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3\4th Quarter\"/>
    </mc:Choice>
  </mc:AlternateContent>
  <xr:revisionPtr revIDLastSave="0" documentId="8_{585B35F9-3B07-4422-BB72-7A0B8E2E9C3C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October-New Form" sheetId="1" r:id="rId1"/>
    <sheet name="November-New Form" sheetId="2" r:id="rId2"/>
    <sheet name="December-New Form" sheetId="3" r:id="rId3"/>
  </sheets>
  <definedNames>
    <definedName name="_xlnm.Print_Area" localSheetId="2">'December-New Form'!$A$1:$G$179</definedName>
    <definedName name="_xlnm.Print_Area" localSheetId="1">'November-New Form'!$A$1:$G$107</definedName>
    <definedName name="_xlnm.Print_Area" localSheetId="0">'October-New Form'!$A$1:$G$107</definedName>
    <definedName name="_xlnm.Print_Titles" localSheetId="2">'December-New Form'!$10:$12</definedName>
    <definedName name="_xlnm.Print_Titles" localSheetId="1">'November-New Form'!$10:$12</definedName>
    <definedName name="_xlnm.Print_Titles" localSheetId="0">'October-New Form'!$10:$12</definedName>
  </definedNames>
  <calcPr calcId="999999"/>
  <fileRecoveryPr repairLoad="1"/>
</workbook>
</file>

<file path=xl/calcChain.xml><?xml version="1.0" encoding="utf-8"?>
<calcChain xmlns="http://schemas.openxmlformats.org/spreadsheetml/2006/main">
  <c r="G173" i="3" l="1"/>
  <c r="C173" i="3"/>
  <c r="B173" i="3"/>
  <c r="C172" i="3"/>
  <c r="B172" i="3"/>
  <c r="T170" i="3"/>
  <c r="C170" i="3"/>
  <c r="C169" i="3"/>
  <c r="AF167" i="3"/>
  <c r="C167" i="3"/>
  <c r="C166" i="3"/>
  <c r="C165" i="3"/>
  <c r="AF120" i="3"/>
  <c r="C120" i="3"/>
  <c r="AF116" i="3"/>
  <c r="AD116" i="3"/>
  <c r="C116" i="3"/>
  <c r="AF91" i="3"/>
  <c r="AD91" i="3"/>
  <c r="Z91" i="3"/>
  <c r="B91" i="3"/>
  <c r="Z88" i="3"/>
  <c r="C88" i="3"/>
  <c r="Z86" i="3"/>
  <c r="C86" i="3"/>
  <c r="Z84" i="3"/>
  <c r="C84" i="3"/>
  <c r="C83" i="3"/>
  <c r="C82" i="3"/>
  <c r="C81" i="3"/>
  <c r="AF78" i="3"/>
  <c r="Z78" i="3"/>
  <c r="C78" i="3"/>
  <c r="C77" i="3"/>
  <c r="AB74" i="3"/>
  <c r="N74" i="3"/>
  <c r="C74" i="3"/>
  <c r="C71" i="3"/>
  <c r="C70" i="3"/>
  <c r="C69" i="3"/>
  <c r="AF66" i="3"/>
  <c r="Z66" i="3"/>
  <c r="X66" i="3"/>
  <c r="T66" i="3"/>
  <c r="R66" i="3"/>
  <c r="N66" i="3"/>
  <c r="C66" i="3"/>
  <c r="Z63" i="3"/>
  <c r="T63" i="3"/>
  <c r="C63" i="3"/>
  <c r="AF41" i="3"/>
  <c r="X41" i="3"/>
  <c r="V41" i="3"/>
  <c r="T41" i="3"/>
  <c r="C41" i="3"/>
  <c r="AF33" i="3"/>
  <c r="AD33" i="3"/>
  <c r="Z33" i="3"/>
  <c r="V33" i="3"/>
  <c r="T33" i="3"/>
  <c r="R33" i="3"/>
  <c r="P33" i="3"/>
  <c r="N33" i="3"/>
  <c r="L33" i="3"/>
  <c r="C33" i="3"/>
  <c r="G30" i="3"/>
  <c r="F30" i="3"/>
  <c r="C30" i="3"/>
  <c r="B30" i="3"/>
  <c r="G28" i="3"/>
  <c r="C28" i="3"/>
  <c r="C25" i="3"/>
  <c r="C24" i="3"/>
  <c r="G23" i="3"/>
  <c r="C21" i="3"/>
  <c r="C19" i="3"/>
  <c r="C16" i="3"/>
  <c r="G15" i="3"/>
  <c r="G14" i="3"/>
  <c r="G101" i="2"/>
  <c r="C101" i="2"/>
  <c r="B101" i="2"/>
  <c r="C100" i="2"/>
  <c r="B100" i="2"/>
  <c r="T98" i="2"/>
  <c r="C98" i="2"/>
  <c r="C97" i="2"/>
  <c r="C96" i="2"/>
  <c r="C95" i="2"/>
  <c r="C94" i="2"/>
  <c r="C93" i="2"/>
  <c r="AD91" i="2"/>
  <c r="C91" i="2"/>
  <c r="AD88" i="2"/>
  <c r="Z88" i="2"/>
  <c r="B88" i="2"/>
  <c r="Z85" i="2"/>
  <c r="C85" i="2"/>
  <c r="Z83" i="2"/>
  <c r="C83" i="2"/>
  <c r="Z81" i="2"/>
  <c r="C81" i="2"/>
  <c r="C80" i="2"/>
  <c r="C79" i="2"/>
  <c r="C78" i="2"/>
  <c r="Z76" i="2"/>
  <c r="C76" i="2"/>
  <c r="C75" i="2"/>
  <c r="AB72" i="2"/>
  <c r="N72" i="2"/>
  <c r="C72" i="2"/>
  <c r="C69" i="2"/>
  <c r="C68" i="2"/>
  <c r="C67" i="2"/>
  <c r="Z64" i="2"/>
  <c r="X64" i="2"/>
  <c r="T64" i="2"/>
  <c r="R64" i="2"/>
  <c r="N64" i="2"/>
  <c r="C64" i="2"/>
  <c r="Z61" i="2"/>
  <c r="T61" i="2"/>
  <c r="C61" i="2"/>
  <c r="X39" i="2"/>
  <c r="V39" i="2"/>
  <c r="T39" i="2"/>
  <c r="C39" i="2"/>
  <c r="AD33" i="2"/>
  <c r="Z33" i="2"/>
  <c r="V33" i="2"/>
  <c r="T33" i="2"/>
  <c r="R33" i="2"/>
  <c r="P33" i="2"/>
  <c r="N33" i="2"/>
  <c r="L33" i="2"/>
  <c r="C33" i="2"/>
  <c r="G30" i="2"/>
  <c r="F30" i="2"/>
  <c r="C30" i="2"/>
  <c r="B30" i="2"/>
  <c r="G28" i="2"/>
  <c r="C25" i="2"/>
  <c r="C24" i="2"/>
  <c r="G23" i="2"/>
  <c r="C21" i="2"/>
  <c r="C19" i="2"/>
  <c r="G15" i="2"/>
  <c r="G14" i="2"/>
  <c r="G101" i="1"/>
  <c r="C101" i="1"/>
  <c r="B101" i="1"/>
  <c r="C100" i="1"/>
  <c r="B100" i="1"/>
  <c r="T98" i="1"/>
  <c r="C98" i="1"/>
  <c r="C97" i="1"/>
  <c r="C96" i="1"/>
  <c r="C95" i="1"/>
  <c r="C94" i="1"/>
  <c r="C93" i="1"/>
  <c r="C91" i="1"/>
  <c r="Z88" i="1"/>
  <c r="B88" i="1"/>
  <c r="Z85" i="1"/>
  <c r="C85" i="1"/>
  <c r="Z83" i="1"/>
  <c r="C83" i="1"/>
  <c r="Z81" i="1"/>
  <c r="C81" i="1"/>
  <c r="C80" i="1"/>
  <c r="C79" i="1"/>
  <c r="C78" i="1"/>
  <c r="Z76" i="1"/>
  <c r="C76" i="1"/>
  <c r="C75" i="1"/>
  <c r="AB72" i="1"/>
  <c r="N72" i="1"/>
  <c r="C72" i="1"/>
  <c r="C69" i="1"/>
  <c r="C68" i="1"/>
  <c r="C67" i="1"/>
  <c r="Z64" i="1"/>
  <c r="X64" i="1"/>
  <c r="T64" i="1"/>
  <c r="R64" i="1"/>
  <c r="N64" i="1"/>
  <c r="C64" i="1"/>
  <c r="Z61" i="1"/>
  <c r="T61" i="1"/>
  <c r="C61" i="1"/>
  <c r="X39" i="1"/>
  <c r="V39" i="1"/>
  <c r="T39" i="1"/>
  <c r="C39" i="1"/>
  <c r="Z33" i="1"/>
  <c r="V33" i="1"/>
  <c r="T33" i="1"/>
  <c r="R33" i="1"/>
  <c r="P33" i="1"/>
  <c r="N33" i="1"/>
  <c r="L33" i="1"/>
  <c r="C33" i="1"/>
  <c r="G30" i="1"/>
  <c r="F30" i="1"/>
  <c r="C30" i="1"/>
  <c r="B30" i="1"/>
  <c r="G28" i="1"/>
  <c r="C25" i="1"/>
  <c r="C24" i="1"/>
  <c r="G23" i="1"/>
  <c r="C21" i="1"/>
  <c r="C19" i="1"/>
  <c r="G15" i="1"/>
  <c r="G14" i="1"/>
</calcChain>
</file>

<file path=xl/sharedStrings.xml><?xml version="1.0" encoding="utf-8"?>
<sst xmlns="http://schemas.openxmlformats.org/spreadsheetml/2006/main" count="564" uniqueCount="229">
  <si>
    <t>FDP Form 8 - Local Disaster Risk Reduction and Management Fund Utilization</t>
  </si>
  <si>
    <t>(Commission on Audit)</t>
  </si>
  <si>
    <t>LOCAL DISASTER RISK REDUCTION AND MANAGEMENT FUND UTILIZATION</t>
  </si>
  <si>
    <t>REGION:   I</t>
  </si>
  <si>
    <t>CALENDAR YEAR:   2023</t>
  </si>
  <si>
    <t>PROVINCE:   ILOCOS NORTE</t>
  </si>
  <si>
    <t>QUARTER:   4 (OCTOBER)</t>
  </si>
  <si>
    <t>OBRE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</si>
  <si>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</si>
  <si>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</si>
  <si>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</si>
  <si>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</si>
  <si>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</si>
  <si>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</si>
  <si>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</si>
  <si>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</si>
  <si>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</si>
  <si>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</si>
  <si>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</si>
  <si>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</si>
  <si>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CITY/MUNICIPALITY:   BATAC</t>
  </si>
  <si>
    <t xml:space="preserve"> 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</si>
  <si>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</si>
  <si>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</si>
  <si>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</si>
  <si>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</si>
  <si>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</si>
  <si>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</si>
  <si>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</si>
  <si>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</si>
  <si>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</si>
  <si>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</si>
  <si>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</si>
  <si>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</si>
  <si>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</si>
  <si>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</si>
  <si>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Disaster Prevention and Mitigation</t>
  </si>
  <si>
    <t xml:space="preserve">        Clearing, pruning, brushing &amp; cutting  of trees in  different barangays &amp; schools</t>
  </si>
  <si>
    <t>02-299</t>
  </si>
  <si>
    <t>03-040</t>
  </si>
  <si>
    <t>04-215</t>
  </si>
  <si>
    <t>05-402</t>
  </si>
  <si>
    <t>06-272</t>
  </si>
  <si>
    <t>07-025</t>
  </si>
  <si>
    <t>09-171</t>
  </si>
  <si>
    <t>02-300</t>
  </si>
  <si>
    <t>03-315</t>
  </si>
  <si>
    <t>04-374</t>
  </si>
  <si>
    <t>05-405</t>
  </si>
  <si>
    <t>07-027</t>
  </si>
  <si>
    <t>03-531</t>
  </si>
  <si>
    <t>04-375</t>
  </si>
  <si>
    <t>07-028</t>
  </si>
  <si>
    <t>07-029</t>
  </si>
  <si>
    <t>07-153</t>
  </si>
  <si>
    <t xml:space="preserve">        Cash for work program before calamities</t>
  </si>
  <si>
    <t>06-388</t>
  </si>
  <si>
    <t>07-007</t>
  </si>
  <si>
    <t>08-063</t>
  </si>
  <si>
    <t>06-389</t>
  </si>
  <si>
    <t>07-008</t>
  </si>
  <si>
    <t>08-064</t>
  </si>
  <si>
    <t>06-390</t>
  </si>
  <si>
    <t>07-033</t>
  </si>
  <si>
    <t>08-252</t>
  </si>
  <si>
    <t>06-391</t>
  </si>
  <si>
    <t>07-054</t>
  </si>
  <si>
    <t>08-253</t>
  </si>
  <si>
    <t>06-392</t>
  </si>
  <si>
    <t>07-091</t>
  </si>
  <si>
    <t>08-260</t>
  </si>
  <si>
    <t>06-393</t>
  </si>
  <si>
    <t>07-150</t>
  </si>
  <si>
    <t>08-261</t>
  </si>
  <si>
    <t>06-487</t>
  </si>
  <si>
    <t>07-213</t>
  </si>
  <si>
    <t>08-430</t>
  </si>
  <si>
    <t>06-488</t>
  </si>
  <si>
    <t>07-214</t>
  </si>
  <si>
    <t>06-489</t>
  </si>
  <si>
    <t>07-219</t>
  </si>
  <si>
    <t>06-490</t>
  </si>
  <si>
    <t>07-220</t>
  </si>
  <si>
    <t>06-491</t>
  </si>
  <si>
    <t>07-241</t>
  </si>
  <si>
    <t>06-504</t>
  </si>
  <si>
    <t>07-418</t>
  </si>
  <si>
    <t>06-512</t>
  </si>
  <si>
    <t>06-513</t>
  </si>
  <si>
    <t>06-522</t>
  </si>
  <si>
    <t>06-524</t>
  </si>
  <si>
    <t>06-525</t>
  </si>
  <si>
    <t>06-526</t>
  </si>
  <si>
    <t>06-527</t>
  </si>
  <si>
    <t>06-572</t>
  </si>
  <si>
    <t>06-573</t>
  </si>
  <si>
    <t xml:space="preserve">        Dredging, declogging, &amp; cleaning of rivers, creeks,  canals, small farm reservoirs &amp; other waterways</t>
  </si>
  <si>
    <t>09-353</t>
  </si>
  <si>
    <t xml:space="preserve">     Disaster Preparedness</t>
  </si>
  <si>
    <t xml:space="preserve">        Conduct of capacity training of C/BDRRMC, SDRRMC, NGOs, Govt &amp; private sectors &amp; volunteers on DRRM</t>
  </si>
  <si>
    <t>03-316</t>
  </si>
  <si>
    <t>05-570</t>
  </si>
  <si>
    <t>06-567</t>
  </si>
  <si>
    <t>09-306</t>
  </si>
  <si>
    <t xml:space="preserve">        Updating of various CDRRM plans</t>
  </si>
  <si>
    <t xml:space="preserve">        Conduct of earthquake, flood &amp; fire evacuation drills Oplan Ligtas Pamayanan</t>
  </si>
  <si>
    <t xml:space="preserve">        Info Education Campaign; Early Warning Systems &amp; Pre-evacuation Management, Disaster preparedness; production,  </t>
  </si>
  <si>
    <t xml:space="preserve">             formulation &amp; distribution of materials (manuals, leaflets, pamphlets, flyers, brochures, posters, early warning </t>
  </si>
  <si>
    <t xml:space="preserve">             signages); dialogues with  the  school &amp; community; and others</t>
  </si>
  <si>
    <t xml:space="preserve">        Conduct of DRRM Related Contest</t>
  </si>
  <si>
    <t>03-414</t>
  </si>
  <si>
    <t>08-315</t>
  </si>
  <si>
    <t>08-393</t>
  </si>
  <si>
    <t xml:space="preserve">        Stockpiling &amp; Prepositionig of Supplies &amp; Materials (Food &amp; Nonfood items/medicines)</t>
  </si>
  <si>
    <t xml:space="preserve">        Acquisition of SRR eqpt. Personal protective gears &amp; other facilities, materials, supplies and maintenance of evacuation center</t>
  </si>
  <si>
    <t>09-406</t>
  </si>
  <si>
    <t xml:space="preserve">        Purchase of 1 unit Laptop Computer</t>
  </si>
  <si>
    <t xml:space="preserve">        Purchase of 1 unit Dekstop Computer</t>
  </si>
  <si>
    <t xml:space="preserve">        Purchase of 1 set Multi-hazard Early Warning Device</t>
  </si>
  <si>
    <t xml:space="preserve">        Purchase of 2 sets CPR Mannequin</t>
  </si>
  <si>
    <t>09-184</t>
  </si>
  <si>
    <t xml:space="preserve">        Purchase of 1 set Air-lifting Flat Bags</t>
  </si>
  <si>
    <t xml:space="preserve">        Purchase of 1 set Vehicle Stabilization Kit</t>
  </si>
  <si>
    <t xml:space="preserve">     Disaster Response, Rehabilitation and Recovery</t>
  </si>
  <si>
    <t xml:space="preserve">        Quick Response Fund</t>
  </si>
  <si>
    <t>09-146</t>
  </si>
  <si>
    <t>09-151</t>
  </si>
  <si>
    <t xml:space="preserve">         Provision of basic needs of evacuees, responders &amp; other staff on-duty (food, clothing, shelter, medicines &amp; others) </t>
  </si>
  <si>
    <t xml:space="preserve">              &amp; other services</t>
  </si>
  <si>
    <t xml:space="preserve">         Cash for work program every after calamities</t>
  </si>
  <si>
    <t xml:space="preserve">         Infrastructure rehabilitaion- rehab/repair/maintenance of calamity &amp; disaster damages</t>
  </si>
  <si>
    <t xml:space="preserve">         Gravelling of road shoulders &amp; backfilling potholes</t>
  </si>
  <si>
    <t xml:space="preserve">         Stockpiling of gravel and sand for regravelling of roadshoulders and backfilling potholes</t>
  </si>
  <si>
    <t xml:space="preserve">         Agricultural rehabilitation program for Agriculture, Fishery &amp; Livestock</t>
  </si>
  <si>
    <t xml:space="preserve">         Emergency Shelter Assistance</t>
  </si>
  <si>
    <t>06-331</t>
  </si>
  <si>
    <t xml:space="preserve">Total Utilization </t>
  </si>
  <si>
    <t>Unutilized Balance</t>
  </si>
  <si>
    <t>We hereby certify that we have reviewed the contents and hereby attest to the veracity and correctness of the data or information contained in this document.</t>
  </si>
  <si>
    <t>ARVIN FRANCIS N. LUMANG</t>
  </si>
  <si>
    <t>JOSELLE MARIYA C. ARCIBAL</t>
  </si>
  <si>
    <t>ENGR. ALBERT D. CHUA</t>
  </si>
  <si>
    <t>CDRRMO</t>
  </si>
  <si>
    <t>Acting City Accountant</t>
  </si>
  <si>
    <t>City Mayor</t>
  </si>
  <si>
    <t>QUARTER:   4 (NOVEMBER)</t>
  </si>
  <si>
    <t>QUARTER:   4 (DECEMBER)</t>
  </si>
  <si>
    <t>100-2023-12-256</t>
  </si>
  <si>
    <t>100-2023-12-311</t>
  </si>
  <si>
    <t>100-2023-12-381</t>
  </si>
  <si>
    <t>100-2023-12-534</t>
  </si>
  <si>
    <t>100-2023-12-537</t>
  </si>
  <si>
    <t>100-2023-12-540</t>
  </si>
  <si>
    <t>12-1400</t>
  </si>
  <si>
    <t>100-2023-06-503</t>
  </si>
  <si>
    <t>100-2023-06-526</t>
  </si>
  <si>
    <t>100-2023-12-096</t>
  </si>
  <si>
    <t>100-2023-12-735</t>
  </si>
  <si>
    <t>100-2023-12-162</t>
  </si>
  <si>
    <t>100-2023-12-722</t>
  </si>
  <si>
    <t>12-255</t>
  </si>
  <si>
    <t>12-257</t>
  </si>
  <si>
    <t>12-309</t>
  </si>
  <si>
    <t>12-310</t>
  </si>
  <si>
    <t>12-312</t>
  </si>
  <si>
    <t>12-313</t>
  </si>
  <si>
    <t>12-314</t>
  </si>
  <si>
    <t>12-315</t>
  </si>
  <si>
    <t>12-345</t>
  </si>
  <si>
    <t>12-346</t>
  </si>
  <si>
    <t>12-347</t>
  </si>
  <si>
    <t>12-348</t>
  </si>
  <si>
    <t>12-349</t>
  </si>
  <si>
    <t>12-350</t>
  </si>
  <si>
    <t>12-351</t>
  </si>
  <si>
    <t>12-373</t>
  </si>
  <si>
    <t>12-374</t>
  </si>
  <si>
    <t>12-375</t>
  </si>
  <si>
    <t>12-376</t>
  </si>
  <si>
    <t>12-379</t>
  </si>
  <si>
    <t>12-380</t>
  </si>
  <si>
    <t>12-535</t>
  </si>
  <si>
    <t>12-539</t>
  </si>
  <si>
    <t>12-472</t>
  </si>
  <si>
    <t>12-1547</t>
  </si>
  <si>
    <t>12-1564</t>
  </si>
  <si>
    <t>12-815</t>
  </si>
  <si>
    <t>12-816</t>
  </si>
  <si>
    <t>12-817</t>
  </si>
  <si>
    <t>12-818</t>
  </si>
  <si>
    <t>12-819</t>
  </si>
  <si>
    <t>12-820</t>
  </si>
  <si>
    <t>12-821</t>
  </si>
  <si>
    <t>12-822</t>
  </si>
  <si>
    <t>12-823</t>
  </si>
  <si>
    <t>12-824</t>
  </si>
  <si>
    <t>12-826</t>
  </si>
  <si>
    <t>12-827</t>
  </si>
  <si>
    <t>12-828</t>
  </si>
  <si>
    <t>12-854</t>
  </si>
  <si>
    <t>12-855</t>
  </si>
  <si>
    <t>12-856</t>
  </si>
  <si>
    <t>12-857</t>
  </si>
  <si>
    <t>12-1259</t>
  </si>
  <si>
    <t>12-1260</t>
  </si>
  <si>
    <t>12-1261</t>
  </si>
  <si>
    <t>12-1262</t>
  </si>
  <si>
    <t>12-1263</t>
  </si>
  <si>
    <t>12-1264</t>
  </si>
  <si>
    <t>12-1280</t>
  </si>
  <si>
    <t>12-1295</t>
  </si>
  <si>
    <t>12-1296</t>
  </si>
  <si>
    <t>12-1297</t>
  </si>
  <si>
    <t>12-1298</t>
  </si>
  <si>
    <t>12-1318</t>
  </si>
  <si>
    <t>12-1340</t>
  </si>
  <si>
    <t>12-1341</t>
  </si>
  <si>
    <t>12-1342</t>
  </si>
  <si>
    <t>12-1343</t>
  </si>
  <si>
    <t>12-1360</t>
  </si>
  <si>
    <t>12-1416</t>
  </si>
  <si>
    <t>12-1458</t>
  </si>
  <si>
    <t>12-1459</t>
  </si>
  <si>
    <t>12-1460</t>
  </si>
  <si>
    <t>12-1463</t>
  </si>
  <si>
    <t>12-1464</t>
  </si>
  <si>
    <t>12-1499</t>
  </si>
  <si>
    <t>12-1500</t>
  </si>
  <si>
    <t>12-1577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</si>
</sst>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sz val="8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9"/>
      <color rgb="FFFF0000"/>
      <name val="Calibri"/>
    </font>
    <font>
      <sz val="8"/>
      <color rgb="FFFF0000"/>
      <name val="Calibri"/>
    </font>
    <font>
      <b/>
      <sz val="9"/>
      <color rgb="FFFF0000"/>
      <name val="Calibri"/>
    </font>
    <font>
      <b/>
      <sz val="8"/>
      <color rgb="FFFF0000"/>
      <name val="Calibri"/>
    </font>
    <font>
      <sz val="8"/>
      <color rgb="FF0070C0"/>
      <name val="Calibri"/>
    </font>
    <font>
      <b/>
      <sz val="8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43" fontId="2" fillId="2" borderId="2" xfId="0" applyNumberFormat="1" applyFont="1" applyFill="1" applyBorder="1"/>
    <xf numFmtId="43" fontId="2" fillId="2" borderId="1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/>
    <xf numFmtId="43" fontId="3" fillId="2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2" xfId="0" applyNumberFormat="1" applyFont="1" applyFill="1" applyBorder="1"/>
    <xf numFmtId="43" fontId="3" fillId="2" borderId="1" xfId="0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3" fontId="3" fillId="2" borderId="3" xfId="0" applyNumberFormat="1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/>
    <xf numFmtId="43" fontId="4" fillId="2" borderId="1" xfId="0" applyNumberFormat="1" applyFont="1" applyFill="1" applyBorder="1"/>
    <xf numFmtId="0" fontId="3" fillId="2" borderId="3" xfId="0" applyFont="1" applyFill="1" applyBorder="1" applyAlignment="1">
      <alignment horizontal="left" vertical="center" wrapText="1"/>
    </xf>
    <xf numFmtId="43" fontId="2" fillId="2" borderId="3" xfId="0" applyNumberFormat="1" applyFont="1" applyFill="1" applyBorder="1"/>
    <xf numFmtId="43" fontId="2" fillId="2" borderId="0" xfId="0" applyNumberFormat="1" applyFont="1" applyFill="1"/>
    <xf numFmtId="0" fontId="3" fillId="2" borderId="3" xfId="0" applyFont="1" applyFill="1" applyBorder="1" applyAlignment="1">
      <alignment horizontal="left" vertical="top"/>
    </xf>
    <xf numFmtId="43" fontId="4" fillId="2" borderId="1" xfId="0" applyNumberFormat="1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6" fillId="2" borderId="2" xfId="0" applyNumberFormat="1" applyFont="1" applyFill="1" applyBorder="1"/>
    <xf numFmtId="43" fontId="6" fillId="2" borderId="1" xfId="0" applyNumberFormat="1" applyFont="1" applyFill="1" applyBorder="1"/>
    <xf numFmtId="43" fontId="7" fillId="2" borderId="2" xfId="0" applyNumberFormat="1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/>
    </xf>
    <xf numFmtId="43" fontId="3" fillId="2" borderId="1" xfId="0" applyNumberFormat="1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left" vertical="center"/>
    </xf>
    <xf numFmtId="43" fontId="3" fillId="2" borderId="1" xfId="0" quotePrefix="1" applyNumberFormat="1" applyFont="1" applyFill="1" applyBorder="1" applyAlignment="1">
      <alignment horizontal="center"/>
    </xf>
    <xf numFmtId="43" fontId="5" fillId="2" borderId="2" xfId="0" applyNumberFormat="1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vertical="center"/>
    </xf>
    <xf numFmtId="43" fontId="8" fillId="2" borderId="2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3" fontId="8" fillId="2" borderId="2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1" fillId="2" borderId="2" xfId="0" applyNumberFormat="1" applyFont="1" applyFill="1" applyBorder="1"/>
    <xf numFmtId="43" fontId="1" fillId="2" borderId="1" xfId="0" applyNumberFormat="1" applyFont="1" applyFill="1" applyBorder="1"/>
    <xf numFmtId="43" fontId="5" fillId="2" borderId="2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3" fontId="9" fillId="2" borderId="2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113"/>
  <sheetViews>
    <sheetView tabSelected="1" view="pageBreakPreview" zoomScale="115" zoomScaleNormal="11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0.5703125" style="13" customWidth="1"/>
    <col min="2" max="3" width="14.7109375" style="14" customWidth="1"/>
    <col min="4" max="5" width="10.7109375" style="13" customWidth="1"/>
    <col min="6" max="6" width="11.7109375" style="13" customWidth="1"/>
    <col min="7" max="7" width="14.7109375" style="13" customWidth="1"/>
    <col min="8" max="8" width="14.28515625" style="13" customWidth="1"/>
    <col min="9" max="9" width="14.28515625" style="15" hidden="1" customWidth="1"/>
    <col min="10" max="10" width="10.5703125" style="16" hidden="1" customWidth="1"/>
    <col min="11" max="11" width="10.5703125" style="17" hidden="1" customWidth="1"/>
    <col min="12" max="12" width="9.42578125" style="16" hidden="1" customWidth="1"/>
    <col min="13" max="13" width="12.28515625" style="15" hidden="1" customWidth="1"/>
    <col min="14" max="14" width="10.140625" style="16" hidden="1" customWidth="1"/>
    <col min="15" max="15" width="10.140625" style="15" hidden="1" customWidth="1"/>
    <col min="16" max="16" width="13" style="16" hidden="1" customWidth="1"/>
    <col min="17" max="17" width="13" style="15" hidden="1" customWidth="1"/>
    <col min="18" max="18" width="16" style="16" hidden="1" customWidth="1"/>
    <col min="19" max="19" width="16" style="15" hidden="1" customWidth="1"/>
    <col min="20" max="20" width="14.140625" style="16" hidden="1" customWidth="1"/>
    <col min="21" max="21" width="14.140625" style="15" hidden="1" customWidth="1"/>
    <col min="22" max="22" width="12" style="16" hidden="1" customWidth="1"/>
    <col min="23" max="23" width="12" style="15" hidden="1" customWidth="1"/>
    <col min="24" max="24" width="12.85546875" style="16" hidden="1" customWidth="1"/>
    <col min="25" max="25" width="12.85546875" style="15" hidden="1" customWidth="1"/>
    <col min="26" max="26" width="13.85546875" style="18" hidden="1" customWidth="1"/>
    <col min="27" max="27" width="13.85546875" style="19" customWidth="1"/>
    <col min="28" max="28" width="12.42578125" style="18" customWidth="1"/>
    <col min="29" max="29" width="12.42578125" style="19" customWidth="1"/>
    <col min="30" max="30" width="11.7109375" style="16" customWidth="1"/>
    <col min="31" max="31" width="11.7109375" style="15" customWidth="1"/>
    <col min="32" max="32" width="13.28515625" style="16" customWidth="1"/>
    <col min="33" max="34" width="9.140625" style="13" customWidth="1"/>
  </cols>
  <sheetData>
    <row r="1" spans="1:32" s="2" customFormat="1" ht="12" x14ac:dyDescent="0.2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7"/>
      <c r="AC1" s="8"/>
      <c r="AD1" s="5"/>
      <c r="AE1" s="6"/>
      <c r="AF1" s="5"/>
    </row>
    <row r="2" spans="1:32" s="2" customFormat="1" ht="12" x14ac:dyDescent="0.2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7"/>
      <c r="AC2" s="8"/>
      <c r="AD2" s="5"/>
      <c r="AE2" s="6"/>
      <c r="AF2" s="5"/>
    </row>
    <row r="3" spans="1:32" s="2" customFormat="1" ht="4.5" customHeight="1" x14ac:dyDescent="0.2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7"/>
      <c r="AC3" s="8"/>
      <c r="AD3" s="5"/>
      <c r="AE3" s="6"/>
      <c r="AF3" s="5"/>
    </row>
    <row r="4" spans="1:32" s="2" customFormat="1" ht="12" x14ac:dyDescent="0.2">
      <c r="A4" s="64" t="s">
        <v>2</v>
      </c>
      <c r="B4" s="64"/>
      <c r="C4" s="64"/>
      <c r="D4" s="64"/>
      <c r="E4" s="64"/>
      <c r="F4" s="64"/>
      <c r="G4" s="64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7"/>
      <c r="AC4" s="8"/>
      <c r="AD4" s="5"/>
      <c r="AE4" s="6"/>
      <c r="AF4" s="5"/>
    </row>
    <row r="5" spans="1:32" s="2" customFormat="1" ht="12" x14ac:dyDescent="0.2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7"/>
      <c r="AC5" s="8"/>
      <c r="AD5" s="5"/>
      <c r="AE5" s="6"/>
      <c r="AF5" s="5"/>
    </row>
    <row r="6" spans="1:32" s="2" customFormat="1" ht="12" x14ac:dyDescent="0.2">
      <c r="A6" s="9" t="s">
        <v>3</v>
      </c>
      <c r="B6" s="3"/>
      <c r="C6" s="3"/>
      <c r="D6" s="9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7"/>
      <c r="AC6" s="8"/>
      <c r="AD6" s="5"/>
      <c r="AE6" s="6"/>
      <c r="AF6" s="5"/>
    </row>
    <row r="7" spans="1:32" x14ac:dyDescent="0.25">
      <c r="A7" s="2" t="s">
        <v>5</v>
      </c>
      <c r="B7" s="2"/>
      <c r="C7" s="2"/>
      <c r="D7" s="9" t="s">
        <v>6</v>
      </c>
      <c r="E7" s="2"/>
      <c r="F7" s="2"/>
      <c r="G7" s="2"/>
      <c r="H7" s="3"/>
      <c r="I7" s="10" t="s">
        <v>7</v>
      </c>
      <c r="J7" s="11" t="s">
        <v>8</v>
      </c>
      <c r="K7" s="10" t="s">
        <v>7</v>
      </c>
      <c r="L7" s="11" t="s">
        <v>9</v>
      </c>
      <c r="M7" s="10" t="s">
        <v>7</v>
      </c>
      <c r="N7" s="11" t="s">
        <v>10</v>
      </c>
      <c r="O7" s="10" t="s">
        <v>7</v>
      </c>
      <c r="P7" s="11" t="s">
        <v>11</v>
      </c>
      <c r="Q7" s="10" t="s">
        <v>7</v>
      </c>
      <c r="R7" s="11" t="s">
        <v>12</v>
      </c>
      <c r="S7" s="10" t="s">
        <v>7</v>
      </c>
      <c r="T7" s="11" t="s">
        <v>13</v>
      </c>
      <c r="U7" s="10" t="s">
        <v>7</v>
      </c>
      <c r="V7" s="11" t="s">
        <v>14</v>
      </c>
      <c r="W7" s="10" t="s">
        <v>7</v>
      </c>
      <c r="X7" s="11" t="s">
        <v>15</v>
      </c>
      <c r="Y7" s="10" t="s">
        <v>7</v>
      </c>
      <c r="Z7" s="12" t="s">
        <v>16</v>
      </c>
      <c r="AA7" s="10" t="s">
        <v>7</v>
      </c>
      <c r="AB7" s="12" t="s">
        <v>17</v>
      </c>
      <c r="AC7" s="10" t="s">
        <v>7</v>
      </c>
      <c r="AD7" s="11" t="s">
        <v>18</v>
      </c>
      <c r="AE7" s="10" t="s">
        <v>7</v>
      </c>
      <c r="AF7" s="11" t="s">
        <v>19</v>
      </c>
    </row>
    <row r="8" spans="1:32" s="2" customFormat="1" ht="12" x14ac:dyDescent="0.2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7"/>
      <c r="AC8" s="8"/>
      <c r="AD8" s="5"/>
      <c r="AE8" s="6"/>
      <c r="AF8" s="5"/>
    </row>
    <row r="9" spans="1:32" ht="6" customHeight="1" x14ac:dyDescent="0.25">
      <c r="A9" s="2" t="s">
        <v>21</v>
      </c>
    </row>
    <row r="10" spans="1:32" ht="15" customHeight="1" x14ac:dyDescent="0.25">
      <c r="A10" s="66" t="s">
        <v>22</v>
      </c>
      <c r="B10" s="67" t="s">
        <v>23</v>
      </c>
      <c r="C10" s="67" t="s">
        <v>24</v>
      </c>
      <c r="D10" s="68" t="s">
        <v>25</v>
      </c>
      <c r="E10" s="68" t="s">
        <v>26</v>
      </c>
      <c r="F10" s="68" t="s">
        <v>27</v>
      </c>
      <c r="G10" s="68" t="s">
        <v>28</v>
      </c>
      <c r="H10" s="20"/>
      <c r="I10" s="21"/>
    </row>
    <row r="11" spans="1:32" x14ac:dyDescent="0.25">
      <c r="A11" s="66"/>
      <c r="B11" s="67"/>
      <c r="C11" s="67"/>
      <c r="D11" s="68"/>
      <c r="E11" s="68"/>
      <c r="F11" s="68"/>
      <c r="G11" s="68"/>
      <c r="H11" s="20"/>
      <c r="I11" s="21"/>
    </row>
    <row r="12" spans="1:32" ht="4.5" customHeight="1" x14ac:dyDescent="0.25">
      <c r="A12" s="66"/>
      <c r="B12" s="67"/>
      <c r="C12" s="67"/>
      <c r="D12" s="68"/>
      <c r="E12" s="68"/>
      <c r="F12" s="68"/>
      <c r="G12" s="68"/>
      <c r="H12" s="20"/>
      <c r="I12" s="21"/>
    </row>
    <row r="13" spans="1:32" x14ac:dyDescent="0.25">
      <c r="A13" s="22" t="s">
        <v>29</v>
      </c>
      <c r="B13" s="23"/>
      <c r="C13" s="23"/>
      <c r="D13" s="24"/>
      <c r="E13" s="24"/>
      <c r="F13" s="24"/>
      <c r="G13" s="24"/>
    </row>
    <row r="14" spans="1:32" x14ac:dyDescent="0.25">
      <c r="A14" s="24" t="s">
        <v>30</v>
      </c>
      <c r="B14" s="23">
        <v>11311184.720000001</v>
      </c>
      <c r="C14" s="23">
        <v>26392764.359999999</v>
      </c>
      <c r="D14" s="24"/>
      <c r="E14" s="24"/>
      <c r="F14" s="24"/>
      <c r="G14" s="23">
        <f>SUM(B14:F14)</f>
        <v>37703949.079999998</v>
      </c>
      <c r="H14" s="14"/>
      <c r="I14" s="19"/>
    </row>
    <row r="15" spans="1:32" x14ac:dyDescent="0.25">
      <c r="A15" s="24" t="s">
        <v>31</v>
      </c>
      <c r="B15" s="23"/>
      <c r="C15" s="23"/>
      <c r="D15" s="24"/>
      <c r="E15" s="24"/>
      <c r="F15" s="24"/>
      <c r="G15" s="23">
        <f>SUM(C16:C22)</f>
        <v>49222130.100000001</v>
      </c>
      <c r="H15" s="14"/>
      <c r="I15" s="19"/>
    </row>
    <row r="16" spans="1:32" x14ac:dyDescent="0.25">
      <c r="A16" s="25">
        <v>2022</v>
      </c>
      <c r="B16" s="23"/>
      <c r="C16" s="23">
        <v>13260620</v>
      </c>
      <c r="D16" s="24"/>
      <c r="E16" s="24"/>
      <c r="F16" s="24"/>
      <c r="G16" s="23"/>
      <c r="H16" s="14"/>
      <c r="I16" s="19"/>
    </row>
    <row r="17" spans="1:32" x14ac:dyDescent="0.25">
      <c r="A17" s="25">
        <v>2021</v>
      </c>
      <c r="B17" s="23"/>
      <c r="C17" s="23">
        <v>5400000</v>
      </c>
      <c r="D17" s="24"/>
      <c r="E17" s="24"/>
      <c r="F17" s="24"/>
      <c r="G17" s="23"/>
    </row>
    <row r="18" spans="1:32" x14ac:dyDescent="0.25">
      <c r="A18" s="25">
        <v>2020</v>
      </c>
      <c r="B18" s="23"/>
      <c r="C18" s="23">
        <v>7288525</v>
      </c>
      <c r="D18" s="24"/>
      <c r="E18" s="24"/>
      <c r="F18" s="24"/>
      <c r="G18" s="23"/>
      <c r="H18" s="14"/>
      <c r="I18" s="19"/>
    </row>
    <row r="19" spans="1:32" x14ac:dyDescent="0.25">
      <c r="A19" s="25">
        <v>2019</v>
      </c>
      <c r="B19" s="23"/>
      <c r="C19" s="14">
        <f>8919450-276100-89805</f>
        <v>8553545</v>
      </c>
      <c r="D19" s="24"/>
      <c r="E19" s="24"/>
      <c r="F19" s="24"/>
      <c r="G19" s="23"/>
      <c r="H19" s="14"/>
      <c r="I19" s="19"/>
    </row>
    <row r="20" spans="1:32" x14ac:dyDescent="0.25">
      <c r="A20" s="25">
        <v>2018</v>
      </c>
      <c r="B20" s="23"/>
      <c r="C20" s="23">
        <v>2339826.94</v>
      </c>
      <c r="D20" s="24"/>
      <c r="E20" s="24"/>
      <c r="F20" s="24"/>
      <c r="G20" s="23"/>
      <c r="H20" s="14"/>
      <c r="I20" s="19"/>
    </row>
    <row r="21" spans="1:32" x14ac:dyDescent="0.25">
      <c r="A21" s="25">
        <v>2017</v>
      </c>
      <c r="B21" s="23"/>
      <c r="C21" s="23">
        <f>9920996.5-2306300</f>
        <v>7614696.5</v>
      </c>
      <c r="D21" s="24"/>
      <c r="E21" s="24"/>
      <c r="F21" s="24"/>
      <c r="G21" s="23"/>
      <c r="H21" s="14"/>
      <c r="I21" s="19"/>
    </row>
    <row r="22" spans="1:32" x14ac:dyDescent="0.25">
      <c r="A22" s="25">
        <v>2016</v>
      </c>
      <c r="B22" s="23"/>
      <c r="C22" s="23">
        <v>4764916.66</v>
      </c>
      <c r="D22" s="24"/>
      <c r="E22" s="24"/>
      <c r="F22" s="24"/>
      <c r="G22" s="23"/>
      <c r="H22" s="14"/>
      <c r="I22" s="19"/>
    </row>
    <row r="23" spans="1:32" ht="17.25" customHeight="1" x14ac:dyDescent="0.25">
      <c r="A23" s="26" t="s">
        <v>32</v>
      </c>
      <c r="B23" s="23"/>
      <c r="C23" s="23"/>
      <c r="D23" s="24"/>
      <c r="E23" s="24"/>
      <c r="F23" s="24"/>
      <c r="G23" s="23">
        <f>SUM(C24:C27)</f>
        <v>48494931.490000002</v>
      </c>
      <c r="H23" s="14"/>
      <c r="I23" s="19"/>
    </row>
    <row r="24" spans="1:32" x14ac:dyDescent="0.25">
      <c r="A24" s="27">
        <v>2019</v>
      </c>
      <c r="B24" s="23"/>
      <c r="C24" s="23">
        <f>11435457.97</f>
        <v>11435457.970000001</v>
      </c>
      <c r="D24" s="24"/>
      <c r="E24" s="24"/>
      <c r="F24" s="24"/>
      <c r="G24" s="23"/>
      <c r="H24" s="14"/>
      <c r="I24" s="19"/>
      <c r="R24" s="18"/>
      <c r="S24" s="19"/>
    </row>
    <row r="25" spans="1:32" x14ac:dyDescent="0.25">
      <c r="A25" s="27">
        <v>2020</v>
      </c>
      <c r="B25" s="23"/>
      <c r="C25" s="23">
        <f>6683258.27</f>
        <v>6683258.2699999996</v>
      </c>
      <c r="D25" s="24"/>
      <c r="E25" s="24"/>
      <c r="F25" s="24"/>
      <c r="G25" s="23"/>
      <c r="H25" s="14"/>
      <c r="I25" s="19"/>
      <c r="R25" s="18"/>
      <c r="S25" s="19"/>
    </row>
    <row r="26" spans="1:32" x14ac:dyDescent="0.25">
      <c r="A26" s="27">
        <v>2021</v>
      </c>
      <c r="B26" s="23"/>
      <c r="C26" s="23">
        <v>8583365.7699999996</v>
      </c>
      <c r="D26" s="24"/>
      <c r="E26" s="24"/>
      <c r="F26" s="24"/>
      <c r="G26" s="23"/>
      <c r="H26" s="14"/>
      <c r="I26" s="19"/>
      <c r="R26" s="18"/>
      <c r="S26" s="19"/>
    </row>
    <row r="27" spans="1:32" x14ac:dyDescent="0.25">
      <c r="A27" s="27">
        <v>2022</v>
      </c>
      <c r="B27" s="23"/>
      <c r="C27" s="23">
        <v>21792849.48</v>
      </c>
      <c r="D27" s="24"/>
      <c r="E27" s="24"/>
      <c r="F27" s="24"/>
      <c r="G27" s="23"/>
      <c r="H27" s="14"/>
      <c r="I27" s="19"/>
      <c r="R27" s="18"/>
      <c r="S27" s="19"/>
    </row>
    <row r="28" spans="1:32" x14ac:dyDescent="0.25">
      <c r="A28" s="24" t="s">
        <v>33</v>
      </c>
      <c r="B28" s="23"/>
      <c r="C28" s="23">
        <v>3000</v>
      </c>
      <c r="D28" s="24"/>
      <c r="E28" s="24"/>
      <c r="F28" s="24"/>
      <c r="G28" s="23">
        <f>C28</f>
        <v>3000</v>
      </c>
      <c r="H28" s="14"/>
      <c r="I28" s="19"/>
      <c r="L28" s="28"/>
      <c r="M28" s="29"/>
      <c r="R28" s="18"/>
      <c r="S28" s="19"/>
    </row>
    <row r="29" spans="1:32" s="13" customFormat="1" ht="12" x14ac:dyDescent="0.2">
      <c r="A29" s="30"/>
      <c r="B29" s="23"/>
      <c r="C29" s="23"/>
      <c r="D29" s="24"/>
      <c r="E29" s="23"/>
      <c r="F29" s="23"/>
      <c r="G29" s="23"/>
      <c r="H29" s="14"/>
      <c r="I29" s="19"/>
      <c r="J29" s="16"/>
      <c r="K29" s="17"/>
      <c r="L29" s="16"/>
      <c r="M29" s="15"/>
      <c r="N29" s="16"/>
      <c r="O29" s="15"/>
      <c r="P29" s="16"/>
      <c r="Q29" s="15"/>
      <c r="R29" s="18"/>
      <c r="S29" s="19"/>
      <c r="T29" s="16"/>
      <c r="U29" s="15"/>
      <c r="V29" s="16"/>
      <c r="W29" s="15"/>
      <c r="X29" s="16"/>
      <c r="Y29" s="15"/>
      <c r="Z29" s="18"/>
      <c r="AA29" s="19"/>
      <c r="AB29" s="18"/>
      <c r="AC29" s="19"/>
      <c r="AD29" s="16"/>
      <c r="AE29" s="15"/>
      <c r="AF29" s="16"/>
    </row>
    <row r="30" spans="1:32" s="13" customFormat="1" ht="12" x14ac:dyDescent="0.2">
      <c r="A30" s="22" t="s">
        <v>34</v>
      </c>
      <c r="B30" s="31">
        <f>+B14</f>
        <v>11311184.720000001</v>
      </c>
      <c r="C30" s="31">
        <f>SUM(C14:C28)</f>
        <v>124112825.95</v>
      </c>
      <c r="D30" s="22"/>
      <c r="E30" s="31"/>
      <c r="F30" s="31">
        <f>SUM(F29:F29)</f>
        <v>0</v>
      </c>
      <c r="G30" s="31">
        <f>SUM(G14:G29)</f>
        <v>135424010.66999999</v>
      </c>
      <c r="H30" s="32"/>
      <c r="I30" s="8"/>
      <c r="J30" s="16"/>
      <c r="K30" s="17"/>
      <c r="L30" s="16"/>
      <c r="M30" s="15"/>
      <c r="N30" s="16"/>
      <c r="O30" s="15"/>
      <c r="P30" s="16"/>
      <c r="Q30" s="15"/>
      <c r="R30" s="18"/>
      <c r="S30" s="19"/>
      <c r="T30" s="16"/>
      <c r="U30" s="15"/>
      <c r="V30" s="16"/>
      <c r="W30" s="15"/>
      <c r="X30" s="16"/>
      <c r="Y30" s="15"/>
      <c r="Z30" s="18"/>
      <c r="AA30" s="19"/>
      <c r="AB30" s="18"/>
      <c r="AC30" s="19"/>
      <c r="AD30" s="16"/>
      <c r="AE30" s="15"/>
      <c r="AF30" s="16"/>
    </row>
    <row r="31" spans="1:32" s="13" customFormat="1" ht="12" x14ac:dyDescent="0.2">
      <c r="A31" s="22" t="s">
        <v>35</v>
      </c>
      <c r="B31" s="23"/>
      <c r="C31" s="23"/>
      <c r="D31" s="24"/>
      <c r="E31" s="24"/>
      <c r="F31" s="24"/>
      <c r="G31" s="24"/>
      <c r="I31" s="15"/>
      <c r="J31" s="16"/>
      <c r="K31" s="17"/>
      <c r="L31" s="16"/>
      <c r="M31" s="15"/>
      <c r="N31" s="16"/>
      <c r="O31" s="15"/>
      <c r="P31" s="16"/>
      <c r="Q31" s="15"/>
      <c r="R31" s="18"/>
      <c r="S31" s="19"/>
      <c r="T31" s="16"/>
      <c r="U31" s="15"/>
      <c r="V31" s="16"/>
      <c r="W31" s="15"/>
      <c r="X31" s="16"/>
      <c r="Y31" s="15"/>
      <c r="Z31" s="18"/>
      <c r="AA31" s="19"/>
      <c r="AB31" s="18"/>
      <c r="AC31" s="19"/>
      <c r="AD31" s="16"/>
      <c r="AE31" s="15"/>
      <c r="AF31" s="16"/>
    </row>
    <row r="32" spans="1:32" s="13" customFormat="1" ht="12" x14ac:dyDescent="0.2">
      <c r="A32" s="22" t="s">
        <v>36</v>
      </c>
      <c r="B32" s="23"/>
      <c r="C32" s="23"/>
      <c r="D32" s="24"/>
      <c r="E32" s="24"/>
      <c r="F32" s="24"/>
      <c r="G32" s="24"/>
      <c r="I32" s="15"/>
      <c r="J32" s="16"/>
      <c r="K32" s="17"/>
      <c r="L32" s="16"/>
      <c r="M32" s="15"/>
      <c r="N32" s="16"/>
      <c r="O32" s="15"/>
      <c r="P32" s="16"/>
      <c r="Q32" s="15"/>
      <c r="R32" s="18"/>
      <c r="S32" s="19"/>
      <c r="T32" s="16"/>
      <c r="U32" s="15"/>
      <c r="V32" s="16"/>
      <c r="W32" s="15"/>
      <c r="X32" s="16"/>
      <c r="Y32" s="15"/>
      <c r="Z32" s="18"/>
      <c r="AA32" s="19"/>
      <c r="AB32" s="18"/>
      <c r="AC32" s="19"/>
      <c r="AD32" s="16"/>
      <c r="AE32" s="15"/>
      <c r="AF32" s="16"/>
    </row>
    <row r="33" spans="1:32" s="13" customFormat="1" ht="12" customHeight="1" x14ac:dyDescent="0.2">
      <c r="A33" s="33" t="s">
        <v>37</v>
      </c>
      <c r="B33" s="23"/>
      <c r="C33" s="23">
        <f>SUM(J33:AF33)</f>
        <v>139618.4</v>
      </c>
      <c r="D33" s="24"/>
      <c r="E33" s="24"/>
      <c r="F33" s="24"/>
      <c r="G33" s="24"/>
      <c r="I33" s="15"/>
      <c r="J33" s="28"/>
      <c r="K33" s="34"/>
      <c r="L33" s="28">
        <f>SUM(L34:L35)</f>
        <v>10766</v>
      </c>
      <c r="M33" s="29"/>
      <c r="N33" s="35">
        <f>SUM(N34:N36)</f>
        <v>19908.7</v>
      </c>
      <c r="O33" s="36"/>
      <c r="P33" s="28">
        <f>SUM(P34:P36)</f>
        <v>40587.4</v>
      </c>
      <c r="Q33" s="29"/>
      <c r="R33" s="28">
        <f>SUM(R34:R35)</f>
        <v>25653.3</v>
      </c>
      <c r="S33" s="29"/>
      <c r="T33" s="35">
        <f>SUM(T34)</f>
        <v>5021.1000000000004</v>
      </c>
      <c r="U33" s="37"/>
      <c r="V33" s="28">
        <f>SUM(V34:V38)</f>
        <v>26810.400000000001</v>
      </c>
      <c r="W33" s="29"/>
      <c r="X33" s="28"/>
      <c r="Y33" s="29"/>
      <c r="Z33" s="38">
        <f>Z34</f>
        <v>10871.5</v>
      </c>
      <c r="AA33" s="39"/>
      <c r="AB33" s="38"/>
      <c r="AC33" s="39"/>
      <c r="AD33" s="40"/>
      <c r="AE33" s="41"/>
      <c r="AF33" s="38"/>
    </row>
    <row r="34" spans="1:32" s="13" customFormat="1" ht="12" hidden="1" customHeight="1" x14ac:dyDescent="0.2">
      <c r="A34" s="33"/>
      <c r="B34" s="23"/>
      <c r="C34" s="23"/>
      <c r="D34" s="24"/>
      <c r="E34" s="24"/>
      <c r="F34" s="24"/>
      <c r="G34" s="24"/>
      <c r="I34" s="15"/>
      <c r="J34" s="28"/>
      <c r="K34" s="42" t="s">
        <v>38</v>
      </c>
      <c r="L34" s="18">
        <v>5508.7</v>
      </c>
      <c r="M34" s="42" t="s">
        <v>39</v>
      </c>
      <c r="N34" s="12">
        <v>8667.4</v>
      </c>
      <c r="O34" s="43" t="s">
        <v>40</v>
      </c>
      <c r="P34" s="18">
        <v>29436.1</v>
      </c>
      <c r="Q34" s="19" t="s">
        <v>41</v>
      </c>
      <c r="R34" s="18">
        <v>8128.2</v>
      </c>
      <c r="S34" s="19" t="s">
        <v>42</v>
      </c>
      <c r="T34" s="12">
        <v>5021.1000000000004</v>
      </c>
      <c r="U34" s="44" t="s">
        <v>43</v>
      </c>
      <c r="V34" s="18">
        <v>5121.6000000000004</v>
      </c>
      <c r="W34" s="29"/>
      <c r="X34" s="28"/>
      <c r="Y34" s="19" t="s">
        <v>44</v>
      </c>
      <c r="Z34" s="7">
        <v>10871.5</v>
      </c>
      <c r="AA34" s="39"/>
      <c r="AB34" s="38"/>
      <c r="AC34" s="39"/>
      <c r="AD34" s="40"/>
      <c r="AE34" s="41"/>
      <c r="AF34" s="38"/>
    </row>
    <row r="35" spans="1:32" s="13" customFormat="1" ht="12" hidden="1" customHeight="1" x14ac:dyDescent="0.2">
      <c r="A35" s="33"/>
      <c r="B35" s="23"/>
      <c r="C35" s="23"/>
      <c r="D35" s="24"/>
      <c r="E35" s="24"/>
      <c r="F35" s="24"/>
      <c r="G35" s="24"/>
      <c r="I35" s="15"/>
      <c r="J35" s="28"/>
      <c r="K35" s="45" t="s">
        <v>45</v>
      </c>
      <c r="L35" s="18">
        <v>5257.3</v>
      </c>
      <c r="M35" s="42" t="s">
        <v>46</v>
      </c>
      <c r="N35" s="12">
        <v>5424.4</v>
      </c>
      <c r="O35" s="43" t="s">
        <v>47</v>
      </c>
      <c r="P35" s="18">
        <v>5809.4</v>
      </c>
      <c r="Q35" s="19" t="s">
        <v>48</v>
      </c>
      <c r="R35" s="18">
        <v>17525.099999999999</v>
      </c>
      <c r="S35" s="29"/>
      <c r="T35" s="35"/>
      <c r="U35" s="44" t="s">
        <v>49</v>
      </c>
      <c r="V35" s="18">
        <v>5121.6000000000004</v>
      </c>
      <c r="W35" s="29"/>
      <c r="X35" s="28"/>
      <c r="Y35" s="29"/>
      <c r="Z35" s="38"/>
      <c r="AA35" s="39"/>
      <c r="AB35" s="38"/>
      <c r="AC35" s="39"/>
      <c r="AD35" s="40"/>
      <c r="AE35" s="41"/>
      <c r="AF35" s="38"/>
    </row>
    <row r="36" spans="1:32" s="13" customFormat="1" ht="12" hidden="1" customHeight="1" x14ac:dyDescent="0.2">
      <c r="A36" s="33"/>
      <c r="B36" s="23"/>
      <c r="C36" s="23"/>
      <c r="D36" s="24"/>
      <c r="E36" s="24"/>
      <c r="F36" s="24"/>
      <c r="G36" s="24"/>
      <c r="I36" s="15"/>
      <c r="J36" s="28"/>
      <c r="K36" s="45"/>
      <c r="L36" s="18"/>
      <c r="M36" s="42" t="s">
        <v>50</v>
      </c>
      <c r="N36" s="12">
        <v>5816.9</v>
      </c>
      <c r="O36" s="43" t="s">
        <v>51</v>
      </c>
      <c r="P36" s="18">
        <v>5341.9</v>
      </c>
      <c r="Q36" s="29"/>
      <c r="R36" s="28"/>
      <c r="S36" s="29"/>
      <c r="T36" s="46"/>
      <c r="U36" s="44" t="s">
        <v>52</v>
      </c>
      <c r="V36" s="18">
        <v>5417</v>
      </c>
      <c r="W36" s="29"/>
      <c r="X36" s="28"/>
      <c r="Y36" s="29"/>
      <c r="Z36" s="38"/>
      <c r="AA36" s="39"/>
      <c r="AB36" s="38"/>
      <c r="AC36" s="39"/>
      <c r="AD36" s="40"/>
      <c r="AE36" s="41"/>
      <c r="AF36" s="38"/>
    </row>
    <row r="37" spans="1:32" s="13" customFormat="1" ht="12" hidden="1" customHeight="1" x14ac:dyDescent="0.2">
      <c r="A37" s="33"/>
      <c r="B37" s="23"/>
      <c r="C37" s="23"/>
      <c r="D37" s="24"/>
      <c r="E37" s="24"/>
      <c r="F37" s="24"/>
      <c r="G37" s="24"/>
      <c r="I37" s="15"/>
      <c r="J37" s="28"/>
      <c r="K37" s="45"/>
      <c r="L37" s="18"/>
      <c r="M37" s="42"/>
      <c r="N37" s="12"/>
      <c r="O37" s="43"/>
      <c r="P37" s="18"/>
      <c r="Q37" s="29"/>
      <c r="R37" s="28"/>
      <c r="S37" s="29"/>
      <c r="T37" s="46"/>
      <c r="U37" s="44" t="s">
        <v>53</v>
      </c>
      <c r="V37" s="18">
        <v>5612.6</v>
      </c>
      <c r="W37" s="29"/>
      <c r="X37" s="28"/>
      <c r="Y37" s="29"/>
      <c r="Z37" s="38"/>
      <c r="AA37" s="39"/>
      <c r="AB37" s="38"/>
      <c r="AC37" s="39"/>
      <c r="AD37" s="40"/>
      <c r="AE37" s="41"/>
      <c r="AF37" s="38"/>
    </row>
    <row r="38" spans="1:32" s="13" customFormat="1" ht="12" hidden="1" customHeight="1" x14ac:dyDescent="0.2">
      <c r="A38" s="33"/>
      <c r="B38" s="23"/>
      <c r="C38" s="23"/>
      <c r="D38" s="24"/>
      <c r="E38" s="24"/>
      <c r="F38" s="24"/>
      <c r="G38" s="24"/>
      <c r="I38" s="15"/>
      <c r="J38" s="28"/>
      <c r="K38" s="45"/>
      <c r="L38" s="18"/>
      <c r="M38" s="42"/>
      <c r="N38" s="12"/>
      <c r="O38" s="43"/>
      <c r="P38" s="18"/>
      <c r="Q38" s="29"/>
      <c r="R38" s="28"/>
      <c r="S38" s="29"/>
      <c r="T38" s="46"/>
      <c r="U38" s="44" t="s">
        <v>54</v>
      </c>
      <c r="V38" s="18">
        <v>5537.6</v>
      </c>
      <c r="W38" s="29"/>
      <c r="X38" s="28"/>
      <c r="Y38" s="29"/>
      <c r="Z38" s="38"/>
      <c r="AA38" s="39"/>
      <c r="AB38" s="38"/>
      <c r="AC38" s="39"/>
      <c r="AD38" s="40"/>
      <c r="AE38" s="41"/>
      <c r="AF38" s="38"/>
    </row>
    <row r="39" spans="1:32" s="13" customFormat="1" ht="12.75" customHeight="1" x14ac:dyDescent="0.2">
      <c r="A39" s="33" t="s">
        <v>55</v>
      </c>
      <c r="B39" s="23"/>
      <c r="C39" s="23">
        <f>SUM(J39:AF39)</f>
        <v>1188000</v>
      </c>
      <c r="D39" s="24"/>
      <c r="E39" s="24"/>
      <c r="F39" s="24"/>
      <c r="G39" s="24"/>
      <c r="I39" s="15"/>
      <c r="J39" s="18"/>
      <c r="K39" s="42"/>
      <c r="L39" s="18"/>
      <c r="M39" s="19"/>
      <c r="N39" s="47"/>
      <c r="O39" s="48"/>
      <c r="P39" s="18"/>
      <c r="Q39" s="19"/>
      <c r="R39" s="18"/>
      <c r="S39" s="19"/>
      <c r="T39" s="28">
        <f>SUM(T40:T60)</f>
        <v>628000</v>
      </c>
      <c r="U39" s="19"/>
      <c r="V39" s="28">
        <f>SUM(V40:V51)</f>
        <v>350000</v>
      </c>
      <c r="W39" s="19"/>
      <c r="X39" s="38">
        <f>SUM(X40:X46)</f>
        <v>210000</v>
      </c>
      <c r="Y39" s="39"/>
      <c r="Z39" s="38"/>
      <c r="AA39" s="39"/>
      <c r="AB39" s="38"/>
      <c r="AC39" s="39"/>
      <c r="AD39" s="47"/>
      <c r="AE39" s="48"/>
      <c r="AF39" s="38"/>
    </row>
    <row r="40" spans="1:32" s="13" customFormat="1" ht="12.75" hidden="1" customHeight="1" x14ac:dyDescent="0.2">
      <c r="A40" s="33"/>
      <c r="B40" s="23"/>
      <c r="C40" s="23"/>
      <c r="D40" s="24"/>
      <c r="E40" s="24"/>
      <c r="F40" s="24"/>
      <c r="G40" s="24"/>
      <c r="I40" s="15"/>
      <c r="J40" s="18"/>
      <c r="K40" s="42"/>
      <c r="L40" s="18"/>
      <c r="M40" s="19"/>
      <c r="N40" s="47"/>
      <c r="O40" s="48"/>
      <c r="P40" s="18"/>
      <c r="Q40" s="19"/>
      <c r="R40" s="18"/>
      <c r="S40" s="19" t="s">
        <v>56</v>
      </c>
      <c r="T40" s="18">
        <v>30000</v>
      </c>
      <c r="U40" s="19" t="s">
        <v>57</v>
      </c>
      <c r="V40" s="18">
        <v>30000</v>
      </c>
      <c r="W40" s="19" t="s">
        <v>58</v>
      </c>
      <c r="X40" s="18">
        <v>30000</v>
      </c>
      <c r="Y40" s="39"/>
      <c r="Z40" s="38"/>
      <c r="AA40" s="39"/>
      <c r="AB40" s="38"/>
      <c r="AC40" s="39"/>
      <c r="AD40" s="47"/>
      <c r="AE40" s="48"/>
      <c r="AF40" s="38"/>
    </row>
    <row r="41" spans="1:32" s="13" customFormat="1" ht="12.75" hidden="1" customHeight="1" x14ac:dyDescent="0.2">
      <c r="A41" s="33"/>
      <c r="B41" s="23"/>
      <c r="C41" s="23"/>
      <c r="D41" s="24"/>
      <c r="E41" s="24"/>
      <c r="F41" s="24"/>
      <c r="G41" s="24"/>
      <c r="I41" s="15"/>
      <c r="J41" s="18"/>
      <c r="K41" s="42"/>
      <c r="L41" s="18"/>
      <c r="M41" s="19"/>
      <c r="N41" s="47"/>
      <c r="O41" s="48"/>
      <c r="P41" s="18"/>
      <c r="Q41" s="19"/>
      <c r="R41" s="18"/>
      <c r="S41" s="19" t="s">
        <v>59</v>
      </c>
      <c r="T41" s="18">
        <v>30000</v>
      </c>
      <c r="U41" s="19" t="s">
        <v>60</v>
      </c>
      <c r="V41" s="18">
        <v>20000</v>
      </c>
      <c r="W41" s="19" t="s">
        <v>61</v>
      </c>
      <c r="X41" s="18">
        <v>30000</v>
      </c>
      <c r="Y41" s="39"/>
      <c r="Z41" s="38"/>
      <c r="AA41" s="39"/>
      <c r="AB41" s="38"/>
      <c r="AC41" s="39"/>
      <c r="AD41" s="47"/>
      <c r="AE41" s="48"/>
      <c r="AF41" s="38"/>
    </row>
    <row r="42" spans="1:32" s="13" customFormat="1" ht="12.75" hidden="1" customHeight="1" x14ac:dyDescent="0.2">
      <c r="A42" s="33"/>
      <c r="B42" s="23"/>
      <c r="C42" s="23"/>
      <c r="D42" s="24"/>
      <c r="E42" s="24"/>
      <c r="F42" s="24"/>
      <c r="G42" s="24"/>
      <c r="I42" s="15"/>
      <c r="J42" s="18"/>
      <c r="K42" s="42"/>
      <c r="L42" s="18"/>
      <c r="M42" s="19"/>
      <c r="N42" s="47"/>
      <c r="O42" s="48"/>
      <c r="P42" s="18"/>
      <c r="Q42" s="19"/>
      <c r="R42" s="18"/>
      <c r="S42" s="19" t="s">
        <v>62</v>
      </c>
      <c r="T42" s="18">
        <v>30000</v>
      </c>
      <c r="U42" s="19" t="s">
        <v>63</v>
      </c>
      <c r="V42" s="18">
        <v>30000</v>
      </c>
      <c r="W42" s="19" t="s">
        <v>64</v>
      </c>
      <c r="X42" s="18">
        <v>30000</v>
      </c>
      <c r="Y42" s="39"/>
      <c r="Z42" s="38"/>
      <c r="AA42" s="39"/>
      <c r="AB42" s="38"/>
      <c r="AC42" s="39"/>
      <c r="AD42" s="47"/>
      <c r="AE42" s="48"/>
      <c r="AF42" s="38"/>
    </row>
    <row r="43" spans="1:32" s="13" customFormat="1" ht="12.75" hidden="1" customHeight="1" x14ac:dyDescent="0.2">
      <c r="A43" s="33"/>
      <c r="B43" s="23"/>
      <c r="C43" s="23"/>
      <c r="D43" s="24"/>
      <c r="E43" s="24"/>
      <c r="F43" s="24"/>
      <c r="G43" s="24"/>
      <c r="I43" s="15"/>
      <c r="J43" s="18"/>
      <c r="K43" s="42"/>
      <c r="L43" s="18"/>
      <c r="M43" s="19"/>
      <c r="N43" s="47"/>
      <c r="O43" s="48"/>
      <c r="P43" s="18"/>
      <c r="Q43" s="19"/>
      <c r="R43" s="18"/>
      <c r="S43" s="19" t="s">
        <v>65</v>
      </c>
      <c r="T43" s="18">
        <v>30000</v>
      </c>
      <c r="U43" s="19" t="s">
        <v>66</v>
      </c>
      <c r="V43" s="18">
        <v>30000</v>
      </c>
      <c r="W43" s="19" t="s">
        <v>67</v>
      </c>
      <c r="X43" s="18">
        <v>30000</v>
      </c>
      <c r="Y43" s="39"/>
      <c r="Z43" s="38"/>
      <c r="AA43" s="39"/>
      <c r="AB43" s="38"/>
      <c r="AC43" s="39"/>
      <c r="AD43" s="47"/>
      <c r="AE43" s="48"/>
      <c r="AF43" s="38"/>
    </row>
    <row r="44" spans="1:32" s="13" customFormat="1" ht="12.75" hidden="1" customHeight="1" x14ac:dyDescent="0.2">
      <c r="A44" s="33"/>
      <c r="B44" s="23"/>
      <c r="C44" s="23"/>
      <c r="D44" s="24"/>
      <c r="E44" s="24"/>
      <c r="F44" s="24"/>
      <c r="G44" s="24"/>
      <c r="I44" s="15"/>
      <c r="J44" s="18"/>
      <c r="K44" s="42"/>
      <c r="L44" s="18"/>
      <c r="M44" s="19"/>
      <c r="N44" s="47"/>
      <c r="O44" s="48"/>
      <c r="P44" s="18"/>
      <c r="Q44" s="19"/>
      <c r="R44" s="18"/>
      <c r="S44" s="19" t="s">
        <v>68</v>
      </c>
      <c r="T44" s="18">
        <v>30000</v>
      </c>
      <c r="U44" s="19" t="s">
        <v>69</v>
      </c>
      <c r="V44" s="18">
        <v>30000</v>
      </c>
      <c r="W44" s="19" t="s">
        <v>70</v>
      </c>
      <c r="X44" s="18">
        <v>30000</v>
      </c>
      <c r="Y44" s="39"/>
      <c r="Z44" s="38"/>
      <c r="AA44" s="39"/>
      <c r="AB44" s="38"/>
      <c r="AC44" s="39"/>
      <c r="AD44" s="47"/>
      <c r="AE44" s="48"/>
      <c r="AF44" s="38"/>
    </row>
    <row r="45" spans="1:32" s="13" customFormat="1" ht="12.75" hidden="1" customHeight="1" x14ac:dyDescent="0.2">
      <c r="A45" s="33"/>
      <c r="B45" s="23"/>
      <c r="C45" s="23"/>
      <c r="D45" s="24"/>
      <c r="E45" s="24"/>
      <c r="F45" s="24"/>
      <c r="G45" s="24"/>
      <c r="I45" s="15"/>
      <c r="J45" s="18"/>
      <c r="K45" s="42"/>
      <c r="L45" s="18"/>
      <c r="M45" s="19"/>
      <c r="N45" s="47"/>
      <c r="O45" s="48"/>
      <c r="P45" s="18"/>
      <c r="Q45" s="19"/>
      <c r="R45" s="18"/>
      <c r="S45" s="19" t="s">
        <v>71</v>
      </c>
      <c r="T45" s="18">
        <v>30000</v>
      </c>
      <c r="U45" s="19" t="s">
        <v>72</v>
      </c>
      <c r="V45" s="18">
        <v>30000</v>
      </c>
      <c r="W45" s="19" t="s">
        <v>73</v>
      </c>
      <c r="X45" s="18">
        <v>30000</v>
      </c>
      <c r="Y45" s="39"/>
      <c r="Z45" s="38"/>
      <c r="AA45" s="39"/>
      <c r="AB45" s="38"/>
      <c r="AC45" s="39"/>
      <c r="AD45" s="47"/>
      <c r="AE45" s="48"/>
      <c r="AF45" s="38"/>
    </row>
    <row r="46" spans="1:32" s="13" customFormat="1" ht="12.75" hidden="1" customHeight="1" x14ac:dyDescent="0.2">
      <c r="A46" s="33"/>
      <c r="B46" s="23"/>
      <c r="C46" s="23"/>
      <c r="D46" s="24"/>
      <c r="E46" s="24"/>
      <c r="F46" s="24"/>
      <c r="G46" s="24"/>
      <c r="I46" s="15"/>
      <c r="J46" s="18"/>
      <c r="K46" s="42"/>
      <c r="L46" s="18"/>
      <c r="M46" s="19"/>
      <c r="N46" s="47"/>
      <c r="O46" s="48"/>
      <c r="P46" s="18"/>
      <c r="Q46" s="19"/>
      <c r="R46" s="18"/>
      <c r="S46" s="19" t="s">
        <v>74</v>
      </c>
      <c r="T46" s="18">
        <v>30000</v>
      </c>
      <c r="U46" s="19" t="s">
        <v>75</v>
      </c>
      <c r="V46" s="18">
        <v>30000</v>
      </c>
      <c r="W46" s="19" t="s">
        <v>76</v>
      </c>
      <c r="X46" s="18">
        <v>30000</v>
      </c>
      <c r="Y46" s="39"/>
      <c r="Z46" s="38"/>
      <c r="AA46" s="39"/>
      <c r="AB46" s="38"/>
      <c r="AC46" s="39"/>
      <c r="AD46" s="47"/>
      <c r="AE46" s="48"/>
      <c r="AF46" s="38"/>
    </row>
    <row r="47" spans="1:32" s="13" customFormat="1" ht="12.75" hidden="1" customHeight="1" x14ac:dyDescent="0.2">
      <c r="A47" s="33"/>
      <c r="B47" s="23"/>
      <c r="C47" s="23"/>
      <c r="D47" s="24"/>
      <c r="E47" s="24"/>
      <c r="F47" s="24"/>
      <c r="G47" s="24"/>
      <c r="I47" s="15"/>
      <c r="J47" s="18"/>
      <c r="K47" s="42"/>
      <c r="L47" s="18"/>
      <c r="M47" s="19"/>
      <c r="N47" s="47"/>
      <c r="O47" s="48"/>
      <c r="P47" s="18"/>
      <c r="Q47" s="19"/>
      <c r="R47" s="18"/>
      <c r="S47" s="19" t="s">
        <v>77</v>
      </c>
      <c r="T47" s="18">
        <v>28000</v>
      </c>
      <c r="U47" s="19" t="s">
        <v>78</v>
      </c>
      <c r="V47" s="18">
        <v>30000</v>
      </c>
      <c r="W47" s="19"/>
      <c r="X47" s="38"/>
      <c r="Y47" s="39"/>
      <c r="Z47" s="38"/>
      <c r="AA47" s="39"/>
      <c r="AB47" s="38"/>
      <c r="AC47" s="39"/>
      <c r="AD47" s="47"/>
      <c r="AE47" s="48"/>
      <c r="AF47" s="38"/>
    </row>
    <row r="48" spans="1:32" s="13" customFormat="1" ht="12.75" hidden="1" customHeight="1" x14ac:dyDescent="0.2">
      <c r="A48" s="33"/>
      <c r="B48" s="23"/>
      <c r="C48" s="23"/>
      <c r="D48" s="24"/>
      <c r="E48" s="24"/>
      <c r="F48" s="24"/>
      <c r="G48" s="24"/>
      <c r="I48" s="15"/>
      <c r="J48" s="18"/>
      <c r="K48" s="42"/>
      <c r="L48" s="18"/>
      <c r="M48" s="19"/>
      <c r="N48" s="47"/>
      <c r="O48" s="48"/>
      <c r="P48" s="18"/>
      <c r="Q48" s="19"/>
      <c r="R48" s="18"/>
      <c r="S48" s="19" t="s">
        <v>79</v>
      </c>
      <c r="T48" s="18">
        <v>30000</v>
      </c>
      <c r="U48" s="19" t="s">
        <v>80</v>
      </c>
      <c r="V48" s="18">
        <v>30000</v>
      </c>
      <c r="W48" s="19"/>
      <c r="X48" s="38"/>
      <c r="Y48" s="39"/>
      <c r="Z48" s="38"/>
      <c r="AA48" s="39"/>
      <c r="AB48" s="38"/>
      <c r="AC48" s="39"/>
      <c r="AD48" s="47"/>
      <c r="AE48" s="48"/>
      <c r="AF48" s="38"/>
    </row>
    <row r="49" spans="1:32" s="13" customFormat="1" ht="12.75" hidden="1" customHeight="1" x14ac:dyDescent="0.2">
      <c r="A49" s="33"/>
      <c r="B49" s="23"/>
      <c r="C49" s="23"/>
      <c r="D49" s="24"/>
      <c r="E49" s="24"/>
      <c r="F49" s="24"/>
      <c r="G49" s="24"/>
      <c r="I49" s="15"/>
      <c r="J49" s="18"/>
      <c r="K49" s="42"/>
      <c r="L49" s="18"/>
      <c r="M49" s="19"/>
      <c r="N49" s="47"/>
      <c r="O49" s="48"/>
      <c r="P49" s="18"/>
      <c r="Q49" s="19"/>
      <c r="R49" s="18"/>
      <c r="S49" s="19" t="s">
        <v>81</v>
      </c>
      <c r="T49" s="18">
        <v>30000</v>
      </c>
      <c r="U49" s="19" t="s">
        <v>82</v>
      </c>
      <c r="V49" s="18">
        <v>30000</v>
      </c>
      <c r="W49" s="19"/>
      <c r="X49" s="38"/>
      <c r="Y49" s="39"/>
      <c r="Z49" s="38"/>
      <c r="AA49" s="39"/>
      <c r="AB49" s="38"/>
      <c r="AC49" s="39"/>
      <c r="AD49" s="47"/>
      <c r="AE49" s="48"/>
      <c r="AF49" s="38"/>
    </row>
    <row r="50" spans="1:32" s="13" customFormat="1" ht="12.75" hidden="1" customHeight="1" x14ac:dyDescent="0.2">
      <c r="A50" s="33"/>
      <c r="B50" s="23"/>
      <c r="C50" s="23"/>
      <c r="D50" s="24"/>
      <c r="E50" s="24"/>
      <c r="F50" s="24"/>
      <c r="G50" s="24"/>
      <c r="I50" s="15"/>
      <c r="J50" s="18"/>
      <c r="K50" s="42"/>
      <c r="L50" s="18"/>
      <c r="M50" s="19"/>
      <c r="N50" s="47"/>
      <c r="O50" s="48"/>
      <c r="P50" s="18"/>
      <c r="Q50" s="19"/>
      <c r="R50" s="18"/>
      <c r="S50" s="19" t="s">
        <v>83</v>
      </c>
      <c r="T50" s="18">
        <v>30000</v>
      </c>
      <c r="U50" s="19" t="s">
        <v>84</v>
      </c>
      <c r="V50" s="18">
        <v>30000</v>
      </c>
      <c r="W50" s="19"/>
      <c r="X50" s="38"/>
      <c r="Y50" s="39"/>
      <c r="Z50" s="38"/>
      <c r="AA50" s="39"/>
      <c r="AB50" s="38"/>
      <c r="AC50" s="39"/>
      <c r="AD50" s="47"/>
      <c r="AE50" s="48"/>
      <c r="AF50" s="38"/>
    </row>
    <row r="51" spans="1:32" s="13" customFormat="1" ht="12.75" hidden="1" customHeight="1" x14ac:dyDescent="0.2">
      <c r="A51" s="33"/>
      <c r="B51" s="23"/>
      <c r="C51" s="23"/>
      <c r="D51" s="24"/>
      <c r="E51" s="24"/>
      <c r="F51" s="24"/>
      <c r="G51" s="24"/>
      <c r="I51" s="15"/>
      <c r="J51" s="18"/>
      <c r="K51" s="42"/>
      <c r="L51" s="18"/>
      <c r="M51" s="19"/>
      <c r="N51" s="47"/>
      <c r="O51" s="48"/>
      <c r="P51" s="18"/>
      <c r="Q51" s="19"/>
      <c r="R51" s="18"/>
      <c r="S51" s="19" t="s">
        <v>85</v>
      </c>
      <c r="T51" s="18">
        <v>30000</v>
      </c>
      <c r="U51" s="19" t="s">
        <v>86</v>
      </c>
      <c r="V51" s="18">
        <v>30000</v>
      </c>
      <c r="W51" s="19"/>
      <c r="X51" s="38"/>
      <c r="Y51" s="39"/>
      <c r="Z51" s="38"/>
      <c r="AA51" s="39"/>
      <c r="AB51" s="38"/>
      <c r="AC51" s="39"/>
      <c r="AD51" s="47"/>
      <c r="AE51" s="48"/>
      <c r="AF51" s="38"/>
    </row>
    <row r="52" spans="1:32" s="13" customFormat="1" ht="12.75" hidden="1" customHeight="1" x14ac:dyDescent="0.2">
      <c r="A52" s="33"/>
      <c r="B52" s="23"/>
      <c r="C52" s="23"/>
      <c r="D52" s="24"/>
      <c r="E52" s="24"/>
      <c r="F52" s="24"/>
      <c r="G52" s="24"/>
      <c r="I52" s="15"/>
      <c r="J52" s="18"/>
      <c r="K52" s="42"/>
      <c r="L52" s="18"/>
      <c r="M52" s="19"/>
      <c r="N52" s="47"/>
      <c r="O52" s="48"/>
      <c r="P52" s="18"/>
      <c r="Q52" s="19"/>
      <c r="R52" s="18"/>
      <c r="S52" s="19" t="s">
        <v>87</v>
      </c>
      <c r="T52" s="18">
        <v>30000</v>
      </c>
      <c r="U52" s="19"/>
      <c r="V52" s="18"/>
      <c r="W52" s="19"/>
      <c r="X52" s="38"/>
      <c r="Y52" s="39"/>
      <c r="Z52" s="38"/>
      <c r="AA52" s="39"/>
      <c r="AB52" s="38"/>
      <c r="AC52" s="39"/>
      <c r="AD52" s="47"/>
      <c r="AE52" s="48"/>
      <c r="AF52" s="38"/>
    </row>
    <row r="53" spans="1:32" s="13" customFormat="1" ht="12.75" hidden="1" customHeight="1" x14ac:dyDescent="0.2">
      <c r="A53" s="33"/>
      <c r="B53" s="23"/>
      <c r="C53" s="23"/>
      <c r="D53" s="24"/>
      <c r="E53" s="24"/>
      <c r="F53" s="24"/>
      <c r="G53" s="24"/>
      <c r="I53" s="15"/>
      <c r="J53" s="18"/>
      <c r="K53" s="42"/>
      <c r="L53" s="18"/>
      <c r="M53" s="19"/>
      <c r="N53" s="47"/>
      <c r="O53" s="48"/>
      <c r="P53" s="18"/>
      <c r="Q53" s="19"/>
      <c r="R53" s="18"/>
      <c r="S53" s="19" t="s">
        <v>88</v>
      </c>
      <c r="T53" s="18">
        <v>30000</v>
      </c>
      <c r="U53" s="19"/>
      <c r="V53" s="18"/>
      <c r="W53" s="19"/>
      <c r="X53" s="38"/>
      <c r="Y53" s="39"/>
      <c r="Z53" s="38"/>
      <c r="AA53" s="39"/>
      <c r="AB53" s="38"/>
      <c r="AC53" s="39"/>
      <c r="AD53" s="47"/>
      <c r="AE53" s="48"/>
      <c r="AF53" s="38"/>
    </row>
    <row r="54" spans="1:32" s="13" customFormat="1" ht="12.75" hidden="1" customHeight="1" x14ac:dyDescent="0.2">
      <c r="A54" s="33"/>
      <c r="B54" s="23"/>
      <c r="C54" s="23"/>
      <c r="D54" s="24"/>
      <c r="E54" s="24"/>
      <c r="F54" s="24"/>
      <c r="G54" s="24"/>
      <c r="I54" s="15"/>
      <c r="J54" s="18"/>
      <c r="K54" s="42"/>
      <c r="L54" s="18"/>
      <c r="M54" s="19"/>
      <c r="N54" s="47"/>
      <c r="O54" s="48"/>
      <c r="P54" s="18"/>
      <c r="Q54" s="19"/>
      <c r="R54" s="18"/>
      <c r="S54" s="19" t="s">
        <v>89</v>
      </c>
      <c r="T54" s="18">
        <v>30000</v>
      </c>
      <c r="U54" s="19"/>
      <c r="V54" s="18"/>
      <c r="W54" s="19"/>
      <c r="X54" s="38"/>
      <c r="Y54" s="39"/>
      <c r="Z54" s="38"/>
      <c r="AA54" s="39"/>
      <c r="AB54" s="38"/>
      <c r="AC54" s="39"/>
      <c r="AD54" s="47"/>
      <c r="AE54" s="48"/>
      <c r="AF54" s="38"/>
    </row>
    <row r="55" spans="1:32" s="13" customFormat="1" ht="12.75" hidden="1" customHeight="1" x14ac:dyDescent="0.2">
      <c r="A55" s="33"/>
      <c r="B55" s="23"/>
      <c r="C55" s="23"/>
      <c r="D55" s="24"/>
      <c r="E55" s="24"/>
      <c r="F55" s="24"/>
      <c r="G55" s="24"/>
      <c r="I55" s="15"/>
      <c r="J55" s="18"/>
      <c r="K55" s="42"/>
      <c r="L55" s="18"/>
      <c r="M55" s="19"/>
      <c r="N55" s="47"/>
      <c r="O55" s="48"/>
      <c r="P55" s="18"/>
      <c r="Q55" s="19"/>
      <c r="R55" s="18"/>
      <c r="S55" s="19" t="s">
        <v>90</v>
      </c>
      <c r="T55" s="18">
        <v>30000</v>
      </c>
      <c r="U55" s="19"/>
      <c r="V55" s="18"/>
      <c r="W55" s="19"/>
      <c r="X55" s="38"/>
      <c r="Y55" s="39"/>
      <c r="Z55" s="38"/>
      <c r="AA55" s="39"/>
      <c r="AB55" s="38"/>
      <c r="AC55" s="39"/>
      <c r="AD55" s="47"/>
      <c r="AE55" s="48"/>
      <c r="AF55" s="38"/>
    </row>
    <row r="56" spans="1:32" s="13" customFormat="1" ht="12.75" hidden="1" customHeight="1" x14ac:dyDescent="0.2">
      <c r="A56" s="33"/>
      <c r="B56" s="23"/>
      <c r="C56" s="23"/>
      <c r="D56" s="24"/>
      <c r="E56" s="24"/>
      <c r="F56" s="24"/>
      <c r="G56" s="24"/>
      <c r="I56" s="15"/>
      <c r="J56" s="18"/>
      <c r="K56" s="42"/>
      <c r="L56" s="18"/>
      <c r="M56" s="19"/>
      <c r="N56" s="47"/>
      <c r="O56" s="48"/>
      <c r="P56" s="18"/>
      <c r="Q56" s="19"/>
      <c r="R56" s="18"/>
      <c r="S56" s="19" t="s">
        <v>91</v>
      </c>
      <c r="T56" s="18">
        <v>30000</v>
      </c>
      <c r="U56" s="19"/>
      <c r="V56" s="18"/>
      <c r="W56" s="19"/>
      <c r="X56" s="38"/>
      <c r="Y56" s="39"/>
      <c r="Z56" s="38"/>
      <c r="AA56" s="39"/>
      <c r="AB56" s="38"/>
      <c r="AC56" s="39"/>
      <c r="AD56" s="47"/>
      <c r="AE56" s="48"/>
      <c r="AF56" s="38"/>
    </row>
    <row r="57" spans="1:32" s="13" customFormat="1" ht="12.75" hidden="1" customHeight="1" x14ac:dyDescent="0.2">
      <c r="A57" s="33"/>
      <c r="B57" s="23"/>
      <c r="C57" s="23"/>
      <c r="D57" s="24"/>
      <c r="E57" s="24"/>
      <c r="F57" s="24"/>
      <c r="G57" s="24"/>
      <c r="I57" s="15"/>
      <c r="J57" s="18"/>
      <c r="K57" s="42"/>
      <c r="L57" s="18"/>
      <c r="M57" s="19"/>
      <c r="N57" s="47"/>
      <c r="O57" s="48"/>
      <c r="P57" s="18"/>
      <c r="Q57" s="19"/>
      <c r="R57" s="18"/>
      <c r="S57" s="19" t="s">
        <v>92</v>
      </c>
      <c r="T57" s="18">
        <v>30000</v>
      </c>
      <c r="U57" s="19"/>
      <c r="V57" s="18"/>
      <c r="W57" s="19"/>
      <c r="X57" s="38"/>
      <c r="Y57" s="39"/>
      <c r="Z57" s="38"/>
      <c r="AA57" s="39"/>
      <c r="AB57" s="38"/>
      <c r="AC57" s="39"/>
      <c r="AD57" s="47"/>
      <c r="AE57" s="48"/>
      <c r="AF57" s="38"/>
    </row>
    <row r="58" spans="1:32" s="13" customFormat="1" ht="12.75" hidden="1" customHeight="1" x14ac:dyDescent="0.2">
      <c r="A58" s="33"/>
      <c r="B58" s="23"/>
      <c r="C58" s="23"/>
      <c r="D58" s="24"/>
      <c r="E58" s="24"/>
      <c r="F58" s="24"/>
      <c r="G58" s="24"/>
      <c r="I58" s="15"/>
      <c r="J58" s="18"/>
      <c r="K58" s="42"/>
      <c r="L58" s="18"/>
      <c r="M58" s="19"/>
      <c r="N58" s="47"/>
      <c r="O58" s="48"/>
      <c r="P58" s="18"/>
      <c r="Q58" s="19"/>
      <c r="R58" s="18"/>
      <c r="S58" s="19" t="s">
        <v>93</v>
      </c>
      <c r="T58" s="18">
        <v>30000</v>
      </c>
      <c r="U58" s="19"/>
      <c r="V58" s="18"/>
      <c r="W58" s="19"/>
      <c r="X58" s="38"/>
      <c r="Y58" s="39"/>
      <c r="Z58" s="38"/>
      <c r="AA58" s="39"/>
      <c r="AB58" s="38"/>
      <c r="AC58" s="39"/>
      <c r="AD58" s="47"/>
      <c r="AE58" s="48"/>
      <c r="AF58" s="38"/>
    </row>
    <row r="59" spans="1:32" s="13" customFormat="1" ht="12.75" hidden="1" customHeight="1" x14ac:dyDescent="0.2">
      <c r="A59" s="33"/>
      <c r="B59" s="23"/>
      <c r="C59" s="23"/>
      <c r="D59" s="24"/>
      <c r="E59" s="24"/>
      <c r="F59" s="24"/>
      <c r="G59" s="24"/>
      <c r="I59" s="15"/>
      <c r="J59" s="18"/>
      <c r="K59" s="42"/>
      <c r="L59" s="18"/>
      <c r="M59" s="19"/>
      <c r="N59" s="47"/>
      <c r="O59" s="48"/>
      <c r="P59" s="18"/>
      <c r="Q59" s="19"/>
      <c r="R59" s="18"/>
      <c r="S59" s="19" t="s">
        <v>94</v>
      </c>
      <c r="T59" s="18">
        <v>30000</v>
      </c>
      <c r="U59" s="19"/>
      <c r="V59" s="18"/>
      <c r="W59" s="19"/>
      <c r="X59" s="38"/>
      <c r="Y59" s="39"/>
      <c r="Z59" s="38"/>
      <c r="AA59" s="39"/>
      <c r="AB59" s="38"/>
      <c r="AC59" s="39"/>
      <c r="AD59" s="47"/>
      <c r="AE59" s="48"/>
      <c r="AF59" s="38"/>
    </row>
    <row r="60" spans="1:32" s="13" customFormat="1" ht="12.75" hidden="1" customHeight="1" x14ac:dyDescent="0.2">
      <c r="A60" s="33"/>
      <c r="B60" s="23"/>
      <c r="C60" s="23"/>
      <c r="D60" s="24"/>
      <c r="E60" s="24"/>
      <c r="F60" s="24"/>
      <c r="G60" s="24"/>
      <c r="I60" s="15"/>
      <c r="J60" s="18"/>
      <c r="K60" s="42"/>
      <c r="L60" s="18"/>
      <c r="M60" s="19"/>
      <c r="N60" s="47"/>
      <c r="O60" s="48"/>
      <c r="P60" s="18"/>
      <c r="Q60" s="19"/>
      <c r="R60" s="18"/>
      <c r="S60" s="19" t="s">
        <v>95</v>
      </c>
      <c r="T60" s="18">
        <v>30000</v>
      </c>
      <c r="U60" s="19"/>
      <c r="V60" s="18"/>
      <c r="W60" s="19"/>
      <c r="X60" s="38"/>
      <c r="Y60" s="39"/>
      <c r="Z60" s="38"/>
      <c r="AA60" s="39"/>
      <c r="AB60" s="38"/>
      <c r="AC60" s="39"/>
      <c r="AD60" s="47"/>
      <c r="AE60" s="48"/>
      <c r="AF60" s="38"/>
    </row>
    <row r="61" spans="1:32" s="13" customFormat="1" ht="12" customHeight="1" x14ac:dyDescent="0.2">
      <c r="A61" s="24" t="s">
        <v>96</v>
      </c>
      <c r="B61" s="23"/>
      <c r="C61" s="23">
        <f>SUM(J61:AF61)</f>
        <v>1868925</v>
      </c>
      <c r="D61" s="24"/>
      <c r="E61" s="24"/>
      <c r="F61" s="24"/>
      <c r="G61" s="24"/>
      <c r="I61" s="15"/>
      <c r="J61" s="18"/>
      <c r="K61" s="42"/>
      <c r="L61" s="18"/>
      <c r="M61" s="19"/>
      <c r="N61" s="18"/>
      <c r="O61" s="19"/>
      <c r="P61" s="18"/>
      <c r="Q61" s="19"/>
      <c r="R61" s="18"/>
      <c r="S61" s="29"/>
      <c r="T61" s="28">
        <f>SUM(T62)</f>
        <v>881535</v>
      </c>
      <c r="U61" s="19"/>
      <c r="V61" s="18"/>
      <c r="W61" s="19"/>
      <c r="X61" s="18"/>
      <c r="Y61" s="19"/>
      <c r="Z61" s="38">
        <f>Z62</f>
        <v>987390</v>
      </c>
      <c r="AA61" s="19"/>
      <c r="AB61" s="18"/>
      <c r="AC61" s="19"/>
      <c r="AD61" s="28"/>
      <c r="AE61" s="29"/>
      <c r="AF61" s="18"/>
    </row>
    <row r="62" spans="1:32" s="13" customFormat="1" ht="12" hidden="1" customHeight="1" x14ac:dyDescent="0.2">
      <c r="A62" s="24"/>
      <c r="B62" s="23"/>
      <c r="C62" s="23"/>
      <c r="D62" s="24"/>
      <c r="E62" s="24"/>
      <c r="F62" s="24"/>
      <c r="G62" s="24"/>
      <c r="I62" s="15"/>
      <c r="J62" s="18"/>
      <c r="K62" s="42"/>
      <c r="L62" s="18"/>
      <c r="M62" s="19"/>
      <c r="N62" s="18"/>
      <c r="O62" s="19"/>
      <c r="P62" s="18"/>
      <c r="Q62" s="19"/>
      <c r="R62" s="18"/>
      <c r="S62" s="19" t="s">
        <v>89</v>
      </c>
      <c r="T62" s="18">
        <v>881535</v>
      </c>
      <c r="U62" s="19"/>
      <c r="V62" s="18"/>
      <c r="W62" s="19"/>
      <c r="X62" s="18"/>
      <c r="Y62" s="19" t="s">
        <v>97</v>
      </c>
      <c r="Z62" s="18">
        <v>987390</v>
      </c>
      <c r="AA62" s="19"/>
      <c r="AB62" s="18"/>
      <c r="AC62" s="19"/>
      <c r="AD62" s="28"/>
      <c r="AE62" s="29"/>
      <c r="AF62" s="18"/>
    </row>
    <row r="63" spans="1:32" s="13" customFormat="1" ht="12" x14ac:dyDescent="0.2">
      <c r="A63" s="22" t="s">
        <v>98</v>
      </c>
      <c r="B63" s="23"/>
      <c r="C63" s="23"/>
      <c r="D63" s="24"/>
      <c r="E63" s="24"/>
      <c r="F63" s="24"/>
      <c r="G63" s="24"/>
      <c r="I63" s="15"/>
      <c r="J63" s="18"/>
      <c r="K63" s="42"/>
      <c r="L63" s="18"/>
      <c r="M63" s="19"/>
      <c r="N63" s="18"/>
      <c r="O63" s="19"/>
      <c r="P63" s="18"/>
      <c r="Q63" s="19"/>
      <c r="R63" s="18"/>
      <c r="S63" s="19"/>
      <c r="T63" s="18"/>
      <c r="U63" s="19"/>
      <c r="V63" s="18"/>
      <c r="W63" s="19"/>
      <c r="X63" s="18"/>
      <c r="Y63" s="19"/>
      <c r="Z63" s="18"/>
      <c r="AA63" s="19"/>
      <c r="AB63" s="18"/>
      <c r="AC63" s="19"/>
      <c r="AD63" s="18"/>
      <c r="AE63" s="19"/>
      <c r="AF63" s="16"/>
    </row>
    <row r="64" spans="1:32" s="13" customFormat="1" ht="12" customHeight="1" x14ac:dyDescent="0.2">
      <c r="A64" s="24" t="s">
        <v>99</v>
      </c>
      <c r="B64" s="23"/>
      <c r="C64" s="23">
        <f>SUM(J64:AF64)</f>
        <v>356820</v>
      </c>
      <c r="D64" s="24"/>
      <c r="E64" s="24"/>
      <c r="F64" s="24"/>
      <c r="G64" s="24"/>
      <c r="I64" s="15"/>
      <c r="J64" s="18"/>
      <c r="K64" s="42"/>
      <c r="L64" s="18"/>
      <c r="M64" s="19"/>
      <c r="N64" s="28">
        <f>SUM(N65)</f>
        <v>9500</v>
      </c>
      <c r="O64" s="19"/>
      <c r="P64" s="18"/>
      <c r="Q64" s="19"/>
      <c r="R64" s="28">
        <f>SUM(R65)</f>
        <v>4800</v>
      </c>
      <c r="S64" s="19"/>
      <c r="T64" s="28">
        <f>SUM(T65)</f>
        <v>187720</v>
      </c>
      <c r="U64" s="19"/>
      <c r="V64" s="18"/>
      <c r="W64" s="19"/>
      <c r="X64" s="38">
        <f>SUM(X65:X67)</f>
        <v>0</v>
      </c>
      <c r="Y64" s="19"/>
      <c r="Z64" s="38">
        <f>Z65</f>
        <v>154800</v>
      </c>
      <c r="AA64" s="39"/>
      <c r="AB64" s="38"/>
      <c r="AC64" s="39"/>
      <c r="AD64" s="47"/>
      <c r="AE64" s="48"/>
      <c r="AF64" s="38"/>
    </row>
    <row r="65" spans="1:32" s="13" customFormat="1" ht="12" hidden="1" customHeight="1" x14ac:dyDescent="0.2">
      <c r="A65" s="24"/>
      <c r="B65" s="23"/>
      <c r="C65" s="23"/>
      <c r="D65" s="24"/>
      <c r="E65" s="24"/>
      <c r="F65" s="24"/>
      <c r="G65" s="24"/>
      <c r="I65" s="15"/>
      <c r="J65" s="18"/>
      <c r="K65" s="42"/>
      <c r="L65" s="18"/>
      <c r="M65" s="42" t="s">
        <v>100</v>
      </c>
      <c r="N65" s="18">
        <v>9500</v>
      </c>
      <c r="O65" s="19"/>
      <c r="P65" s="18"/>
      <c r="Q65" s="19" t="s">
        <v>101</v>
      </c>
      <c r="R65" s="18">
        <v>4800</v>
      </c>
      <c r="S65" s="19" t="s">
        <v>102</v>
      </c>
      <c r="T65" s="18">
        <v>187720</v>
      </c>
      <c r="U65" s="19"/>
      <c r="V65" s="18"/>
      <c r="W65" s="19"/>
      <c r="X65" s="18"/>
      <c r="Y65" s="19" t="s">
        <v>103</v>
      </c>
      <c r="Z65" s="18">
        <v>154800</v>
      </c>
      <c r="AA65" s="19"/>
      <c r="AB65" s="18"/>
      <c r="AC65" s="39"/>
      <c r="AD65" s="47"/>
      <c r="AE65" s="48"/>
      <c r="AF65" s="38"/>
    </row>
    <row r="66" spans="1:32" s="13" customFormat="1" ht="12" hidden="1" customHeight="1" x14ac:dyDescent="0.2">
      <c r="A66" s="24"/>
      <c r="B66" s="23"/>
      <c r="C66" s="23"/>
      <c r="D66" s="24"/>
      <c r="E66" s="24"/>
      <c r="F66" s="24"/>
      <c r="G66" s="24"/>
      <c r="I66" s="15"/>
      <c r="J66" s="18"/>
      <c r="K66" s="42"/>
      <c r="L66" s="18"/>
      <c r="M66" s="42"/>
      <c r="N66" s="18"/>
      <c r="O66" s="19"/>
      <c r="P66" s="18"/>
      <c r="Q66" s="19"/>
      <c r="R66" s="18"/>
      <c r="S66" s="19"/>
      <c r="T66" s="18"/>
      <c r="U66" s="19"/>
      <c r="V66" s="18"/>
      <c r="W66" s="19"/>
      <c r="X66" s="18"/>
      <c r="Y66" s="19"/>
      <c r="Z66" s="38"/>
      <c r="AA66" s="19"/>
      <c r="AB66" s="18"/>
      <c r="AC66" s="39"/>
      <c r="AD66" s="47"/>
      <c r="AE66" s="48"/>
      <c r="AF66" s="38"/>
    </row>
    <row r="67" spans="1:32" s="13" customFormat="1" ht="12" hidden="1" customHeight="1" x14ac:dyDescent="0.2">
      <c r="A67" s="24" t="s">
        <v>104</v>
      </c>
      <c r="B67" s="23"/>
      <c r="C67" s="23">
        <f>SUM(J67:AF67)</f>
        <v>0</v>
      </c>
      <c r="D67" s="24"/>
      <c r="E67" s="24"/>
      <c r="F67" s="24"/>
      <c r="G67" s="24"/>
      <c r="I67" s="15"/>
      <c r="J67" s="18"/>
      <c r="K67" s="42"/>
      <c r="L67" s="18"/>
      <c r="M67" s="19"/>
      <c r="N67" s="18"/>
      <c r="O67" s="19"/>
      <c r="P67" s="18"/>
      <c r="Q67" s="19"/>
      <c r="R67" s="18"/>
      <c r="S67" s="19"/>
      <c r="T67" s="18"/>
      <c r="U67" s="19"/>
      <c r="V67" s="18"/>
      <c r="W67" s="19"/>
      <c r="X67" s="18"/>
      <c r="Y67" s="19"/>
      <c r="Z67" s="18"/>
      <c r="AA67" s="19"/>
      <c r="AB67" s="18"/>
      <c r="AC67" s="19"/>
      <c r="AD67" s="18"/>
      <c r="AE67" s="19"/>
      <c r="AF67" s="18"/>
    </row>
    <row r="68" spans="1:32" s="13" customFormat="1" ht="12" hidden="1" customHeight="1" x14ac:dyDescent="0.2">
      <c r="A68" s="24" t="s">
        <v>105</v>
      </c>
      <c r="B68" s="23"/>
      <c r="C68" s="23">
        <f>SUM(J68:AF68)</f>
        <v>0</v>
      </c>
      <c r="D68" s="24"/>
      <c r="E68" s="24"/>
      <c r="F68" s="24"/>
      <c r="G68" s="24"/>
      <c r="I68" s="15"/>
      <c r="J68" s="18"/>
      <c r="K68" s="42"/>
      <c r="L68" s="18"/>
      <c r="M68" s="19"/>
      <c r="N68" s="18"/>
      <c r="O68" s="19"/>
      <c r="P68" s="18"/>
      <c r="Q68" s="19"/>
      <c r="R68" s="18"/>
      <c r="S68" s="19"/>
      <c r="T68" s="18"/>
      <c r="U68" s="19"/>
      <c r="V68" s="18"/>
      <c r="W68" s="19"/>
      <c r="X68" s="18"/>
      <c r="Y68" s="19"/>
      <c r="Z68" s="18"/>
      <c r="AA68" s="19"/>
      <c r="AB68" s="18"/>
      <c r="AC68" s="19"/>
      <c r="AD68" s="18"/>
      <c r="AE68" s="19"/>
      <c r="AF68" s="49"/>
    </row>
    <row r="69" spans="1:32" s="13" customFormat="1" ht="12" hidden="1" customHeight="1" x14ac:dyDescent="0.2">
      <c r="A69" s="24" t="s">
        <v>106</v>
      </c>
      <c r="B69" s="23"/>
      <c r="C69" s="23">
        <f>SUM(J69:AF69)</f>
        <v>0</v>
      </c>
      <c r="D69" s="24"/>
      <c r="E69" s="24"/>
      <c r="F69" s="24"/>
      <c r="G69" s="24"/>
      <c r="I69" s="15"/>
      <c r="J69" s="18"/>
      <c r="K69" s="42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19"/>
      <c r="X69" s="38"/>
      <c r="Y69" s="39"/>
      <c r="Z69" s="18"/>
      <c r="AA69" s="19"/>
      <c r="AB69" s="18"/>
      <c r="AC69" s="19"/>
      <c r="AD69" s="18"/>
      <c r="AE69" s="19"/>
      <c r="AF69" s="40"/>
    </row>
    <row r="70" spans="1:32" s="13" customFormat="1" ht="12" hidden="1" customHeight="1" x14ac:dyDescent="0.2">
      <c r="A70" s="24" t="s">
        <v>107</v>
      </c>
      <c r="B70" s="23"/>
      <c r="C70" s="23"/>
      <c r="D70" s="24"/>
      <c r="E70" s="24"/>
      <c r="F70" s="24"/>
      <c r="G70" s="24"/>
      <c r="I70" s="15"/>
      <c r="J70" s="18"/>
      <c r="K70" s="42"/>
      <c r="L70" s="18"/>
      <c r="M70" s="19"/>
      <c r="N70" s="18"/>
      <c r="O70" s="19"/>
      <c r="P70" s="18"/>
      <c r="Q70" s="19"/>
      <c r="R70" s="18"/>
      <c r="S70" s="19"/>
      <c r="T70" s="18"/>
      <c r="U70" s="19"/>
      <c r="V70" s="18"/>
      <c r="W70" s="19"/>
      <c r="X70" s="18"/>
      <c r="Y70" s="19"/>
      <c r="Z70" s="18"/>
      <c r="AA70" s="19"/>
      <c r="AB70" s="18"/>
      <c r="AC70" s="19"/>
      <c r="AD70" s="18"/>
      <c r="AE70" s="19"/>
      <c r="AF70" s="18"/>
    </row>
    <row r="71" spans="1:32" s="13" customFormat="1" ht="12" hidden="1" customHeight="1" x14ac:dyDescent="0.2">
      <c r="A71" s="24" t="s">
        <v>108</v>
      </c>
      <c r="B71" s="23"/>
      <c r="C71" s="23"/>
      <c r="D71" s="24"/>
      <c r="E71" s="24"/>
      <c r="F71" s="24"/>
      <c r="G71" s="24"/>
      <c r="I71" s="15"/>
      <c r="J71" s="18"/>
      <c r="K71" s="42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19"/>
      <c r="X71" s="18"/>
      <c r="Y71" s="19"/>
      <c r="Z71" s="18"/>
      <c r="AA71" s="19"/>
      <c r="AB71" s="18"/>
      <c r="AC71" s="19"/>
      <c r="AD71" s="18"/>
      <c r="AE71" s="19"/>
      <c r="AF71" s="18"/>
    </row>
    <row r="72" spans="1:32" s="13" customFormat="1" ht="12" customHeight="1" x14ac:dyDescent="0.2">
      <c r="A72" s="24" t="s">
        <v>109</v>
      </c>
      <c r="B72" s="23"/>
      <c r="C72" s="23">
        <f>SUM(J72:AF72)</f>
        <v>236540</v>
      </c>
      <c r="D72" s="24"/>
      <c r="E72" s="24"/>
      <c r="F72" s="24"/>
      <c r="G72" s="24"/>
      <c r="I72" s="15"/>
      <c r="J72" s="18"/>
      <c r="K72" s="42"/>
      <c r="L72" s="18"/>
      <c r="M72" s="19"/>
      <c r="N72" s="28">
        <f>SUM(N73)</f>
        <v>68000</v>
      </c>
      <c r="O72" s="19"/>
      <c r="P72" s="18"/>
      <c r="Q72" s="19"/>
      <c r="R72" s="18"/>
      <c r="S72" s="19"/>
      <c r="T72" s="18"/>
      <c r="U72" s="19"/>
      <c r="V72" s="18"/>
      <c r="W72" s="19"/>
      <c r="X72" s="18"/>
      <c r="Y72" s="19"/>
      <c r="Z72" s="18"/>
      <c r="AA72" s="19"/>
      <c r="AB72" s="38">
        <f>SUM(AB73:AB74)</f>
        <v>168540</v>
      </c>
      <c r="AC72" s="19"/>
      <c r="AD72" s="18"/>
      <c r="AE72" s="19"/>
      <c r="AF72" s="49"/>
    </row>
    <row r="73" spans="1:32" s="13" customFormat="1" ht="12" hidden="1" customHeight="1" x14ac:dyDescent="0.2">
      <c r="A73" s="24"/>
      <c r="B73" s="23"/>
      <c r="C73" s="23"/>
      <c r="D73" s="24"/>
      <c r="E73" s="24"/>
      <c r="F73" s="24"/>
      <c r="G73" s="24"/>
      <c r="I73" s="15"/>
      <c r="J73" s="18"/>
      <c r="K73" s="42"/>
      <c r="L73" s="18"/>
      <c r="M73" s="42" t="s">
        <v>110</v>
      </c>
      <c r="N73" s="18">
        <v>68000</v>
      </c>
      <c r="O73" s="19"/>
      <c r="P73" s="18"/>
      <c r="Q73" s="19"/>
      <c r="R73" s="18"/>
      <c r="S73" s="19"/>
      <c r="T73" s="18"/>
      <c r="U73" s="19"/>
      <c r="V73" s="18"/>
      <c r="W73" s="19"/>
      <c r="X73" s="18"/>
      <c r="Y73" s="19"/>
      <c r="Z73" s="18"/>
      <c r="AA73" s="19" t="s">
        <v>111</v>
      </c>
      <c r="AB73" s="18">
        <v>162540</v>
      </c>
      <c r="AC73" s="19"/>
      <c r="AD73" s="18"/>
      <c r="AE73" s="19"/>
      <c r="AF73" s="49"/>
    </row>
    <row r="74" spans="1:32" s="13" customFormat="1" ht="12" hidden="1" customHeight="1" x14ac:dyDescent="0.2">
      <c r="A74" s="24"/>
      <c r="B74" s="23"/>
      <c r="C74" s="23"/>
      <c r="D74" s="24"/>
      <c r="E74" s="24"/>
      <c r="F74" s="24"/>
      <c r="G74" s="24"/>
      <c r="I74" s="15"/>
      <c r="J74" s="18"/>
      <c r="K74" s="42"/>
      <c r="L74" s="18"/>
      <c r="M74" s="42"/>
      <c r="N74" s="18"/>
      <c r="O74" s="19"/>
      <c r="P74" s="18"/>
      <c r="Q74" s="19"/>
      <c r="R74" s="18"/>
      <c r="S74" s="19"/>
      <c r="T74" s="18"/>
      <c r="U74" s="19"/>
      <c r="V74" s="18"/>
      <c r="W74" s="19"/>
      <c r="X74" s="18"/>
      <c r="Y74" s="19"/>
      <c r="Z74" s="18"/>
      <c r="AA74" s="19" t="s">
        <v>112</v>
      </c>
      <c r="AB74" s="18">
        <v>6000</v>
      </c>
      <c r="AC74" s="19"/>
      <c r="AD74" s="18"/>
      <c r="AE74" s="19"/>
      <c r="AF74" s="49"/>
    </row>
    <row r="75" spans="1:32" s="13" customFormat="1" ht="12" hidden="1" customHeight="1" x14ac:dyDescent="0.2">
      <c r="A75" s="24" t="s">
        <v>113</v>
      </c>
      <c r="B75" s="23"/>
      <c r="C75" s="23">
        <f>SUM(J75:AF75)</f>
        <v>0</v>
      </c>
      <c r="D75" s="24"/>
      <c r="E75" s="24"/>
      <c r="F75" s="24"/>
      <c r="G75" s="24"/>
      <c r="I75" s="15"/>
      <c r="J75" s="18"/>
      <c r="K75" s="42"/>
      <c r="L75" s="18"/>
      <c r="M75" s="19"/>
      <c r="N75" s="18"/>
      <c r="O75" s="19"/>
      <c r="P75" s="18"/>
      <c r="Q75" s="19"/>
      <c r="R75" s="50"/>
      <c r="S75" s="51"/>
      <c r="T75" s="18"/>
      <c r="U75" s="19"/>
      <c r="V75" s="18"/>
      <c r="W75" s="19"/>
      <c r="X75" s="18"/>
      <c r="Y75" s="19"/>
      <c r="Z75" s="18"/>
      <c r="AA75" s="19"/>
      <c r="AB75" s="18"/>
      <c r="AC75" s="19"/>
      <c r="AD75" s="18"/>
      <c r="AE75" s="19"/>
      <c r="AF75" s="38"/>
    </row>
    <row r="76" spans="1:32" s="13" customFormat="1" ht="12" customHeight="1" x14ac:dyDescent="0.2">
      <c r="A76" s="24" t="s">
        <v>114</v>
      </c>
      <c r="B76" s="23"/>
      <c r="C76" s="23">
        <f>SUM(J76:AF76)</f>
        <v>48350</v>
      </c>
      <c r="D76" s="24"/>
      <c r="E76" s="24"/>
      <c r="F76" s="24"/>
      <c r="G76" s="24"/>
      <c r="I76" s="15"/>
      <c r="J76" s="18"/>
      <c r="K76" s="42"/>
      <c r="L76" s="18"/>
      <c r="M76" s="19"/>
      <c r="N76" s="47"/>
      <c r="O76" s="48"/>
      <c r="P76" s="18"/>
      <c r="Q76" s="19"/>
      <c r="R76" s="18"/>
      <c r="S76" s="19"/>
      <c r="T76" s="18"/>
      <c r="U76" s="19"/>
      <c r="V76" s="18"/>
      <c r="W76" s="19"/>
      <c r="X76" s="18"/>
      <c r="Y76" s="19"/>
      <c r="Z76" s="38">
        <f>Z77</f>
        <v>48350</v>
      </c>
      <c r="AA76" s="19"/>
      <c r="AB76" s="18"/>
      <c r="AC76" s="19"/>
      <c r="AD76" s="38"/>
      <c r="AE76" s="39"/>
      <c r="AF76" s="40"/>
    </row>
    <row r="77" spans="1:32" s="13" customFormat="1" ht="12" hidden="1" customHeight="1" x14ac:dyDescent="0.2">
      <c r="A77" s="24"/>
      <c r="B77" s="23"/>
      <c r="C77" s="23"/>
      <c r="D77" s="24"/>
      <c r="E77" s="24"/>
      <c r="F77" s="24"/>
      <c r="G77" s="24"/>
      <c r="I77" s="15"/>
      <c r="J77" s="18"/>
      <c r="K77" s="42"/>
      <c r="L77" s="18"/>
      <c r="M77" s="19"/>
      <c r="N77" s="47"/>
      <c r="O77" s="48"/>
      <c r="P77" s="18"/>
      <c r="Q77" s="19"/>
      <c r="R77" s="18"/>
      <c r="S77" s="19"/>
      <c r="T77" s="18"/>
      <c r="U77" s="19"/>
      <c r="V77" s="18"/>
      <c r="W77" s="19"/>
      <c r="X77" s="18"/>
      <c r="Y77" s="19" t="s">
        <v>115</v>
      </c>
      <c r="Z77" s="18">
        <v>48350</v>
      </c>
      <c r="AA77" s="19"/>
      <c r="AB77" s="18"/>
      <c r="AC77" s="19"/>
      <c r="AD77" s="38"/>
      <c r="AE77" s="39"/>
      <c r="AF77" s="40"/>
    </row>
    <row r="78" spans="1:32" s="13" customFormat="1" ht="12" hidden="1" customHeight="1" x14ac:dyDescent="0.2">
      <c r="A78" s="24" t="s">
        <v>116</v>
      </c>
      <c r="B78" s="23"/>
      <c r="C78" s="23">
        <f>SUM(J78:AF78)</f>
        <v>0</v>
      </c>
      <c r="D78" s="24"/>
      <c r="E78" s="24"/>
      <c r="F78" s="24"/>
      <c r="G78" s="24"/>
      <c r="I78" s="15"/>
      <c r="J78" s="18"/>
      <c r="K78" s="42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19"/>
      <c r="X78" s="18"/>
      <c r="Y78" s="19"/>
      <c r="Z78" s="18"/>
      <c r="AA78" s="19"/>
      <c r="AB78" s="18"/>
      <c r="AC78" s="19"/>
      <c r="AD78" s="18"/>
      <c r="AE78" s="19"/>
      <c r="AF78" s="40"/>
    </row>
    <row r="79" spans="1:32" s="13" customFormat="1" ht="12" hidden="1" customHeight="1" x14ac:dyDescent="0.2">
      <c r="A79" s="24" t="s">
        <v>117</v>
      </c>
      <c r="B79" s="23"/>
      <c r="C79" s="23">
        <f>SUM(J79:AF79)</f>
        <v>0</v>
      </c>
      <c r="D79" s="24"/>
      <c r="E79" s="24"/>
      <c r="F79" s="24"/>
      <c r="G79" s="24"/>
      <c r="I79" s="15"/>
      <c r="J79" s="18"/>
      <c r="K79" s="42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19"/>
      <c r="X79" s="18"/>
      <c r="Y79" s="19"/>
      <c r="Z79" s="18"/>
      <c r="AA79" s="19"/>
      <c r="AB79" s="18"/>
      <c r="AC79" s="19"/>
      <c r="AD79" s="18"/>
      <c r="AE79" s="19"/>
      <c r="AF79" s="47"/>
    </row>
    <row r="80" spans="1:32" s="13" customFormat="1" ht="12" hidden="1" customHeight="1" x14ac:dyDescent="0.2">
      <c r="A80" s="24" t="s">
        <v>118</v>
      </c>
      <c r="B80" s="23"/>
      <c r="C80" s="23">
        <f>SUM(J80:AF80)</f>
        <v>0</v>
      </c>
      <c r="D80" s="24"/>
      <c r="E80" s="24"/>
      <c r="F80" s="24"/>
      <c r="G80" s="24"/>
      <c r="I80" s="15"/>
      <c r="J80" s="18"/>
      <c r="K80" s="42"/>
      <c r="L80" s="18"/>
      <c r="M80" s="19"/>
      <c r="N80" s="18"/>
      <c r="O80" s="19"/>
      <c r="P80" s="18"/>
      <c r="Q80" s="19"/>
      <c r="R80" s="18"/>
      <c r="S80" s="19"/>
      <c r="T80" s="18"/>
      <c r="U80" s="19"/>
      <c r="V80" s="18"/>
      <c r="W80" s="19"/>
      <c r="X80" s="18"/>
      <c r="Y80" s="19"/>
      <c r="Z80" s="18"/>
      <c r="AA80" s="19"/>
      <c r="AB80" s="18"/>
      <c r="AC80" s="19"/>
      <c r="AD80" s="18"/>
      <c r="AE80" s="19"/>
      <c r="AF80" s="47"/>
    </row>
    <row r="81" spans="1:32" s="13" customFormat="1" ht="12" customHeight="1" x14ac:dyDescent="0.2">
      <c r="A81" s="24" t="s">
        <v>119</v>
      </c>
      <c r="B81" s="23"/>
      <c r="C81" s="23">
        <f>SUM(J81:AF81)</f>
        <v>320000</v>
      </c>
      <c r="D81" s="24"/>
      <c r="E81" s="24"/>
      <c r="F81" s="24"/>
      <c r="G81" s="24"/>
      <c r="H81" s="13" t="s">
        <v>21</v>
      </c>
      <c r="I81" s="15"/>
      <c r="J81" s="18"/>
      <c r="K81" s="42"/>
      <c r="L81" s="18"/>
      <c r="M81" s="19"/>
      <c r="N81" s="18"/>
      <c r="O81" s="19"/>
      <c r="P81" s="18"/>
      <c r="Q81" s="19"/>
      <c r="R81" s="18"/>
      <c r="S81" s="19"/>
      <c r="T81" s="18"/>
      <c r="U81" s="19"/>
      <c r="V81" s="18"/>
      <c r="W81" s="19"/>
      <c r="X81" s="18"/>
      <c r="Y81" s="19"/>
      <c r="Z81" s="38">
        <f>SUM(Z82)</f>
        <v>320000</v>
      </c>
      <c r="AA81" s="19"/>
      <c r="AB81" s="18"/>
      <c r="AC81" s="19"/>
      <c r="AD81" s="18"/>
      <c r="AE81" s="19"/>
      <c r="AF81" s="47"/>
    </row>
    <row r="82" spans="1:32" s="13" customFormat="1" ht="12" hidden="1" customHeight="1" x14ac:dyDescent="0.2">
      <c r="A82" s="24"/>
      <c r="B82" s="23"/>
      <c r="C82" s="23"/>
      <c r="D82" s="24"/>
      <c r="E82" s="24"/>
      <c r="F82" s="24"/>
      <c r="G82" s="24"/>
      <c r="I82" s="15"/>
      <c r="J82" s="18"/>
      <c r="K82" s="42"/>
      <c r="L82" s="18"/>
      <c r="M82" s="19"/>
      <c r="N82" s="18"/>
      <c r="O82" s="19"/>
      <c r="P82" s="18"/>
      <c r="Q82" s="19"/>
      <c r="R82" s="18"/>
      <c r="S82" s="19"/>
      <c r="T82" s="18"/>
      <c r="U82" s="19"/>
      <c r="V82" s="18"/>
      <c r="W82" s="19"/>
      <c r="X82" s="18"/>
      <c r="Y82" s="19" t="s">
        <v>120</v>
      </c>
      <c r="Z82" s="18">
        <v>320000</v>
      </c>
      <c r="AA82" s="19"/>
      <c r="AB82" s="18"/>
      <c r="AC82" s="19"/>
      <c r="AD82" s="18"/>
      <c r="AE82" s="19"/>
      <c r="AF82" s="47"/>
    </row>
    <row r="83" spans="1:32" s="13" customFormat="1" ht="12" customHeight="1" x14ac:dyDescent="0.2">
      <c r="A83" s="24" t="s">
        <v>121</v>
      </c>
      <c r="B83" s="23"/>
      <c r="C83" s="23">
        <f>SUM(J83:AF83)</f>
        <v>1880000</v>
      </c>
      <c r="D83" s="24"/>
      <c r="E83" s="24"/>
      <c r="F83" s="24"/>
      <c r="G83" s="24"/>
      <c r="I83" s="15"/>
      <c r="J83" s="18"/>
      <c r="K83" s="42"/>
      <c r="L83" s="18"/>
      <c r="M83" s="19"/>
      <c r="N83" s="18"/>
      <c r="O83" s="19"/>
      <c r="P83" s="18"/>
      <c r="Q83" s="19"/>
      <c r="R83" s="16"/>
      <c r="S83" s="15"/>
      <c r="T83" s="18"/>
      <c r="U83" s="19"/>
      <c r="V83" s="18"/>
      <c r="W83" s="19"/>
      <c r="X83" s="18"/>
      <c r="Y83" s="19"/>
      <c r="Z83" s="38">
        <f>Z84</f>
        <v>1880000</v>
      </c>
      <c r="AA83" s="19"/>
      <c r="AB83" s="18"/>
      <c r="AC83" s="19"/>
      <c r="AD83" s="18"/>
      <c r="AE83" s="19"/>
      <c r="AF83" s="47"/>
    </row>
    <row r="84" spans="1:32" s="13" customFormat="1" ht="12" hidden="1" customHeight="1" x14ac:dyDescent="0.2">
      <c r="A84" s="24"/>
      <c r="B84" s="23"/>
      <c r="C84" s="23"/>
      <c r="D84" s="24"/>
      <c r="E84" s="24"/>
      <c r="F84" s="24"/>
      <c r="G84" s="24"/>
      <c r="I84" s="15"/>
      <c r="J84" s="18"/>
      <c r="K84" s="42"/>
      <c r="L84" s="18"/>
      <c r="M84" s="19"/>
      <c r="N84" s="18"/>
      <c r="O84" s="19"/>
      <c r="P84" s="18"/>
      <c r="Q84" s="19"/>
      <c r="R84" s="16"/>
      <c r="S84" s="15"/>
      <c r="T84" s="18"/>
      <c r="U84" s="19"/>
      <c r="V84" s="18"/>
      <c r="W84" s="19"/>
      <c r="X84" s="18"/>
      <c r="Y84" s="19" t="s">
        <v>120</v>
      </c>
      <c r="Z84" s="18">
        <v>1880000</v>
      </c>
      <c r="AA84" s="19"/>
      <c r="AB84" s="18"/>
      <c r="AC84" s="19"/>
      <c r="AD84" s="18"/>
      <c r="AE84" s="19"/>
      <c r="AF84" s="47"/>
    </row>
    <row r="85" spans="1:32" s="13" customFormat="1" ht="12" customHeight="1" x14ac:dyDescent="0.2">
      <c r="A85" s="24" t="s">
        <v>122</v>
      </c>
      <c r="B85" s="23"/>
      <c r="C85" s="23">
        <f>SUM(J85:AF85)</f>
        <v>270500</v>
      </c>
      <c r="D85" s="24"/>
      <c r="E85" s="24"/>
      <c r="F85" s="24"/>
      <c r="G85" s="24"/>
      <c r="I85" s="15"/>
      <c r="J85" s="18"/>
      <c r="K85" s="42"/>
      <c r="L85" s="18"/>
      <c r="M85" s="19"/>
      <c r="N85" s="18"/>
      <c r="O85" s="19"/>
      <c r="P85" s="18"/>
      <c r="Q85" s="19"/>
      <c r="R85" s="16"/>
      <c r="S85" s="15"/>
      <c r="T85" s="18"/>
      <c r="U85" s="19"/>
      <c r="V85" s="18"/>
      <c r="W85" s="19"/>
      <c r="X85" s="18"/>
      <c r="Y85" s="19"/>
      <c r="Z85" s="38">
        <f>Z86</f>
        <v>270500</v>
      </c>
      <c r="AA85" s="19"/>
      <c r="AB85" s="18"/>
      <c r="AC85" s="19"/>
      <c r="AD85" s="18"/>
      <c r="AE85" s="19"/>
      <c r="AF85" s="47"/>
    </row>
    <row r="86" spans="1:32" s="13" customFormat="1" ht="12" hidden="1" customHeight="1" x14ac:dyDescent="0.2">
      <c r="A86" s="24"/>
      <c r="B86" s="23"/>
      <c r="C86" s="23"/>
      <c r="D86" s="24"/>
      <c r="E86" s="24"/>
      <c r="F86" s="24"/>
      <c r="G86" s="24"/>
      <c r="I86" s="15"/>
      <c r="J86" s="18"/>
      <c r="K86" s="42"/>
      <c r="L86" s="18"/>
      <c r="M86" s="19"/>
      <c r="N86" s="18"/>
      <c r="O86" s="19"/>
      <c r="P86" s="18"/>
      <c r="Q86" s="19"/>
      <c r="R86" s="16"/>
      <c r="S86" s="15"/>
      <c r="T86" s="18"/>
      <c r="U86" s="19"/>
      <c r="V86" s="18"/>
      <c r="W86" s="19"/>
      <c r="X86" s="18"/>
      <c r="Y86" s="19" t="s">
        <v>120</v>
      </c>
      <c r="Z86" s="18">
        <v>270500</v>
      </c>
      <c r="AA86" s="19"/>
      <c r="AB86" s="18"/>
      <c r="AC86" s="19"/>
      <c r="AD86" s="18"/>
      <c r="AE86" s="19"/>
      <c r="AF86" s="47"/>
    </row>
    <row r="87" spans="1:32" s="13" customFormat="1" ht="12" x14ac:dyDescent="0.2">
      <c r="A87" s="22" t="s">
        <v>123</v>
      </c>
      <c r="B87" s="23"/>
      <c r="C87" s="23"/>
      <c r="D87" s="24"/>
      <c r="E87" s="24"/>
      <c r="F87" s="24"/>
      <c r="G87" s="24"/>
      <c r="I87" s="15"/>
      <c r="J87" s="18"/>
      <c r="K87" s="42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19"/>
      <c r="X87" s="18"/>
      <c r="Y87" s="19"/>
      <c r="Z87" s="18"/>
      <c r="AA87" s="19"/>
      <c r="AB87" s="18"/>
      <c r="AC87" s="19"/>
      <c r="AD87" s="18"/>
      <c r="AE87" s="19"/>
      <c r="AF87" s="18"/>
    </row>
    <row r="88" spans="1:32" s="13" customFormat="1" ht="12" customHeight="1" x14ac:dyDescent="0.2">
      <c r="A88" s="24" t="s">
        <v>124</v>
      </c>
      <c r="B88" s="23">
        <f>SUM(J88:AF88)</f>
        <v>4192150</v>
      </c>
      <c r="C88" s="23"/>
      <c r="D88" s="24"/>
      <c r="E88" s="24"/>
      <c r="F88" s="24"/>
      <c r="G88" s="24"/>
      <c r="I88" s="15"/>
      <c r="J88" s="18"/>
      <c r="K88" s="42"/>
      <c r="L88" s="18"/>
      <c r="M88" s="19"/>
      <c r="N88" s="50"/>
      <c r="O88" s="51"/>
      <c r="P88" s="16"/>
      <c r="Q88" s="15"/>
      <c r="R88" s="18"/>
      <c r="S88" s="19"/>
      <c r="T88" s="50"/>
      <c r="U88" s="51"/>
      <c r="V88" s="18"/>
      <c r="W88" s="19"/>
      <c r="X88" s="28"/>
      <c r="Y88" s="29"/>
      <c r="Z88" s="38">
        <f>Z89+Z90</f>
        <v>4192150</v>
      </c>
      <c r="AA88" s="19"/>
      <c r="AB88" s="18"/>
      <c r="AC88" s="19"/>
      <c r="AD88" s="38"/>
      <c r="AE88" s="39"/>
      <c r="AF88" s="18"/>
    </row>
    <row r="89" spans="1:32" s="13" customFormat="1" ht="12" hidden="1" customHeight="1" x14ac:dyDescent="0.2">
      <c r="A89" s="24"/>
      <c r="B89" s="23"/>
      <c r="C89" s="23"/>
      <c r="D89" s="24"/>
      <c r="E89" s="24"/>
      <c r="F89" s="24"/>
      <c r="G89" s="24"/>
      <c r="I89" s="15"/>
      <c r="J89" s="18"/>
      <c r="K89" s="42"/>
      <c r="L89" s="18"/>
      <c r="M89" s="19"/>
      <c r="N89" s="50"/>
      <c r="O89" s="51"/>
      <c r="P89" s="16"/>
      <c r="Q89" s="15"/>
      <c r="R89" s="18"/>
      <c r="S89" s="19"/>
      <c r="T89" s="50"/>
      <c r="U89" s="51"/>
      <c r="V89" s="18"/>
      <c r="W89" s="19"/>
      <c r="X89" s="28"/>
      <c r="Y89" s="19" t="s">
        <v>125</v>
      </c>
      <c r="Z89" s="18">
        <v>2942150</v>
      </c>
      <c r="AA89" s="19"/>
      <c r="AB89" s="18"/>
      <c r="AC89" s="19"/>
      <c r="AD89" s="38"/>
      <c r="AE89" s="39"/>
      <c r="AF89" s="18"/>
    </row>
    <row r="90" spans="1:32" s="13" customFormat="1" ht="12" hidden="1" customHeight="1" x14ac:dyDescent="0.2">
      <c r="A90" s="24"/>
      <c r="B90" s="23"/>
      <c r="C90" s="23"/>
      <c r="D90" s="24"/>
      <c r="E90" s="24"/>
      <c r="F90" s="24"/>
      <c r="G90" s="24"/>
      <c r="I90" s="15"/>
      <c r="J90" s="18"/>
      <c r="K90" s="42"/>
      <c r="L90" s="18"/>
      <c r="M90" s="19"/>
      <c r="N90" s="50"/>
      <c r="O90" s="51"/>
      <c r="P90" s="16"/>
      <c r="Q90" s="15"/>
      <c r="R90" s="18"/>
      <c r="S90" s="19"/>
      <c r="T90" s="50"/>
      <c r="U90" s="51"/>
      <c r="V90" s="18"/>
      <c r="W90" s="19"/>
      <c r="X90" s="28"/>
      <c r="Y90" s="19" t="s">
        <v>126</v>
      </c>
      <c r="Z90" s="18">
        <v>1250000</v>
      </c>
      <c r="AA90" s="19"/>
      <c r="AB90" s="18"/>
      <c r="AC90" s="19"/>
      <c r="AD90" s="38"/>
      <c r="AE90" s="39"/>
      <c r="AF90" s="18"/>
    </row>
    <row r="91" spans="1:32" s="13" customFormat="1" ht="12.75" hidden="1" customHeight="1" x14ac:dyDescent="0.2">
      <c r="A91" s="24" t="s">
        <v>127</v>
      </c>
      <c r="B91" s="23"/>
      <c r="C91" s="23">
        <f>SUM(J91:AF91)</f>
        <v>0</v>
      </c>
      <c r="D91" s="24"/>
      <c r="E91" s="24"/>
      <c r="F91" s="24"/>
      <c r="G91" s="24"/>
      <c r="I91" s="15"/>
      <c r="J91" s="18"/>
      <c r="K91" s="42"/>
      <c r="L91" s="18"/>
      <c r="M91" s="19"/>
      <c r="N91" s="18"/>
      <c r="O91" s="19"/>
      <c r="P91" s="18"/>
      <c r="Q91" s="19"/>
      <c r="R91" s="47"/>
      <c r="S91" s="48"/>
      <c r="T91" s="18"/>
      <c r="U91" s="19"/>
      <c r="V91" s="52"/>
      <c r="W91" s="53"/>
      <c r="X91" s="18"/>
      <c r="Y91" s="19"/>
      <c r="Z91" s="18"/>
      <c r="AA91" s="19"/>
      <c r="AB91" s="18"/>
      <c r="AC91" s="19"/>
      <c r="AD91" s="18"/>
      <c r="AE91" s="19"/>
      <c r="AF91" s="47"/>
    </row>
    <row r="92" spans="1:32" s="13" customFormat="1" ht="12" hidden="1" customHeight="1" x14ac:dyDescent="0.2">
      <c r="A92" s="24" t="s">
        <v>128</v>
      </c>
      <c r="B92" s="23"/>
      <c r="C92" s="23"/>
      <c r="D92" s="24"/>
      <c r="E92" s="24"/>
      <c r="F92" s="24"/>
      <c r="G92" s="24"/>
      <c r="I92" s="15"/>
      <c r="J92" s="18"/>
      <c r="K92" s="42"/>
      <c r="L92" s="18"/>
      <c r="M92" s="19"/>
      <c r="N92" s="18"/>
      <c r="O92" s="19"/>
      <c r="P92" s="54"/>
      <c r="Q92" s="55"/>
      <c r="R92" s="18"/>
      <c r="S92" s="19"/>
      <c r="T92" s="50"/>
      <c r="U92" s="51"/>
      <c r="V92" s="18"/>
      <c r="W92" s="19"/>
      <c r="X92" s="18"/>
      <c r="Y92" s="19"/>
      <c r="Z92" s="18"/>
      <c r="AA92" s="19"/>
      <c r="AB92" s="18"/>
      <c r="AC92" s="19"/>
      <c r="AD92" s="18"/>
      <c r="AE92" s="19"/>
      <c r="AF92" s="16"/>
    </row>
    <row r="93" spans="1:32" s="13" customFormat="1" ht="12" hidden="1" customHeight="1" x14ac:dyDescent="0.2">
      <c r="A93" s="24" t="s">
        <v>129</v>
      </c>
      <c r="B93" s="23"/>
      <c r="C93" s="23">
        <f t="shared" ref="C93:C98" si="0">SUM(J93:AF93)</f>
        <v>0</v>
      </c>
      <c r="D93" s="24"/>
      <c r="E93" s="24"/>
      <c r="F93" s="24"/>
      <c r="G93" s="24"/>
      <c r="I93" s="15"/>
      <c r="J93" s="18"/>
      <c r="K93" s="42"/>
      <c r="L93" s="18"/>
      <c r="M93" s="19"/>
      <c r="N93" s="18"/>
      <c r="O93" s="19"/>
      <c r="P93" s="18"/>
      <c r="Q93" s="19"/>
      <c r="R93" s="18"/>
      <c r="S93" s="19"/>
      <c r="T93" s="18"/>
      <c r="U93" s="19"/>
      <c r="V93" s="18"/>
      <c r="W93" s="19"/>
      <c r="X93" s="18"/>
      <c r="Y93" s="19"/>
      <c r="Z93" s="18"/>
      <c r="AA93" s="19"/>
      <c r="AB93" s="18"/>
      <c r="AC93" s="19"/>
      <c r="AD93" s="18"/>
      <c r="AE93" s="19"/>
      <c r="AF93" s="38"/>
    </row>
    <row r="94" spans="1:32" s="13" customFormat="1" ht="14.25" hidden="1" customHeight="1" x14ac:dyDescent="0.2">
      <c r="A94" s="24" t="s">
        <v>130</v>
      </c>
      <c r="B94" s="23"/>
      <c r="C94" s="23">
        <f t="shared" si="0"/>
        <v>0</v>
      </c>
      <c r="D94" s="24"/>
      <c r="E94" s="24"/>
      <c r="F94" s="24"/>
      <c r="G94" s="24"/>
      <c r="I94" s="15"/>
      <c r="J94" s="18"/>
      <c r="K94" s="42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19"/>
      <c r="X94" s="18"/>
      <c r="Y94" s="19"/>
      <c r="Z94" s="18"/>
      <c r="AA94" s="19"/>
      <c r="AB94" s="18"/>
      <c r="AC94" s="19"/>
      <c r="AD94" s="18"/>
      <c r="AE94" s="19"/>
      <c r="AF94" s="38"/>
    </row>
    <row r="95" spans="1:32" s="13" customFormat="1" ht="12" hidden="1" customHeight="1" x14ac:dyDescent="0.2">
      <c r="A95" s="24" t="s">
        <v>131</v>
      </c>
      <c r="B95" s="23"/>
      <c r="C95" s="23">
        <f t="shared" si="0"/>
        <v>0</v>
      </c>
      <c r="D95" s="24"/>
      <c r="E95" s="24"/>
      <c r="F95" s="24"/>
      <c r="G95" s="24"/>
      <c r="I95" s="15"/>
      <c r="J95" s="18"/>
      <c r="K95" s="42"/>
      <c r="L95" s="18"/>
      <c r="M95" s="19"/>
      <c r="N95" s="47"/>
      <c r="O95" s="48"/>
      <c r="P95" s="18"/>
      <c r="Q95" s="19"/>
      <c r="R95" s="18"/>
      <c r="S95" s="19"/>
      <c r="T95" s="47"/>
      <c r="U95" s="48"/>
      <c r="V95" s="18"/>
      <c r="W95" s="19"/>
      <c r="X95" s="18"/>
      <c r="Y95" s="19"/>
      <c r="Z95" s="18"/>
      <c r="AA95" s="19"/>
      <c r="AB95" s="18"/>
      <c r="AC95" s="19"/>
      <c r="AD95" s="18"/>
      <c r="AE95" s="19"/>
      <c r="AF95" s="18"/>
    </row>
    <row r="96" spans="1:32" s="13" customFormat="1" ht="12" hidden="1" customHeight="1" x14ac:dyDescent="0.2">
      <c r="A96" s="24" t="s">
        <v>132</v>
      </c>
      <c r="B96" s="23"/>
      <c r="C96" s="23">
        <f t="shared" si="0"/>
        <v>0</v>
      </c>
      <c r="D96" s="24"/>
      <c r="E96" s="24"/>
      <c r="F96" s="24"/>
      <c r="G96" s="24"/>
      <c r="I96" s="15"/>
      <c r="J96" s="18"/>
      <c r="K96" s="42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19"/>
      <c r="X96" s="16"/>
      <c r="Y96" s="15"/>
      <c r="Z96" s="18"/>
      <c r="AA96" s="19"/>
      <c r="AB96" s="18"/>
      <c r="AC96" s="19"/>
      <c r="AD96" s="56"/>
      <c r="AE96" s="57"/>
      <c r="AF96" s="18"/>
    </row>
    <row r="97" spans="1:33" s="13" customFormat="1" ht="14.25" hidden="1" customHeight="1" x14ac:dyDescent="0.2">
      <c r="A97" s="24" t="s">
        <v>133</v>
      </c>
      <c r="B97" s="23"/>
      <c r="C97" s="23">
        <f t="shared" si="0"/>
        <v>0</v>
      </c>
      <c r="D97" s="24"/>
      <c r="E97" s="24"/>
      <c r="F97" s="24"/>
      <c r="G97" s="24"/>
      <c r="I97" s="15"/>
      <c r="J97" s="18"/>
      <c r="K97" s="42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58"/>
      <c r="W97" s="59"/>
      <c r="X97" s="58"/>
      <c r="Y97" s="59"/>
      <c r="Z97" s="38"/>
      <c r="AA97" s="39"/>
      <c r="AB97" s="18"/>
      <c r="AC97" s="19"/>
      <c r="AD97" s="18"/>
      <c r="AE97" s="19"/>
      <c r="AF97" s="38"/>
    </row>
    <row r="98" spans="1:33" s="13" customFormat="1" ht="13.5" customHeight="1" x14ac:dyDescent="0.2">
      <c r="A98" s="24" t="s">
        <v>134</v>
      </c>
      <c r="B98" s="23"/>
      <c r="C98" s="23">
        <f t="shared" si="0"/>
        <v>10000</v>
      </c>
      <c r="D98" s="24"/>
      <c r="E98" s="24"/>
      <c r="F98" s="24"/>
      <c r="G98" s="24"/>
      <c r="I98" s="15"/>
      <c r="J98" s="18"/>
      <c r="K98" s="42"/>
      <c r="L98" s="18"/>
      <c r="M98" s="19"/>
      <c r="N98" s="18"/>
      <c r="O98" s="19"/>
      <c r="P98" s="18"/>
      <c r="Q98" s="19"/>
      <c r="R98" s="18"/>
      <c r="S98" s="19"/>
      <c r="T98" s="28">
        <f>SUM(T99)</f>
        <v>10000</v>
      </c>
      <c r="U98" s="19"/>
      <c r="V98" s="18"/>
      <c r="W98" s="19"/>
      <c r="X98" s="18"/>
      <c r="Y98" s="19"/>
      <c r="Z98" s="18"/>
      <c r="AA98" s="19"/>
      <c r="AB98" s="18"/>
      <c r="AC98" s="19"/>
      <c r="AD98" s="18"/>
      <c r="AE98" s="19"/>
      <c r="AF98" s="38"/>
    </row>
    <row r="99" spans="1:33" s="13" customFormat="1" ht="13.5" hidden="1" customHeight="1" x14ac:dyDescent="0.2">
      <c r="A99" s="24"/>
      <c r="B99" s="23"/>
      <c r="C99" s="23"/>
      <c r="D99" s="24"/>
      <c r="E99" s="24"/>
      <c r="F99" s="24"/>
      <c r="G99" s="24"/>
      <c r="I99" s="15"/>
      <c r="J99" s="18"/>
      <c r="K99" s="42"/>
      <c r="L99" s="18"/>
      <c r="M99" s="19"/>
      <c r="N99" s="18"/>
      <c r="O99" s="19"/>
      <c r="P99" s="18"/>
      <c r="Q99" s="19"/>
      <c r="R99" s="18"/>
      <c r="S99" s="19" t="s">
        <v>135</v>
      </c>
      <c r="T99" s="18">
        <v>10000</v>
      </c>
      <c r="U99" s="19"/>
      <c r="V99" s="18"/>
      <c r="W99" s="19"/>
      <c r="X99" s="18"/>
      <c r="Y99" s="19"/>
      <c r="Z99" s="18"/>
      <c r="AA99" s="19"/>
      <c r="AB99" s="18"/>
      <c r="AC99" s="19"/>
      <c r="AD99" s="18"/>
      <c r="AE99" s="19"/>
      <c r="AF99" s="38"/>
    </row>
    <row r="100" spans="1:33" s="13" customFormat="1" ht="12" x14ac:dyDescent="0.2">
      <c r="A100" s="22" t="s">
        <v>136</v>
      </c>
      <c r="B100" s="31">
        <f>SUM(B88:B98)</f>
        <v>4192150</v>
      </c>
      <c r="C100" s="31">
        <f>SUM(C33:C98)</f>
        <v>6318753.4000000004</v>
      </c>
      <c r="D100" s="23"/>
      <c r="E100" s="23"/>
      <c r="F100" s="31"/>
      <c r="G100" s="23"/>
      <c r="I100" s="15"/>
      <c r="J100" s="18"/>
      <c r="K100" s="42"/>
      <c r="L100" s="18"/>
      <c r="M100" s="19"/>
      <c r="N100" s="18"/>
      <c r="O100" s="19"/>
      <c r="P100" s="18"/>
      <c r="Q100" s="19"/>
      <c r="R100" s="16"/>
      <c r="S100" s="15"/>
      <c r="T100" s="18"/>
      <c r="U100" s="19"/>
      <c r="V100" s="18"/>
      <c r="W100" s="19"/>
      <c r="X100" s="18"/>
      <c r="Y100" s="19"/>
      <c r="Z100" s="18"/>
      <c r="AA100" s="19"/>
      <c r="AB100" s="18"/>
      <c r="AC100" s="19"/>
      <c r="AD100" s="18"/>
      <c r="AE100" s="19"/>
      <c r="AF100" s="16"/>
    </row>
    <row r="101" spans="1:33" s="13" customFormat="1" ht="12" x14ac:dyDescent="0.2">
      <c r="A101" s="22" t="s">
        <v>137</v>
      </c>
      <c r="B101" s="31">
        <f>+B30-B100</f>
        <v>7119034.7199999997</v>
      </c>
      <c r="C101" s="31">
        <f>+C30-C100</f>
        <v>117794072.55</v>
      </c>
      <c r="D101" s="22"/>
      <c r="E101" s="22"/>
      <c r="F101" s="31"/>
      <c r="G101" s="31">
        <f>+G30-C100-B100</f>
        <v>124913107.27</v>
      </c>
      <c r="H101" s="32"/>
      <c r="I101" s="8"/>
      <c r="J101" s="18"/>
      <c r="K101" s="42"/>
      <c r="L101" s="18"/>
      <c r="M101" s="19"/>
      <c r="N101" s="18"/>
      <c r="O101" s="19"/>
      <c r="P101" s="18"/>
      <c r="Q101" s="19"/>
      <c r="R101" s="18"/>
      <c r="S101" s="19"/>
      <c r="T101" s="18"/>
      <c r="U101" s="19"/>
      <c r="V101" s="18"/>
      <c r="W101" s="19"/>
      <c r="X101" s="18"/>
      <c r="Y101" s="19"/>
      <c r="Z101" s="18"/>
      <c r="AA101" s="19"/>
      <c r="AB101" s="18"/>
      <c r="AC101" s="19"/>
      <c r="AD101" s="18"/>
      <c r="AE101" s="19"/>
      <c r="AF101" s="18"/>
    </row>
    <row r="102" spans="1:33" s="13" customFormat="1" ht="9" customHeight="1" x14ac:dyDescent="0.2">
      <c r="A102" s="2"/>
      <c r="B102" s="32"/>
      <c r="C102" s="32"/>
      <c r="D102" s="2"/>
      <c r="E102" s="2"/>
      <c r="F102" s="32"/>
      <c r="G102" s="32"/>
      <c r="H102" s="32"/>
      <c r="I102" s="8"/>
      <c r="J102" s="18"/>
      <c r="K102" s="42"/>
      <c r="L102" s="18"/>
      <c r="M102" s="19"/>
      <c r="N102" s="18"/>
      <c r="O102" s="19"/>
      <c r="P102" s="18"/>
      <c r="Q102" s="19"/>
      <c r="R102" s="18"/>
      <c r="S102" s="19"/>
      <c r="T102" s="18"/>
      <c r="U102" s="19"/>
      <c r="V102" s="18"/>
      <c r="W102" s="19"/>
      <c r="X102" s="18"/>
      <c r="Y102" s="19"/>
      <c r="Z102" s="18"/>
      <c r="AA102" s="19"/>
      <c r="AB102" s="18"/>
      <c r="AC102" s="19"/>
      <c r="AD102" s="18"/>
      <c r="AE102" s="19"/>
      <c r="AF102" s="18"/>
    </row>
    <row r="103" spans="1:33" s="13" customFormat="1" ht="14.25" customHeight="1" x14ac:dyDescent="0.2">
      <c r="A103" s="2" t="s">
        <v>138</v>
      </c>
      <c r="B103" s="32"/>
      <c r="C103" s="32"/>
      <c r="D103" s="2"/>
      <c r="E103" s="2"/>
      <c r="F103" s="32"/>
      <c r="G103" s="32"/>
      <c r="H103" s="32"/>
      <c r="I103" s="8"/>
      <c r="J103" s="18"/>
      <c r="K103" s="42"/>
      <c r="L103" s="18"/>
      <c r="M103" s="19"/>
      <c r="N103" s="18"/>
      <c r="O103" s="19"/>
      <c r="P103" s="18"/>
      <c r="Q103" s="19"/>
      <c r="R103" s="18"/>
      <c r="S103" s="19"/>
      <c r="T103" s="18"/>
      <c r="U103" s="19"/>
      <c r="V103" s="18"/>
      <c r="W103" s="19"/>
      <c r="X103" s="18"/>
      <c r="Y103" s="19"/>
      <c r="Z103" s="18"/>
      <c r="AA103" s="19"/>
      <c r="AB103" s="18"/>
      <c r="AC103" s="19"/>
      <c r="AD103" s="18"/>
      <c r="AE103" s="19"/>
      <c r="AF103" s="18"/>
    </row>
    <row r="104" spans="1:33" x14ac:dyDescent="0.25">
      <c r="B104" s="13"/>
      <c r="T104" s="18"/>
      <c r="U104" s="19"/>
    </row>
    <row r="105" spans="1:33" x14ac:dyDescent="0.25">
      <c r="B105" s="13"/>
      <c r="T105" s="18"/>
      <c r="U105" s="19"/>
    </row>
    <row r="106" spans="1:33" s="16" customFormat="1" ht="12" x14ac:dyDescent="0.2">
      <c r="A106" s="3" t="s">
        <v>139</v>
      </c>
      <c r="B106" s="64" t="s">
        <v>140</v>
      </c>
      <c r="C106" s="64"/>
      <c r="D106" s="64"/>
      <c r="E106" s="64" t="s">
        <v>141</v>
      </c>
      <c r="F106" s="64"/>
      <c r="G106" s="64"/>
      <c r="H106" s="3"/>
      <c r="I106" s="4"/>
      <c r="K106" s="17"/>
      <c r="M106" s="15"/>
      <c r="O106" s="15"/>
      <c r="Q106" s="15"/>
      <c r="S106" s="15"/>
      <c r="U106" s="15"/>
      <c r="W106" s="15"/>
      <c r="Y106" s="15"/>
      <c r="Z106" s="18"/>
      <c r="AA106" s="19"/>
      <c r="AB106" s="18"/>
      <c r="AC106" s="19"/>
      <c r="AE106" s="15"/>
      <c r="AG106" s="13"/>
    </row>
    <row r="107" spans="1:33" s="16" customFormat="1" ht="12" x14ac:dyDescent="0.2">
      <c r="A107" s="60" t="s">
        <v>142</v>
      </c>
      <c r="B107" s="65" t="s">
        <v>143</v>
      </c>
      <c r="C107" s="65"/>
      <c r="D107" s="65"/>
      <c r="E107" s="65" t="s">
        <v>144</v>
      </c>
      <c r="F107" s="65"/>
      <c r="G107" s="65"/>
      <c r="H107" s="60"/>
      <c r="I107" s="17"/>
      <c r="K107" s="17"/>
      <c r="M107" s="15"/>
      <c r="O107" s="15"/>
      <c r="Q107" s="15"/>
      <c r="S107" s="15"/>
      <c r="U107" s="15"/>
      <c r="W107" s="15"/>
      <c r="Y107" s="15"/>
      <c r="Z107" s="18"/>
      <c r="AA107" s="19"/>
      <c r="AB107" s="18"/>
      <c r="AC107" s="19"/>
      <c r="AE107" s="15"/>
      <c r="AG107" s="13"/>
    </row>
    <row r="108" spans="1:33" s="16" customFormat="1" ht="12" x14ac:dyDescent="0.2">
      <c r="A108" s="13"/>
      <c r="B108" s="14"/>
      <c r="C108" s="14"/>
      <c r="D108" s="13"/>
      <c r="E108" s="13"/>
      <c r="F108" s="2"/>
      <c r="G108" s="13"/>
      <c r="H108" s="13"/>
      <c r="I108" s="15"/>
      <c r="K108" s="17"/>
      <c r="M108" s="15"/>
      <c r="O108" s="15"/>
      <c r="Q108" s="15"/>
      <c r="S108" s="15"/>
      <c r="U108" s="15"/>
      <c r="W108" s="15"/>
      <c r="Y108" s="15"/>
      <c r="Z108" s="18"/>
      <c r="AA108" s="19"/>
      <c r="AB108" s="18"/>
      <c r="AC108" s="19"/>
      <c r="AE108" s="15"/>
      <c r="AG108" s="13"/>
    </row>
    <row r="113" spans="1:33" s="16" customFormat="1" ht="12" x14ac:dyDescent="0.2">
      <c r="A113" s="13"/>
      <c r="B113" s="14"/>
      <c r="C113" s="14"/>
      <c r="D113" s="2"/>
      <c r="E113" s="13"/>
      <c r="F113" s="13"/>
      <c r="G113" s="13"/>
      <c r="H113" s="13"/>
      <c r="I113" s="15"/>
      <c r="K113" s="17"/>
      <c r="M113" s="15"/>
      <c r="O113" s="15"/>
      <c r="Q113" s="15"/>
      <c r="S113" s="15"/>
      <c r="U113" s="15"/>
      <c r="W113" s="15"/>
      <c r="Y113" s="15"/>
      <c r="Z113" s="18"/>
      <c r="AA113" s="19"/>
      <c r="AB113" s="18"/>
      <c r="AC113" s="19"/>
      <c r="AE113" s="15"/>
      <c r="AG113" s="13"/>
    </row>
  </sheetData>
  <sheetProtection formatCells="0" formatColumns="0" formatRows="0" insertColumns="0" insertRows="0" insertHyperlinks="0" deleteColumns="0" deleteRows="0" sort="0" autoFilter="0" pivotTables="0"/>
  <mergeCells count="12">
    <mergeCell ref="B106:D106"/>
    <mergeCell ref="E106:G106"/>
    <mergeCell ref="B107:D107"/>
    <mergeCell ref="E107:G107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H113"/>
  <sheetViews>
    <sheetView view="pageBreakPreview" zoomScale="130" zoomScaleNormal="110" workbookViewId="0">
      <pane xSplit="6" topLeftCell="Z1" activePane="topRight" state="frozen"/>
      <selection pane="topRight" activeCell="Z1" sqref="Z1"/>
    </sheetView>
  </sheetViews>
  <sheetFormatPr defaultRowHeight="15" x14ac:dyDescent="0.25"/>
  <cols>
    <col min="1" max="1" width="50.5703125" style="13" customWidth="1"/>
    <col min="2" max="3" width="14.7109375" style="14" customWidth="1"/>
    <col min="4" max="5" width="10.7109375" style="13" customWidth="1"/>
    <col min="6" max="6" width="11.7109375" style="13" customWidth="1"/>
    <col min="7" max="7" width="14.7109375" style="13" customWidth="1"/>
    <col min="8" max="8" width="14.28515625" style="13" customWidth="1"/>
    <col min="9" max="9" width="14.28515625" style="15" customWidth="1"/>
    <col min="10" max="10" width="10.5703125" style="16" customWidth="1"/>
    <col min="11" max="11" width="10.5703125" style="17" customWidth="1"/>
    <col min="12" max="12" width="9.42578125" style="16" customWidth="1"/>
    <col min="13" max="13" width="12.28515625" style="15" customWidth="1"/>
    <col min="14" max="14" width="10.140625" style="16" customWidth="1"/>
    <col min="15" max="15" width="10.140625" style="15" customWidth="1"/>
    <col min="16" max="16" width="13" style="16" customWidth="1"/>
    <col min="17" max="17" width="13" style="15" customWidth="1"/>
    <col min="18" max="18" width="16" style="16" customWidth="1"/>
    <col min="19" max="19" width="16" style="15" customWidth="1"/>
    <col min="20" max="20" width="14.140625" style="16" customWidth="1"/>
    <col min="21" max="21" width="14.140625" style="15" customWidth="1"/>
    <col min="22" max="22" width="12" style="16" customWidth="1"/>
    <col min="23" max="23" width="12" style="15" customWidth="1"/>
    <col min="24" max="24" width="12.85546875" style="16" customWidth="1"/>
    <col min="25" max="25" width="12.85546875" style="15" customWidth="1"/>
    <col min="26" max="26" width="13.85546875" style="18" customWidth="1"/>
    <col min="27" max="27" width="13.85546875" style="19" customWidth="1"/>
    <col min="28" max="28" width="12.42578125" style="18" customWidth="1"/>
    <col min="29" max="29" width="12.42578125" style="19" customWidth="1"/>
    <col min="30" max="30" width="11.7109375" style="16" customWidth="1"/>
    <col min="31" max="31" width="11.7109375" style="15" customWidth="1"/>
    <col min="32" max="32" width="13.28515625" style="16" customWidth="1"/>
    <col min="33" max="34" width="9.140625" style="13" customWidth="1"/>
  </cols>
  <sheetData>
    <row r="1" spans="1:32" s="2" customFormat="1" ht="12" x14ac:dyDescent="0.2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7"/>
      <c r="AC1" s="8"/>
      <c r="AD1" s="5"/>
      <c r="AE1" s="6"/>
      <c r="AF1" s="5"/>
    </row>
    <row r="2" spans="1:32" s="2" customFormat="1" ht="12" x14ac:dyDescent="0.2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7"/>
      <c r="AC2" s="8"/>
      <c r="AD2" s="5"/>
      <c r="AE2" s="6"/>
      <c r="AF2" s="5"/>
    </row>
    <row r="3" spans="1:32" s="2" customFormat="1" ht="4.5" customHeight="1" x14ac:dyDescent="0.2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7"/>
      <c r="AC3" s="8"/>
      <c r="AD3" s="5"/>
      <c r="AE3" s="6"/>
      <c r="AF3" s="5"/>
    </row>
    <row r="4" spans="1:32" s="2" customFormat="1" ht="12" x14ac:dyDescent="0.2">
      <c r="A4" s="64" t="s">
        <v>2</v>
      </c>
      <c r="B4" s="64"/>
      <c r="C4" s="64"/>
      <c r="D4" s="64"/>
      <c r="E4" s="64"/>
      <c r="F4" s="64"/>
      <c r="G4" s="64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7"/>
      <c r="AC4" s="8"/>
      <c r="AD4" s="5"/>
      <c r="AE4" s="6"/>
      <c r="AF4" s="5"/>
    </row>
    <row r="5" spans="1:32" s="2" customFormat="1" ht="12" x14ac:dyDescent="0.2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7"/>
      <c r="AC5" s="8"/>
      <c r="AD5" s="5"/>
      <c r="AE5" s="6"/>
      <c r="AF5" s="5"/>
    </row>
    <row r="6" spans="1:32" s="2" customFormat="1" ht="12" x14ac:dyDescent="0.2">
      <c r="A6" s="9" t="s">
        <v>3</v>
      </c>
      <c r="B6" s="3"/>
      <c r="C6" s="3"/>
      <c r="D6" s="9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7"/>
      <c r="AC6" s="8"/>
      <c r="AD6" s="5"/>
      <c r="AE6" s="6"/>
      <c r="AF6" s="5"/>
    </row>
    <row r="7" spans="1:32" x14ac:dyDescent="0.25">
      <c r="A7" s="2" t="s">
        <v>5</v>
      </c>
      <c r="B7" s="2"/>
      <c r="C7" s="2"/>
      <c r="D7" s="9" t="s">
        <v>145</v>
      </c>
      <c r="E7" s="2"/>
      <c r="F7" s="2"/>
      <c r="G7" s="2"/>
      <c r="H7" s="3"/>
      <c r="I7" s="10" t="s">
        <v>7</v>
      </c>
      <c r="J7" s="11" t="s">
        <v>8</v>
      </c>
      <c r="K7" s="10" t="s">
        <v>7</v>
      </c>
      <c r="L7" s="11" t="s">
        <v>9</v>
      </c>
      <c r="M7" s="10" t="s">
        <v>7</v>
      </c>
      <c r="N7" s="11" t="s">
        <v>10</v>
      </c>
      <c r="O7" s="10" t="s">
        <v>7</v>
      </c>
      <c r="P7" s="11" t="s">
        <v>11</v>
      </c>
      <c r="Q7" s="10" t="s">
        <v>7</v>
      </c>
      <c r="R7" s="11" t="s">
        <v>12</v>
      </c>
      <c r="S7" s="10" t="s">
        <v>7</v>
      </c>
      <c r="T7" s="11" t="s">
        <v>13</v>
      </c>
      <c r="U7" s="10" t="s">
        <v>7</v>
      </c>
      <c r="V7" s="11" t="s">
        <v>14</v>
      </c>
      <c r="W7" s="10" t="s">
        <v>7</v>
      </c>
      <c r="X7" s="11" t="s">
        <v>15</v>
      </c>
      <c r="Y7" s="10" t="s">
        <v>7</v>
      </c>
      <c r="Z7" s="12" t="s">
        <v>16</v>
      </c>
      <c r="AA7" s="10" t="s">
        <v>7</v>
      </c>
      <c r="AB7" s="12" t="s">
        <v>17</v>
      </c>
      <c r="AC7" s="10" t="s">
        <v>7</v>
      </c>
      <c r="AD7" s="11" t="s">
        <v>18</v>
      </c>
      <c r="AE7" s="10" t="s">
        <v>7</v>
      </c>
      <c r="AF7" s="11" t="s">
        <v>19</v>
      </c>
    </row>
    <row r="8" spans="1:32" s="2" customFormat="1" ht="12" x14ac:dyDescent="0.2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7"/>
      <c r="AC8" s="8"/>
      <c r="AD8" s="5"/>
      <c r="AE8" s="6"/>
      <c r="AF8" s="5"/>
    </row>
    <row r="9" spans="1:32" ht="6" customHeight="1" x14ac:dyDescent="0.25">
      <c r="A9" s="2" t="s">
        <v>21</v>
      </c>
    </row>
    <row r="10" spans="1:32" ht="15" customHeight="1" x14ac:dyDescent="0.25">
      <c r="A10" s="66" t="s">
        <v>22</v>
      </c>
      <c r="B10" s="67" t="s">
        <v>23</v>
      </c>
      <c r="C10" s="67" t="s">
        <v>24</v>
      </c>
      <c r="D10" s="68" t="s">
        <v>25</v>
      </c>
      <c r="E10" s="68" t="s">
        <v>26</v>
      </c>
      <c r="F10" s="68" t="s">
        <v>27</v>
      </c>
      <c r="G10" s="68" t="s">
        <v>28</v>
      </c>
      <c r="H10" s="20"/>
      <c r="I10" s="21"/>
    </row>
    <row r="11" spans="1:32" x14ac:dyDescent="0.25">
      <c r="A11" s="66"/>
      <c r="B11" s="67"/>
      <c r="C11" s="67"/>
      <c r="D11" s="68"/>
      <c r="E11" s="68"/>
      <c r="F11" s="68"/>
      <c r="G11" s="68"/>
      <c r="H11" s="20"/>
      <c r="I11" s="21"/>
    </row>
    <row r="12" spans="1:32" ht="4.5" customHeight="1" x14ac:dyDescent="0.25">
      <c r="A12" s="66"/>
      <c r="B12" s="67"/>
      <c r="C12" s="67"/>
      <c r="D12" s="68"/>
      <c r="E12" s="68"/>
      <c r="F12" s="68"/>
      <c r="G12" s="68"/>
      <c r="H12" s="20"/>
      <c r="I12" s="21"/>
    </row>
    <row r="13" spans="1:32" x14ac:dyDescent="0.25">
      <c r="A13" s="22" t="s">
        <v>29</v>
      </c>
      <c r="B13" s="23"/>
      <c r="C13" s="23"/>
      <c r="D13" s="24"/>
      <c r="E13" s="24"/>
      <c r="F13" s="24"/>
      <c r="G13" s="24"/>
    </row>
    <row r="14" spans="1:32" x14ac:dyDescent="0.25">
      <c r="A14" s="24" t="s">
        <v>30</v>
      </c>
      <c r="B14" s="23">
        <v>11311184.720000001</v>
      </c>
      <c r="C14" s="23">
        <v>26392764.359999999</v>
      </c>
      <c r="D14" s="24"/>
      <c r="E14" s="24"/>
      <c r="F14" s="24"/>
      <c r="G14" s="23">
        <f>SUM(B14:F14)</f>
        <v>37703949.079999998</v>
      </c>
      <c r="H14" s="14"/>
      <c r="I14" s="19"/>
    </row>
    <row r="15" spans="1:32" x14ac:dyDescent="0.25">
      <c r="A15" s="24" t="s">
        <v>31</v>
      </c>
      <c r="B15" s="23"/>
      <c r="C15" s="23"/>
      <c r="D15" s="24"/>
      <c r="E15" s="24"/>
      <c r="F15" s="24"/>
      <c r="G15" s="23">
        <f>SUM(C16:C22)</f>
        <v>49222130.100000001</v>
      </c>
      <c r="H15" s="14"/>
      <c r="I15" s="19"/>
    </row>
    <row r="16" spans="1:32" x14ac:dyDescent="0.25">
      <c r="A16" s="25">
        <v>2022</v>
      </c>
      <c r="B16" s="23"/>
      <c r="C16" s="23">
        <v>13260620</v>
      </c>
      <c r="D16" s="24"/>
      <c r="E16" s="24"/>
      <c r="F16" s="24"/>
      <c r="G16" s="23"/>
      <c r="H16" s="14"/>
      <c r="I16" s="19"/>
    </row>
    <row r="17" spans="1:32" x14ac:dyDescent="0.25">
      <c r="A17" s="25">
        <v>2021</v>
      </c>
      <c r="B17" s="23"/>
      <c r="C17" s="23">
        <v>5400000</v>
      </c>
      <c r="D17" s="24"/>
      <c r="E17" s="24"/>
      <c r="F17" s="24"/>
      <c r="G17" s="23"/>
    </row>
    <row r="18" spans="1:32" x14ac:dyDescent="0.25">
      <c r="A18" s="25">
        <v>2020</v>
      </c>
      <c r="B18" s="23"/>
      <c r="C18" s="23">
        <v>7288525</v>
      </c>
      <c r="D18" s="24"/>
      <c r="E18" s="24"/>
      <c r="F18" s="24"/>
      <c r="G18" s="23"/>
      <c r="H18" s="14"/>
      <c r="I18" s="19"/>
    </row>
    <row r="19" spans="1:32" x14ac:dyDescent="0.25">
      <c r="A19" s="25">
        <v>2019</v>
      </c>
      <c r="B19" s="23"/>
      <c r="C19" s="14">
        <f>8919450-276100-89805</f>
        <v>8553545</v>
      </c>
      <c r="D19" s="24"/>
      <c r="E19" s="24"/>
      <c r="F19" s="24"/>
      <c r="G19" s="23"/>
      <c r="H19" s="14"/>
      <c r="I19" s="19"/>
    </row>
    <row r="20" spans="1:32" x14ac:dyDescent="0.25">
      <c r="A20" s="25">
        <v>2018</v>
      </c>
      <c r="B20" s="23"/>
      <c r="C20" s="23">
        <v>2339826.94</v>
      </c>
      <c r="D20" s="24"/>
      <c r="E20" s="24"/>
      <c r="F20" s="24"/>
      <c r="G20" s="23"/>
      <c r="H20" s="14"/>
      <c r="I20" s="19"/>
    </row>
    <row r="21" spans="1:32" x14ac:dyDescent="0.25">
      <c r="A21" s="25">
        <v>2017</v>
      </c>
      <c r="B21" s="23"/>
      <c r="C21" s="23">
        <f>9920996.5-2306300</f>
        <v>7614696.5</v>
      </c>
      <c r="D21" s="24"/>
      <c r="E21" s="24"/>
      <c r="F21" s="24"/>
      <c r="G21" s="23"/>
      <c r="H21" s="14"/>
      <c r="I21" s="19"/>
    </row>
    <row r="22" spans="1:32" x14ac:dyDescent="0.25">
      <c r="A22" s="25">
        <v>2016</v>
      </c>
      <c r="B22" s="23"/>
      <c r="C22" s="23">
        <v>4764916.66</v>
      </c>
      <c r="D22" s="24"/>
      <c r="E22" s="24"/>
      <c r="F22" s="24"/>
      <c r="G22" s="23"/>
      <c r="H22" s="14"/>
      <c r="I22" s="19"/>
    </row>
    <row r="23" spans="1:32" ht="17.25" customHeight="1" x14ac:dyDescent="0.25">
      <c r="A23" s="26" t="s">
        <v>32</v>
      </c>
      <c r="B23" s="23"/>
      <c r="C23" s="23"/>
      <c r="D23" s="24"/>
      <c r="E23" s="24"/>
      <c r="F23" s="24"/>
      <c r="G23" s="23">
        <f>SUM(C24:C27)</f>
        <v>48494931.490000002</v>
      </c>
      <c r="H23" s="14"/>
      <c r="I23" s="19"/>
    </row>
    <row r="24" spans="1:32" x14ac:dyDescent="0.25">
      <c r="A24" s="27">
        <v>2019</v>
      </c>
      <c r="B24" s="23"/>
      <c r="C24" s="23">
        <f>11435457.97</f>
        <v>11435457.970000001</v>
      </c>
      <c r="D24" s="24"/>
      <c r="E24" s="24"/>
      <c r="F24" s="24"/>
      <c r="G24" s="23"/>
      <c r="H24" s="14"/>
      <c r="I24" s="19"/>
      <c r="R24" s="18"/>
      <c r="S24" s="19"/>
    </row>
    <row r="25" spans="1:32" x14ac:dyDescent="0.25">
      <c r="A25" s="27">
        <v>2020</v>
      </c>
      <c r="B25" s="23"/>
      <c r="C25" s="23">
        <f>6683258.27</f>
        <v>6683258.2699999996</v>
      </c>
      <c r="D25" s="24"/>
      <c r="E25" s="24"/>
      <c r="F25" s="24"/>
      <c r="G25" s="23"/>
      <c r="H25" s="14"/>
      <c r="I25" s="19"/>
      <c r="R25" s="18"/>
      <c r="S25" s="19"/>
    </row>
    <row r="26" spans="1:32" x14ac:dyDescent="0.25">
      <c r="A26" s="27">
        <v>2021</v>
      </c>
      <c r="B26" s="23"/>
      <c r="C26" s="23">
        <v>8583365.7699999996</v>
      </c>
      <c r="D26" s="24"/>
      <c r="E26" s="24"/>
      <c r="F26" s="24"/>
      <c r="G26" s="23"/>
      <c r="H26" s="14"/>
      <c r="I26" s="19"/>
      <c r="R26" s="18"/>
      <c r="S26" s="19"/>
    </row>
    <row r="27" spans="1:32" x14ac:dyDescent="0.25">
      <c r="A27" s="27">
        <v>2022</v>
      </c>
      <c r="B27" s="23"/>
      <c r="C27" s="23">
        <v>21792849.48</v>
      </c>
      <c r="D27" s="24"/>
      <c r="E27" s="24"/>
      <c r="F27" s="24"/>
      <c r="G27" s="23"/>
      <c r="H27" s="14"/>
      <c r="I27" s="19"/>
      <c r="R27" s="18"/>
      <c r="S27" s="19"/>
    </row>
    <row r="28" spans="1:32" x14ac:dyDescent="0.25">
      <c r="A28" s="24" t="s">
        <v>33</v>
      </c>
      <c r="B28" s="23"/>
      <c r="C28" s="23">
        <v>3000</v>
      </c>
      <c r="D28" s="24"/>
      <c r="E28" s="24"/>
      <c r="F28" s="24"/>
      <c r="G28" s="23">
        <f>C28</f>
        <v>3000</v>
      </c>
      <c r="H28" s="14"/>
      <c r="I28" s="19"/>
      <c r="L28" s="28"/>
      <c r="M28" s="29"/>
      <c r="R28" s="18"/>
      <c r="S28" s="19"/>
    </row>
    <row r="29" spans="1:32" s="13" customFormat="1" ht="7.5" customHeight="1" x14ac:dyDescent="0.2">
      <c r="A29" s="30"/>
      <c r="B29" s="23"/>
      <c r="C29" s="23"/>
      <c r="D29" s="24"/>
      <c r="E29" s="23"/>
      <c r="F29" s="23"/>
      <c r="G29" s="23"/>
      <c r="H29" s="14"/>
      <c r="I29" s="19"/>
      <c r="J29" s="16"/>
      <c r="K29" s="17"/>
      <c r="L29" s="16"/>
      <c r="M29" s="15"/>
      <c r="N29" s="16"/>
      <c r="O29" s="15"/>
      <c r="P29" s="16"/>
      <c r="Q29" s="15"/>
      <c r="R29" s="18"/>
      <c r="S29" s="19"/>
      <c r="T29" s="16"/>
      <c r="U29" s="15"/>
      <c r="V29" s="16"/>
      <c r="W29" s="15"/>
      <c r="X29" s="16"/>
      <c r="Y29" s="15"/>
      <c r="Z29" s="18"/>
      <c r="AA29" s="19"/>
      <c r="AB29" s="18"/>
      <c r="AC29" s="19"/>
      <c r="AD29" s="16"/>
      <c r="AE29" s="15"/>
      <c r="AF29" s="16"/>
    </row>
    <row r="30" spans="1:32" s="13" customFormat="1" ht="12" x14ac:dyDescent="0.2">
      <c r="A30" s="22" t="s">
        <v>34</v>
      </c>
      <c r="B30" s="31">
        <f>+B14</f>
        <v>11311184.720000001</v>
      </c>
      <c r="C30" s="31">
        <f>SUM(C14:C28)</f>
        <v>124112825.95</v>
      </c>
      <c r="D30" s="22"/>
      <c r="E30" s="31"/>
      <c r="F30" s="31">
        <f>SUM(F29:F29)</f>
        <v>0</v>
      </c>
      <c r="G30" s="31">
        <f>SUM(G14:G29)</f>
        <v>135424010.66999999</v>
      </c>
      <c r="H30" s="32"/>
      <c r="I30" s="8"/>
      <c r="J30" s="16"/>
      <c r="K30" s="17"/>
      <c r="L30" s="16"/>
      <c r="M30" s="15"/>
      <c r="N30" s="16"/>
      <c r="O30" s="15"/>
      <c r="P30" s="16"/>
      <c r="Q30" s="15"/>
      <c r="R30" s="18"/>
      <c r="S30" s="19"/>
      <c r="T30" s="16"/>
      <c r="U30" s="15"/>
      <c r="V30" s="16"/>
      <c r="W30" s="15"/>
      <c r="X30" s="16"/>
      <c r="Y30" s="15"/>
      <c r="Z30" s="18"/>
      <c r="AA30" s="19"/>
      <c r="AB30" s="18"/>
      <c r="AC30" s="19"/>
      <c r="AD30" s="16"/>
      <c r="AE30" s="15"/>
      <c r="AF30" s="16"/>
    </row>
    <row r="31" spans="1:32" s="13" customFormat="1" ht="12" x14ac:dyDescent="0.2">
      <c r="A31" s="22" t="s">
        <v>35</v>
      </c>
      <c r="B31" s="23"/>
      <c r="C31" s="23"/>
      <c r="D31" s="24"/>
      <c r="E31" s="24"/>
      <c r="F31" s="24"/>
      <c r="G31" s="24"/>
      <c r="I31" s="15"/>
      <c r="J31" s="16"/>
      <c r="K31" s="17"/>
      <c r="L31" s="16"/>
      <c r="M31" s="15"/>
      <c r="N31" s="16"/>
      <c r="O31" s="15"/>
      <c r="P31" s="16"/>
      <c r="Q31" s="15"/>
      <c r="R31" s="18"/>
      <c r="S31" s="19"/>
      <c r="T31" s="16"/>
      <c r="U31" s="15"/>
      <c r="V31" s="16"/>
      <c r="W31" s="15"/>
      <c r="X31" s="16"/>
      <c r="Y31" s="15"/>
      <c r="Z31" s="18"/>
      <c r="AA31" s="19"/>
      <c r="AB31" s="18"/>
      <c r="AC31" s="19"/>
      <c r="AD31" s="16"/>
      <c r="AE31" s="15"/>
      <c r="AF31" s="16"/>
    </row>
    <row r="32" spans="1:32" s="13" customFormat="1" ht="12" x14ac:dyDescent="0.2">
      <c r="A32" s="22" t="s">
        <v>36</v>
      </c>
      <c r="B32" s="23"/>
      <c r="C32" s="23"/>
      <c r="D32" s="24"/>
      <c r="E32" s="24"/>
      <c r="F32" s="24"/>
      <c r="G32" s="24"/>
      <c r="I32" s="15"/>
      <c r="J32" s="16"/>
      <c r="K32" s="17"/>
      <c r="L32" s="16"/>
      <c r="M32" s="15"/>
      <c r="N32" s="16"/>
      <c r="O32" s="15"/>
      <c r="P32" s="16"/>
      <c r="Q32" s="15"/>
      <c r="R32" s="18"/>
      <c r="S32" s="19"/>
      <c r="T32" s="16"/>
      <c r="U32" s="15"/>
      <c r="V32" s="16"/>
      <c r="W32" s="15"/>
      <c r="X32" s="16"/>
      <c r="Y32" s="15"/>
      <c r="Z32" s="18"/>
      <c r="AA32" s="19"/>
      <c r="AB32" s="18"/>
      <c r="AC32" s="19"/>
      <c r="AD32" s="16"/>
      <c r="AE32" s="15"/>
      <c r="AF32" s="16"/>
    </row>
    <row r="33" spans="1:32" s="13" customFormat="1" ht="12" customHeight="1" x14ac:dyDescent="0.2">
      <c r="A33" s="33" t="s">
        <v>37</v>
      </c>
      <c r="B33" s="23"/>
      <c r="C33" s="23">
        <f>SUM(J33:AF33)</f>
        <v>149835.9</v>
      </c>
      <c r="D33" s="24"/>
      <c r="E33" s="24"/>
      <c r="F33" s="24"/>
      <c r="G33" s="24"/>
      <c r="I33" s="15"/>
      <c r="J33" s="28"/>
      <c r="K33" s="34"/>
      <c r="L33" s="28">
        <f>SUM(L34:L35)</f>
        <v>10766</v>
      </c>
      <c r="M33" s="29"/>
      <c r="N33" s="35">
        <f>SUM(N34:N36)</f>
        <v>19908.7</v>
      </c>
      <c r="O33" s="36"/>
      <c r="P33" s="28">
        <f>SUM(P34:P36)</f>
        <v>40587.4</v>
      </c>
      <c r="Q33" s="29"/>
      <c r="R33" s="28">
        <f>SUM(R34:R35)</f>
        <v>25653.3</v>
      </c>
      <c r="S33" s="29"/>
      <c r="T33" s="35">
        <f>SUM(T34)</f>
        <v>5021.1000000000004</v>
      </c>
      <c r="U33" s="37"/>
      <c r="V33" s="28">
        <f>SUM(V34:V38)</f>
        <v>26810.400000000001</v>
      </c>
      <c r="W33" s="29"/>
      <c r="X33" s="28"/>
      <c r="Y33" s="29"/>
      <c r="Z33" s="38">
        <f>Z34</f>
        <v>10871.5</v>
      </c>
      <c r="AA33" s="39"/>
      <c r="AB33" s="38"/>
      <c r="AC33" s="39"/>
      <c r="AD33" s="40">
        <f>SUM(AD34)</f>
        <v>10217.5</v>
      </c>
      <c r="AE33" s="41"/>
      <c r="AF33" s="38"/>
    </row>
    <row r="34" spans="1:32" s="13" customFormat="1" ht="12" hidden="1" customHeight="1" x14ac:dyDescent="0.2">
      <c r="A34" s="33"/>
      <c r="B34" s="23"/>
      <c r="C34" s="23"/>
      <c r="D34" s="24"/>
      <c r="E34" s="24"/>
      <c r="F34" s="24"/>
      <c r="G34" s="24"/>
      <c r="I34" s="15"/>
      <c r="J34" s="28"/>
      <c r="K34" s="42" t="s">
        <v>38</v>
      </c>
      <c r="L34" s="18">
        <v>5508.7</v>
      </c>
      <c r="M34" s="42" t="s">
        <v>39</v>
      </c>
      <c r="N34" s="12">
        <v>8667.4</v>
      </c>
      <c r="O34" s="43" t="s">
        <v>40</v>
      </c>
      <c r="P34" s="18">
        <v>29436.1</v>
      </c>
      <c r="Q34" s="19" t="s">
        <v>41</v>
      </c>
      <c r="R34" s="18">
        <v>8128.2</v>
      </c>
      <c r="S34" s="19" t="s">
        <v>42</v>
      </c>
      <c r="T34" s="12">
        <v>5021.1000000000004</v>
      </c>
      <c r="U34" s="44" t="s">
        <v>43</v>
      </c>
      <c r="V34" s="18">
        <v>5121.6000000000004</v>
      </c>
      <c r="W34" s="29"/>
      <c r="X34" s="28"/>
      <c r="Y34" s="19" t="s">
        <v>44</v>
      </c>
      <c r="Z34" s="7">
        <v>10871.5</v>
      </c>
      <c r="AA34" s="39"/>
      <c r="AB34" s="38"/>
      <c r="AC34" s="39"/>
      <c r="AD34" s="61">
        <v>10217.5</v>
      </c>
      <c r="AE34" s="41"/>
      <c r="AF34" s="38"/>
    </row>
    <row r="35" spans="1:32" s="13" customFormat="1" ht="12" hidden="1" customHeight="1" x14ac:dyDescent="0.2">
      <c r="A35" s="33"/>
      <c r="B35" s="23"/>
      <c r="C35" s="23"/>
      <c r="D35" s="24"/>
      <c r="E35" s="24"/>
      <c r="F35" s="24"/>
      <c r="G35" s="24"/>
      <c r="I35" s="15"/>
      <c r="J35" s="28"/>
      <c r="K35" s="45" t="s">
        <v>45</v>
      </c>
      <c r="L35" s="18">
        <v>5257.3</v>
      </c>
      <c r="M35" s="42" t="s">
        <v>46</v>
      </c>
      <c r="N35" s="12">
        <v>5424.4</v>
      </c>
      <c r="O35" s="43" t="s">
        <v>47</v>
      </c>
      <c r="P35" s="18">
        <v>5809.4</v>
      </c>
      <c r="Q35" s="19" t="s">
        <v>48</v>
      </c>
      <c r="R35" s="18">
        <v>17525.099999999999</v>
      </c>
      <c r="S35" s="29"/>
      <c r="T35" s="35"/>
      <c r="U35" s="44" t="s">
        <v>49</v>
      </c>
      <c r="V35" s="18">
        <v>5121.6000000000004</v>
      </c>
      <c r="W35" s="29"/>
      <c r="X35" s="28"/>
      <c r="Y35" s="29"/>
      <c r="Z35" s="38"/>
      <c r="AA35" s="39"/>
      <c r="AB35" s="38"/>
      <c r="AC35" s="39"/>
      <c r="AD35" s="40"/>
      <c r="AE35" s="41"/>
      <c r="AF35" s="38"/>
    </row>
    <row r="36" spans="1:32" s="13" customFormat="1" ht="12" hidden="1" customHeight="1" x14ac:dyDescent="0.2">
      <c r="A36" s="33"/>
      <c r="B36" s="23"/>
      <c r="C36" s="23"/>
      <c r="D36" s="24"/>
      <c r="E36" s="24"/>
      <c r="F36" s="24"/>
      <c r="G36" s="24"/>
      <c r="I36" s="15"/>
      <c r="J36" s="28"/>
      <c r="K36" s="45"/>
      <c r="L36" s="18"/>
      <c r="M36" s="42" t="s">
        <v>50</v>
      </c>
      <c r="N36" s="12">
        <v>5816.9</v>
      </c>
      <c r="O36" s="43" t="s">
        <v>51</v>
      </c>
      <c r="P36" s="18">
        <v>5341.9</v>
      </c>
      <c r="Q36" s="29"/>
      <c r="R36" s="28"/>
      <c r="S36" s="29"/>
      <c r="T36" s="46"/>
      <c r="U36" s="44" t="s">
        <v>52</v>
      </c>
      <c r="V36" s="18">
        <v>5417</v>
      </c>
      <c r="W36" s="29"/>
      <c r="X36" s="28"/>
      <c r="Y36" s="29"/>
      <c r="Z36" s="38"/>
      <c r="AA36" s="39"/>
      <c r="AB36" s="38"/>
      <c r="AC36" s="39"/>
      <c r="AD36" s="40"/>
      <c r="AE36" s="41"/>
      <c r="AF36" s="38"/>
    </row>
    <row r="37" spans="1:32" s="13" customFormat="1" ht="12" hidden="1" customHeight="1" x14ac:dyDescent="0.2">
      <c r="A37" s="33"/>
      <c r="B37" s="23"/>
      <c r="C37" s="23"/>
      <c r="D37" s="24"/>
      <c r="E37" s="24"/>
      <c r="F37" s="24"/>
      <c r="G37" s="24"/>
      <c r="I37" s="15"/>
      <c r="J37" s="28"/>
      <c r="K37" s="45"/>
      <c r="L37" s="18"/>
      <c r="M37" s="42"/>
      <c r="N37" s="12"/>
      <c r="O37" s="43"/>
      <c r="P37" s="18"/>
      <c r="Q37" s="29"/>
      <c r="R37" s="28"/>
      <c r="S37" s="29"/>
      <c r="T37" s="46"/>
      <c r="U37" s="44" t="s">
        <v>53</v>
      </c>
      <c r="V37" s="18">
        <v>5612.6</v>
      </c>
      <c r="W37" s="29"/>
      <c r="X37" s="28"/>
      <c r="Y37" s="29"/>
      <c r="Z37" s="38"/>
      <c r="AA37" s="39"/>
      <c r="AB37" s="38"/>
      <c r="AC37" s="39"/>
      <c r="AD37" s="40"/>
      <c r="AE37" s="41"/>
      <c r="AF37" s="38"/>
    </row>
    <row r="38" spans="1:32" s="13" customFormat="1" ht="12" hidden="1" customHeight="1" x14ac:dyDescent="0.2">
      <c r="A38" s="33"/>
      <c r="B38" s="23"/>
      <c r="C38" s="23"/>
      <c r="D38" s="24"/>
      <c r="E38" s="24"/>
      <c r="F38" s="24"/>
      <c r="G38" s="24"/>
      <c r="I38" s="15"/>
      <c r="J38" s="28"/>
      <c r="K38" s="45"/>
      <c r="L38" s="18"/>
      <c r="M38" s="42"/>
      <c r="N38" s="12"/>
      <c r="O38" s="43"/>
      <c r="P38" s="18"/>
      <c r="Q38" s="29"/>
      <c r="R38" s="28"/>
      <c r="S38" s="29"/>
      <c r="T38" s="46"/>
      <c r="U38" s="44" t="s">
        <v>54</v>
      </c>
      <c r="V38" s="18">
        <v>5537.6</v>
      </c>
      <c r="W38" s="29"/>
      <c r="X38" s="28"/>
      <c r="Y38" s="29"/>
      <c r="Z38" s="38"/>
      <c r="AA38" s="39"/>
      <c r="AB38" s="38"/>
      <c r="AC38" s="39"/>
      <c r="AD38" s="40"/>
      <c r="AE38" s="41"/>
      <c r="AF38" s="38"/>
    </row>
    <row r="39" spans="1:32" s="13" customFormat="1" ht="12.75" customHeight="1" x14ac:dyDescent="0.2">
      <c r="A39" s="33" t="s">
        <v>55</v>
      </c>
      <c r="B39" s="23"/>
      <c r="C39" s="23">
        <f>SUM(J39:AF39)</f>
        <v>1188000</v>
      </c>
      <c r="D39" s="24"/>
      <c r="E39" s="24"/>
      <c r="F39" s="24"/>
      <c r="G39" s="24"/>
      <c r="I39" s="15"/>
      <c r="J39" s="18"/>
      <c r="K39" s="42"/>
      <c r="L39" s="18"/>
      <c r="M39" s="19"/>
      <c r="N39" s="47"/>
      <c r="O39" s="48"/>
      <c r="P39" s="18"/>
      <c r="Q39" s="19"/>
      <c r="R39" s="18"/>
      <c r="S39" s="19"/>
      <c r="T39" s="28">
        <f>SUM(T40:T60)</f>
        <v>628000</v>
      </c>
      <c r="U39" s="19"/>
      <c r="V39" s="28">
        <f>SUM(V40:V51)</f>
        <v>350000</v>
      </c>
      <c r="W39" s="19"/>
      <c r="X39" s="38">
        <f>SUM(X40:X46)</f>
        <v>210000</v>
      </c>
      <c r="Y39" s="39"/>
      <c r="Z39" s="38"/>
      <c r="AA39" s="39"/>
      <c r="AB39" s="38"/>
      <c r="AC39" s="39"/>
      <c r="AD39" s="47"/>
      <c r="AE39" s="48"/>
      <c r="AF39" s="38"/>
    </row>
    <row r="40" spans="1:32" s="13" customFormat="1" ht="12.75" hidden="1" customHeight="1" x14ac:dyDescent="0.2">
      <c r="A40" s="33"/>
      <c r="B40" s="23"/>
      <c r="C40" s="23"/>
      <c r="D40" s="24"/>
      <c r="E40" s="24"/>
      <c r="F40" s="24"/>
      <c r="G40" s="24"/>
      <c r="I40" s="15"/>
      <c r="J40" s="18"/>
      <c r="K40" s="42"/>
      <c r="L40" s="18"/>
      <c r="M40" s="19"/>
      <c r="N40" s="47"/>
      <c r="O40" s="48"/>
      <c r="P40" s="18"/>
      <c r="Q40" s="19"/>
      <c r="R40" s="18"/>
      <c r="S40" s="19" t="s">
        <v>56</v>
      </c>
      <c r="T40" s="18">
        <v>30000</v>
      </c>
      <c r="U40" s="19" t="s">
        <v>57</v>
      </c>
      <c r="V40" s="18">
        <v>30000</v>
      </c>
      <c r="W40" s="19" t="s">
        <v>58</v>
      </c>
      <c r="X40" s="18">
        <v>30000</v>
      </c>
      <c r="Y40" s="39"/>
      <c r="Z40" s="38"/>
      <c r="AA40" s="39"/>
      <c r="AB40" s="38"/>
      <c r="AC40" s="39"/>
      <c r="AD40" s="47"/>
      <c r="AE40" s="48"/>
      <c r="AF40" s="38"/>
    </row>
    <row r="41" spans="1:32" s="13" customFormat="1" ht="12.75" hidden="1" customHeight="1" x14ac:dyDescent="0.2">
      <c r="A41" s="33"/>
      <c r="B41" s="23"/>
      <c r="C41" s="23"/>
      <c r="D41" s="24"/>
      <c r="E41" s="24"/>
      <c r="F41" s="24"/>
      <c r="G41" s="24"/>
      <c r="I41" s="15"/>
      <c r="J41" s="18"/>
      <c r="K41" s="42"/>
      <c r="L41" s="18"/>
      <c r="M41" s="19"/>
      <c r="N41" s="47"/>
      <c r="O41" s="48"/>
      <c r="P41" s="18"/>
      <c r="Q41" s="19"/>
      <c r="R41" s="18"/>
      <c r="S41" s="19" t="s">
        <v>59</v>
      </c>
      <c r="T41" s="18">
        <v>30000</v>
      </c>
      <c r="U41" s="19" t="s">
        <v>60</v>
      </c>
      <c r="V41" s="18">
        <v>20000</v>
      </c>
      <c r="W41" s="19" t="s">
        <v>61</v>
      </c>
      <c r="X41" s="18">
        <v>30000</v>
      </c>
      <c r="Y41" s="39"/>
      <c r="Z41" s="38"/>
      <c r="AA41" s="39"/>
      <c r="AB41" s="38"/>
      <c r="AC41" s="39"/>
      <c r="AD41" s="47"/>
      <c r="AE41" s="48"/>
      <c r="AF41" s="38"/>
    </row>
    <row r="42" spans="1:32" s="13" customFormat="1" ht="12.75" hidden="1" customHeight="1" x14ac:dyDescent="0.2">
      <c r="A42" s="33"/>
      <c r="B42" s="23"/>
      <c r="C42" s="23"/>
      <c r="D42" s="24"/>
      <c r="E42" s="24"/>
      <c r="F42" s="24"/>
      <c r="G42" s="24"/>
      <c r="I42" s="15"/>
      <c r="J42" s="18"/>
      <c r="K42" s="42"/>
      <c r="L42" s="18"/>
      <c r="M42" s="19"/>
      <c r="N42" s="47"/>
      <c r="O42" s="48"/>
      <c r="P42" s="18"/>
      <c r="Q42" s="19"/>
      <c r="R42" s="18"/>
      <c r="S42" s="19" t="s">
        <v>62</v>
      </c>
      <c r="T42" s="18">
        <v>30000</v>
      </c>
      <c r="U42" s="19" t="s">
        <v>63</v>
      </c>
      <c r="V42" s="18">
        <v>30000</v>
      </c>
      <c r="W42" s="19" t="s">
        <v>64</v>
      </c>
      <c r="X42" s="18">
        <v>30000</v>
      </c>
      <c r="Y42" s="39"/>
      <c r="Z42" s="38"/>
      <c r="AA42" s="39"/>
      <c r="AB42" s="38"/>
      <c r="AC42" s="39"/>
      <c r="AD42" s="47"/>
      <c r="AE42" s="48"/>
      <c r="AF42" s="38"/>
    </row>
    <row r="43" spans="1:32" s="13" customFormat="1" ht="12.75" hidden="1" customHeight="1" x14ac:dyDescent="0.2">
      <c r="A43" s="33"/>
      <c r="B43" s="23"/>
      <c r="C43" s="23"/>
      <c r="D43" s="24"/>
      <c r="E43" s="24"/>
      <c r="F43" s="24"/>
      <c r="G43" s="24"/>
      <c r="I43" s="15"/>
      <c r="J43" s="18"/>
      <c r="K43" s="42"/>
      <c r="L43" s="18"/>
      <c r="M43" s="19"/>
      <c r="N43" s="47"/>
      <c r="O43" s="48"/>
      <c r="P43" s="18"/>
      <c r="Q43" s="19"/>
      <c r="R43" s="18"/>
      <c r="S43" s="19" t="s">
        <v>65</v>
      </c>
      <c r="T43" s="18">
        <v>30000</v>
      </c>
      <c r="U43" s="19" t="s">
        <v>66</v>
      </c>
      <c r="V43" s="18">
        <v>30000</v>
      </c>
      <c r="W43" s="19" t="s">
        <v>67</v>
      </c>
      <c r="X43" s="18">
        <v>30000</v>
      </c>
      <c r="Y43" s="39"/>
      <c r="Z43" s="38"/>
      <c r="AA43" s="39"/>
      <c r="AB43" s="38"/>
      <c r="AC43" s="39"/>
      <c r="AD43" s="47"/>
      <c r="AE43" s="48"/>
      <c r="AF43" s="38"/>
    </row>
    <row r="44" spans="1:32" s="13" customFormat="1" ht="12.75" hidden="1" customHeight="1" x14ac:dyDescent="0.2">
      <c r="A44" s="33"/>
      <c r="B44" s="23"/>
      <c r="C44" s="23"/>
      <c r="D44" s="24"/>
      <c r="E44" s="24"/>
      <c r="F44" s="24"/>
      <c r="G44" s="24"/>
      <c r="I44" s="15"/>
      <c r="J44" s="18"/>
      <c r="K44" s="42"/>
      <c r="L44" s="18"/>
      <c r="M44" s="19"/>
      <c r="N44" s="47"/>
      <c r="O44" s="48"/>
      <c r="P44" s="18"/>
      <c r="Q44" s="19"/>
      <c r="R44" s="18"/>
      <c r="S44" s="19" t="s">
        <v>68</v>
      </c>
      <c r="T44" s="18">
        <v>30000</v>
      </c>
      <c r="U44" s="19" t="s">
        <v>69</v>
      </c>
      <c r="V44" s="18">
        <v>30000</v>
      </c>
      <c r="W44" s="19" t="s">
        <v>70</v>
      </c>
      <c r="X44" s="18">
        <v>30000</v>
      </c>
      <c r="Y44" s="39"/>
      <c r="Z44" s="38"/>
      <c r="AA44" s="39"/>
      <c r="AB44" s="38"/>
      <c r="AC44" s="39"/>
      <c r="AD44" s="47"/>
      <c r="AE44" s="48"/>
      <c r="AF44" s="38"/>
    </row>
    <row r="45" spans="1:32" s="13" customFormat="1" ht="12.75" hidden="1" customHeight="1" x14ac:dyDescent="0.2">
      <c r="A45" s="33"/>
      <c r="B45" s="23"/>
      <c r="C45" s="23"/>
      <c r="D45" s="24"/>
      <c r="E45" s="24"/>
      <c r="F45" s="24"/>
      <c r="G45" s="24"/>
      <c r="I45" s="15"/>
      <c r="J45" s="18"/>
      <c r="K45" s="42"/>
      <c r="L45" s="18"/>
      <c r="M45" s="19"/>
      <c r="N45" s="47"/>
      <c r="O45" s="48"/>
      <c r="P45" s="18"/>
      <c r="Q45" s="19"/>
      <c r="R45" s="18"/>
      <c r="S45" s="19" t="s">
        <v>71</v>
      </c>
      <c r="T45" s="18">
        <v>30000</v>
      </c>
      <c r="U45" s="19" t="s">
        <v>72</v>
      </c>
      <c r="V45" s="18">
        <v>30000</v>
      </c>
      <c r="W45" s="19" t="s">
        <v>73</v>
      </c>
      <c r="X45" s="18">
        <v>30000</v>
      </c>
      <c r="Y45" s="39"/>
      <c r="Z45" s="38"/>
      <c r="AA45" s="39"/>
      <c r="AB45" s="38"/>
      <c r="AC45" s="39"/>
      <c r="AD45" s="47"/>
      <c r="AE45" s="48"/>
      <c r="AF45" s="38"/>
    </row>
    <row r="46" spans="1:32" s="13" customFormat="1" ht="12.75" hidden="1" customHeight="1" x14ac:dyDescent="0.2">
      <c r="A46" s="33"/>
      <c r="B46" s="23"/>
      <c r="C46" s="23"/>
      <c r="D46" s="24"/>
      <c r="E46" s="24"/>
      <c r="F46" s="24"/>
      <c r="G46" s="24"/>
      <c r="I46" s="15"/>
      <c r="J46" s="18"/>
      <c r="K46" s="42"/>
      <c r="L46" s="18"/>
      <c r="M46" s="19"/>
      <c r="N46" s="47"/>
      <c r="O46" s="48"/>
      <c r="P46" s="18"/>
      <c r="Q46" s="19"/>
      <c r="R46" s="18"/>
      <c r="S46" s="19" t="s">
        <v>74</v>
      </c>
      <c r="T46" s="18">
        <v>30000</v>
      </c>
      <c r="U46" s="19" t="s">
        <v>75</v>
      </c>
      <c r="V46" s="18">
        <v>30000</v>
      </c>
      <c r="W46" s="19" t="s">
        <v>76</v>
      </c>
      <c r="X46" s="18">
        <v>30000</v>
      </c>
      <c r="Y46" s="39"/>
      <c r="Z46" s="38"/>
      <c r="AA46" s="39"/>
      <c r="AB46" s="38"/>
      <c r="AC46" s="39"/>
      <c r="AD46" s="47"/>
      <c r="AE46" s="48"/>
      <c r="AF46" s="38"/>
    </row>
    <row r="47" spans="1:32" s="13" customFormat="1" ht="12.75" hidden="1" customHeight="1" x14ac:dyDescent="0.2">
      <c r="A47" s="33"/>
      <c r="B47" s="23"/>
      <c r="C47" s="23"/>
      <c r="D47" s="24"/>
      <c r="E47" s="24"/>
      <c r="F47" s="24"/>
      <c r="G47" s="24"/>
      <c r="I47" s="15"/>
      <c r="J47" s="18"/>
      <c r="K47" s="42"/>
      <c r="L47" s="18"/>
      <c r="M47" s="19"/>
      <c r="N47" s="47"/>
      <c r="O47" s="48"/>
      <c r="P47" s="18"/>
      <c r="Q47" s="19"/>
      <c r="R47" s="18"/>
      <c r="S47" s="19" t="s">
        <v>77</v>
      </c>
      <c r="T47" s="18">
        <v>28000</v>
      </c>
      <c r="U47" s="19" t="s">
        <v>78</v>
      </c>
      <c r="V47" s="18">
        <v>30000</v>
      </c>
      <c r="W47" s="19"/>
      <c r="X47" s="38"/>
      <c r="Y47" s="39"/>
      <c r="Z47" s="38"/>
      <c r="AA47" s="39"/>
      <c r="AB47" s="38"/>
      <c r="AC47" s="39"/>
      <c r="AD47" s="47"/>
      <c r="AE47" s="48"/>
      <c r="AF47" s="38"/>
    </row>
    <row r="48" spans="1:32" s="13" customFormat="1" ht="12.75" hidden="1" customHeight="1" x14ac:dyDescent="0.2">
      <c r="A48" s="33"/>
      <c r="B48" s="23"/>
      <c r="C48" s="23"/>
      <c r="D48" s="24"/>
      <c r="E48" s="24"/>
      <c r="F48" s="24"/>
      <c r="G48" s="24"/>
      <c r="I48" s="15"/>
      <c r="J48" s="18"/>
      <c r="K48" s="42"/>
      <c r="L48" s="18"/>
      <c r="M48" s="19"/>
      <c r="N48" s="47"/>
      <c r="O48" s="48"/>
      <c r="P48" s="18"/>
      <c r="Q48" s="19"/>
      <c r="R48" s="18"/>
      <c r="S48" s="19" t="s">
        <v>79</v>
      </c>
      <c r="T48" s="18">
        <v>30000</v>
      </c>
      <c r="U48" s="19" t="s">
        <v>80</v>
      </c>
      <c r="V48" s="18">
        <v>30000</v>
      </c>
      <c r="W48" s="19"/>
      <c r="X48" s="38"/>
      <c r="Y48" s="39"/>
      <c r="Z48" s="38"/>
      <c r="AA48" s="39"/>
      <c r="AB48" s="38"/>
      <c r="AC48" s="39"/>
      <c r="AD48" s="47"/>
      <c r="AE48" s="48"/>
      <c r="AF48" s="38"/>
    </row>
    <row r="49" spans="1:32" s="13" customFormat="1" ht="12.75" hidden="1" customHeight="1" x14ac:dyDescent="0.2">
      <c r="A49" s="33"/>
      <c r="B49" s="23"/>
      <c r="C49" s="23"/>
      <c r="D49" s="24"/>
      <c r="E49" s="24"/>
      <c r="F49" s="24"/>
      <c r="G49" s="24"/>
      <c r="I49" s="15"/>
      <c r="J49" s="18"/>
      <c r="K49" s="42"/>
      <c r="L49" s="18"/>
      <c r="M49" s="19"/>
      <c r="N49" s="47"/>
      <c r="O49" s="48"/>
      <c r="P49" s="18"/>
      <c r="Q49" s="19"/>
      <c r="R49" s="18"/>
      <c r="S49" s="19" t="s">
        <v>81</v>
      </c>
      <c r="T49" s="18">
        <v>30000</v>
      </c>
      <c r="U49" s="19" t="s">
        <v>82</v>
      </c>
      <c r="V49" s="18">
        <v>30000</v>
      </c>
      <c r="W49" s="19"/>
      <c r="X49" s="38"/>
      <c r="Y49" s="39"/>
      <c r="Z49" s="38"/>
      <c r="AA49" s="39"/>
      <c r="AB49" s="38"/>
      <c r="AC49" s="39"/>
      <c r="AD49" s="47"/>
      <c r="AE49" s="48"/>
      <c r="AF49" s="38"/>
    </row>
    <row r="50" spans="1:32" s="13" customFormat="1" ht="12.75" hidden="1" customHeight="1" x14ac:dyDescent="0.2">
      <c r="A50" s="33"/>
      <c r="B50" s="23"/>
      <c r="C50" s="23"/>
      <c r="D50" s="24"/>
      <c r="E50" s="24"/>
      <c r="F50" s="24"/>
      <c r="G50" s="24"/>
      <c r="I50" s="15"/>
      <c r="J50" s="18"/>
      <c r="K50" s="42"/>
      <c r="L50" s="18"/>
      <c r="M50" s="19"/>
      <c r="N50" s="47"/>
      <c r="O50" s="48"/>
      <c r="P50" s="18"/>
      <c r="Q50" s="19"/>
      <c r="R50" s="18"/>
      <c r="S50" s="19" t="s">
        <v>83</v>
      </c>
      <c r="T50" s="18">
        <v>30000</v>
      </c>
      <c r="U50" s="19" t="s">
        <v>84</v>
      </c>
      <c r="V50" s="18">
        <v>30000</v>
      </c>
      <c r="W50" s="19"/>
      <c r="X50" s="38"/>
      <c r="Y50" s="39"/>
      <c r="Z50" s="38"/>
      <c r="AA50" s="39"/>
      <c r="AB50" s="38"/>
      <c r="AC50" s="39"/>
      <c r="AD50" s="47"/>
      <c r="AE50" s="48"/>
      <c r="AF50" s="38"/>
    </row>
    <row r="51" spans="1:32" s="13" customFormat="1" ht="12.75" hidden="1" customHeight="1" x14ac:dyDescent="0.2">
      <c r="A51" s="33"/>
      <c r="B51" s="23"/>
      <c r="C51" s="23"/>
      <c r="D51" s="24"/>
      <c r="E51" s="24"/>
      <c r="F51" s="24"/>
      <c r="G51" s="24"/>
      <c r="I51" s="15"/>
      <c r="J51" s="18"/>
      <c r="K51" s="42"/>
      <c r="L51" s="18"/>
      <c r="M51" s="19"/>
      <c r="N51" s="47"/>
      <c r="O51" s="48"/>
      <c r="P51" s="18"/>
      <c r="Q51" s="19"/>
      <c r="R51" s="18"/>
      <c r="S51" s="19" t="s">
        <v>85</v>
      </c>
      <c r="T51" s="18">
        <v>30000</v>
      </c>
      <c r="U51" s="19" t="s">
        <v>86</v>
      </c>
      <c r="V51" s="18">
        <v>30000</v>
      </c>
      <c r="W51" s="19"/>
      <c r="X51" s="38"/>
      <c r="Y51" s="39"/>
      <c r="Z51" s="38"/>
      <c r="AA51" s="39"/>
      <c r="AB51" s="38"/>
      <c r="AC51" s="39"/>
      <c r="AD51" s="47"/>
      <c r="AE51" s="48"/>
      <c r="AF51" s="38"/>
    </row>
    <row r="52" spans="1:32" s="13" customFormat="1" ht="12.75" hidden="1" customHeight="1" x14ac:dyDescent="0.2">
      <c r="A52" s="33"/>
      <c r="B52" s="23"/>
      <c r="C52" s="23"/>
      <c r="D52" s="24"/>
      <c r="E52" s="24"/>
      <c r="F52" s="24"/>
      <c r="G52" s="24"/>
      <c r="I52" s="15"/>
      <c r="J52" s="18"/>
      <c r="K52" s="42"/>
      <c r="L52" s="18"/>
      <c r="M52" s="19"/>
      <c r="N52" s="47"/>
      <c r="O52" s="48"/>
      <c r="P52" s="18"/>
      <c r="Q52" s="19"/>
      <c r="R52" s="18"/>
      <c r="S52" s="19" t="s">
        <v>87</v>
      </c>
      <c r="T52" s="18">
        <v>30000</v>
      </c>
      <c r="U52" s="19"/>
      <c r="V52" s="18"/>
      <c r="W52" s="19"/>
      <c r="X52" s="38"/>
      <c r="Y52" s="39"/>
      <c r="Z52" s="38"/>
      <c r="AA52" s="39"/>
      <c r="AB52" s="38"/>
      <c r="AC52" s="39"/>
      <c r="AD52" s="47"/>
      <c r="AE52" s="48"/>
      <c r="AF52" s="38"/>
    </row>
    <row r="53" spans="1:32" s="13" customFormat="1" ht="12.75" hidden="1" customHeight="1" x14ac:dyDescent="0.2">
      <c r="A53" s="33"/>
      <c r="B53" s="23"/>
      <c r="C53" s="23"/>
      <c r="D53" s="24"/>
      <c r="E53" s="24"/>
      <c r="F53" s="24"/>
      <c r="G53" s="24"/>
      <c r="I53" s="15"/>
      <c r="J53" s="18"/>
      <c r="K53" s="42"/>
      <c r="L53" s="18"/>
      <c r="M53" s="19"/>
      <c r="N53" s="47"/>
      <c r="O53" s="48"/>
      <c r="P53" s="18"/>
      <c r="Q53" s="19"/>
      <c r="R53" s="18"/>
      <c r="S53" s="19" t="s">
        <v>88</v>
      </c>
      <c r="T53" s="18">
        <v>30000</v>
      </c>
      <c r="U53" s="19"/>
      <c r="V53" s="18"/>
      <c r="W53" s="19"/>
      <c r="X53" s="38"/>
      <c r="Y53" s="39"/>
      <c r="Z53" s="38"/>
      <c r="AA53" s="39"/>
      <c r="AB53" s="38"/>
      <c r="AC53" s="39"/>
      <c r="AD53" s="47"/>
      <c r="AE53" s="48"/>
      <c r="AF53" s="38"/>
    </row>
    <row r="54" spans="1:32" s="13" customFormat="1" ht="12.75" hidden="1" customHeight="1" x14ac:dyDescent="0.2">
      <c r="A54" s="33"/>
      <c r="B54" s="23"/>
      <c r="C54" s="23"/>
      <c r="D54" s="24"/>
      <c r="E54" s="24"/>
      <c r="F54" s="24"/>
      <c r="G54" s="24"/>
      <c r="I54" s="15"/>
      <c r="J54" s="18"/>
      <c r="K54" s="42"/>
      <c r="L54" s="18"/>
      <c r="M54" s="19"/>
      <c r="N54" s="47"/>
      <c r="O54" s="48"/>
      <c r="P54" s="18"/>
      <c r="Q54" s="19"/>
      <c r="R54" s="18"/>
      <c r="S54" s="19" t="s">
        <v>89</v>
      </c>
      <c r="T54" s="18">
        <v>30000</v>
      </c>
      <c r="U54" s="19"/>
      <c r="V54" s="18"/>
      <c r="W54" s="19"/>
      <c r="X54" s="38"/>
      <c r="Y54" s="39"/>
      <c r="Z54" s="38"/>
      <c r="AA54" s="39"/>
      <c r="AB54" s="38"/>
      <c r="AC54" s="39"/>
      <c r="AD54" s="47"/>
      <c r="AE54" s="48"/>
      <c r="AF54" s="38"/>
    </row>
    <row r="55" spans="1:32" s="13" customFormat="1" ht="12.75" hidden="1" customHeight="1" x14ac:dyDescent="0.2">
      <c r="A55" s="33"/>
      <c r="B55" s="23"/>
      <c r="C55" s="23"/>
      <c r="D55" s="24"/>
      <c r="E55" s="24"/>
      <c r="F55" s="24"/>
      <c r="G55" s="24"/>
      <c r="I55" s="15"/>
      <c r="J55" s="18"/>
      <c r="K55" s="42"/>
      <c r="L55" s="18"/>
      <c r="M55" s="19"/>
      <c r="N55" s="47"/>
      <c r="O55" s="48"/>
      <c r="P55" s="18"/>
      <c r="Q55" s="19"/>
      <c r="R55" s="18"/>
      <c r="S55" s="19" t="s">
        <v>90</v>
      </c>
      <c r="T55" s="18">
        <v>30000</v>
      </c>
      <c r="U55" s="19"/>
      <c r="V55" s="18"/>
      <c r="W55" s="19"/>
      <c r="X55" s="38"/>
      <c r="Y55" s="39"/>
      <c r="Z55" s="38"/>
      <c r="AA55" s="39"/>
      <c r="AB55" s="38"/>
      <c r="AC55" s="39"/>
      <c r="AD55" s="47"/>
      <c r="AE55" s="48"/>
      <c r="AF55" s="38"/>
    </row>
    <row r="56" spans="1:32" s="13" customFormat="1" ht="12.75" hidden="1" customHeight="1" x14ac:dyDescent="0.2">
      <c r="A56" s="33"/>
      <c r="B56" s="23"/>
      <c r="C56" s="23"/>
      <c r="D56" s="24"/>
      <c r="E56" s="24"/>
      <c r="F56" s="24"/>
      <c r="G56" s="24"/>
      <c r="I56" s="15"/>
      <c r="J56" s="18"/>
      <c r="K56" s="42"/>
      <c r="L56" s="18"/>
      <c r="M56" s="19"/>
      <c r="N56" s="47"/>
      <c r="O56" s="48"/>
      <c r="P56" s="18"/>
      <c r="Q56" s="19"/>
      <c r="R56" s="18"/>
      <c r="S56" s="19" t="s">
        <v>91</v>
      </c>
      <c r="T56" s="18">
        <v>30000</v>
      </c>
      <c r="U56" s="19"/>
      <c r="V56" s="18"/>
      <c r="W56" s="19"/>
      <c r="X56" s="38"/>
      <c r="Y56" s="39"/>
      <c r="Z56" s="38"/>
      <c r="AA56" s="39"/>
      <c r="AB56" s="38"/>
      <c r="AC56" s="39"/>
      <c r="AD56" s="47"/>
      <c r="AE56" s="48"/>
      <c r="AF56" s="38"/>
    </row>
    <row r="57" spans="1:32" s="13" customFormat="1" ht="12.75" hidden="1" customHeight="1" x14ac:dyDescent="0.2">
      <c r="A57" s="33"/>
      <c r="B57" s="23"/>
      <c r="C57" s="23"/>
      <c r="D57" s="24"/>
      <c r="E57" s="24"/>
      <c r="F57" s="24"/>
      <c r="G57" s="24"/>
      <c r="I57" s="15"/>
      <c r="J57" s="18"/>
      <c r="K57" s="42"/>
      <c r="L57" s="18"/>
      <c r="M57" s="19"/>
      <c r="N57" s="47"/>
      <c r="O57" s="48"/>
      <c r="P57" s="18"/>
      <c r="Q57" s="19"/>
      <c r="R57" s="18"/>
      <c r="S57" s="19" t="s">
        <v>92</v>
      </c>
      <c r="T57" s="18">
        <v>30000</v>
      </c>
      <c r="U57" s="19"/>
      <c r="V57" s="18"/>
      <c r="W57" s="19"/>
      <c r="X57" s="38"/>
      <c r="Y57" s="39"/>
      <c r="Z57" s="38"/>
      <c r="AA57" s="39"/>
      <c r="AB57" s="38"/>
      <c r="AC57" s="39"/>
      <c r="AD57" s="47"/>
      <c r="AE57" s="48"/>
      <c r="AF57" s="38"/>
    </row>
    <row r="58" spans="1:32" s="13" customFormat="1" ht="12.75" hidden="1" customHeight="1" x14ac:dyDescent="0.2">
      <c r="A58" s="33"/>
      <c r="B58" s="23"/>
      <c r="C58" s="23"/>
      <c r="D58" s="24"/>
      <c r="E58" s="24"/>
      <c r="F58" s="24"/>
      <c r="G58" s="24"/>
      <c r="I58" s="15"/>
      <c r="J58" s="18"/>
      <c r="K58" s="42"/>
      <c r="L58" s="18"/>
      <c r="M58" s="19"/>
      <c r="N58" s="47"/>
      <c r="O58" s="48"/>
      <c r="P58" s="18"/>
      <c r="Q58" s="19"/>
      <c r="R58" s="18"/>
      <c r="S58" s="19" t="s">
        <v>93</v>
      </c>
      <c r="T58" s="18">
        <v>30000</v>
      </c>
      <c r="U58" s="19"/>
      <c r="V58" s="18"/>
      <c r="W58" s="19"/>
      <c r="X58" s="38"/>
      <c r="Y58" s="39"/>
      <c r="Z58" s="38"/>
      <c r="AA58" s="39"/>
      <c r="AB58" s="38"/>
      <c r="AC58" s="39"/>
      <c r="AD58" s="47"/>
      <c r="AE58" s="48"/>
      <c r="AF58" s="38"/>
    </row>
    <row r="59" spans="1:32" s="13" customFormat="1" ht="12.75" hidden="1" customHeight="1" x14ac:dyDescent="0.2">
      <c r="A59" s="33"/>
      <c r="B59" s="23"/>
      <c r="C59" s="23"/>
      <c r="D59" s="24"/>
      <c r="E59" s="24"/>
      <c r="F59" s="24"/>
      <c r="G59" s="24"/>
      <c r="I59" s="15"/>
      <c r="J59" s="18"/>
      <c r="K59" s="42"/>
      <c r="L59" s="18"/>
      <c r="M59" s="19"/>
      <c r="N59" s="47"/>
      <c r="O59" s="48"/>
      <c r="P59" s="18"/>
      <c r="Q59" s="19"/>
      <c r="R59" s="18"/>
      <c r="S59" s="19" t="s">
        <v>94</v>
      </c>
      <c r="T59" s="18">
        <v>30000</v>
      </c>
      <c r="U59" s="19"/>
      <c r="V59" s="18"/>
      <c r="W59" s="19"/>
      <c r="X59" s="38"/>
      <c r="Y59" s="39"/>
      <c r="Z59" s="38"/>
      <c r="AA59" s="39"/>
      <c r="AB59" s="38"/>
      <c r="AC59" s="39"/>
      <c r="AD59" s="47"/>
      <c r="AE59" s="48"/>
      <c r="AF59" s="38"/>
    </row>
    <row r="60" spans="1:32" s="13" customFormat="1" ht="12.75" hidden="1" customHeight="1" x14ac:dyDescent="0.2">
      <c r="A60" s="33"/>
      <c r="B60" s="23"/>
      <c r="C60" s="23"/>
      <c r="D60" s="24"/>
      <c r="E60" s="24"/>
      <c r="F60" s="24"/>
      <c r="G60" s="24"/>
      <c r="I60" s="15"/>
      <c r="J60" s="18"/>
      <c r="K60" s="42"/>
      <c r="L60" s="18"/>
      <c r="M60" s="19"/>
      <c r="N60" s="47"/>
      <c r="O60" s="48"/>
      <c r="P60" s="18"/>
      <c r="Q60" s="19"/>
      <c r="R60" s="18"/>
      <c r="S60" s="19" t="s">
        <v>95</v>
      </c>
      <c r="T60" s="18">
        <v>30000</v>
      </c>
      <c r="U60" s="19"/>
      <c r="V60" s="18"/>
      <c r="W60" s="19"/>
      <c r="X60" s="38"/>
      <c r="Y60" s="39"/>
      <c r="Z60" s="38"/>
      <c r="AA60" s="39"/>
      <c r="AB60" s="38"/>
      <c r="AC60" s="39"/>
      <c r="AD60" s="47"/>
      <c r="AE60" s="48"/>
      <c r="AF60" s="38"/>
    </row>
    <row r="61" spans="1:32" s="13" customFormat="1" ht="12" customHeight="1" x14ac:dyDescent="0.2">
      <c r="A61" s="24" t="s">
        <v>96</v>
      </c>
      <c r="B61" s="23"/>
      <c r="C61" s="23">
        <f>SUM(J61:AF61)</f>
        <v>1868925</v>
      </c>
      <c r="D61" s="24"/>
      <c r="E61" s="24"/>
      <c r="F61" s="24"/>
      <c r="G61" s="24"/>
      <c r="I61" s="15"/>
      <c r="J61" s="18"/>
      <c r="K61" s="42"/>
      <c r="L61" s="18"/>
      <c r="M61" s="19"/>
      <c r="N61" s="18"/>
      <c r="O61" s="19"/>
      <c r="P61" s="18"/>
      <c r="Q61" s="19"/>
      <c r="R61" s="18"/>
      <c r="S61" s="29"/>
      <c r="T61" s="28">
        <f>SUM(T62)</f>
        <v>881535</v>
      </c>
      <c r="U61" s="19"/>
      <c r="V61" s="18"/>
      <c r="W61" s="19"/>
      <c r="X61" s="18"/>
      <c r="Y61" s="19"/>
      <c r="Z61" s="38">
        <f>Z62</f>
        <v>987390</v>
      </c>
      <c r="AA61" s="19"/>
      <c r="AB61" s="18"/>
      <c r="AC61" s="19"/>
      <c r="AD61" s="28"/>
      <c r="AE61" s="29"/>
      <c r="AF61" s="18"/>
    </row>
    <row r="62" spans="1:32" s="13" customFormat="1" ht="12" hidden="1" customHeight="1" x14ac:dyDescent="0.2">
      <c r="A62" s="24"/>
      <c r="B62" s="23"/>
      <c r="C62" s="23"/>
      <c r="D62" s="24"/>
      <c r="E62" s="24"/>
      <c r="F62" s="24"/>
      <c r="G62" s="24"/>
      <c r="I62" s="15"/>
      <c r="J62" s="18"/>
      <c r="K62" s="42"/>
      <c r="L62" s="18"/>
      <c r="M62" s="19"/>
      <c r="N62" s="18"/>
      <c r="O62" s="19"/>
      <c r="P62" s="18"/>
      <c r="Q62" s="19"/>
      <c r="R62" s="18"/>
      <c r="S62" s="19" t="s">
        <v>89</v>
      </c>
      <c r="T62" s="18">
        <v>881535</v>
      </c>
      <c r="U62" s="19"/>
      <c r="V62" s="18"/>
      <c r="W62" s="19"/>
      <c r="X62" s="18"/>
      <c r="Y62" s="19" t="s">
        <v>97</v>
      </c>
      <c r="Z62" s="18">
        <v>987390</v>
      </c>
      <c r="AA62" s="19"/>
      <c r="AB62" s="18"/>
      <c r="AC62" s="19"/>
      <c r="AD62" s="28"/>
      <c r="AE62" s="29"/>
      <c r="AF62" s="18"/>
    </row>
    <row r="63" spans="1:32" s="13" customFormat="1" ht="12" x14ac:dyDescent="0.2">
      <c r="A63" s="22" t="s">
        <v>98</v>
      </c>
      <c r="B63" s="23"/>
      <c r="C63" s="23"/>
      <c r="D63" s="24"/>
      <c r="E63" s="24"/>
      <c r="F63" s="24"/>
      <c r="G63" s="24"/>
      <c r="I63" s="15"/>
      <c r="J63" s="18"/>
      <c r="K63" s="42"/>
      <c r="L63" s="18"/>
      <c r="M63" s="19"/>
      <c r="N63" s="18"/>
      <c r="O63" s="19"/>
      <c r="P63" s="18"/>
      <c r="Q63" s="19"/>
      <c r="R63" s="18"/>
      <c r="S63" s="19"/>
      <c r="T63" s="18"/>
      <c r="U63" s="19"/>
      <c r="V63" s="18"/>
      <c r="W63" s="19"/>
      <c r="X63" s="18"/>
      <c r="Y63" s="19"/>
      <c r="Z63" s="18"/>
      <c r="AA63" s="19"/>
      <c r="AB63" s="18"/>
      <c r="AC63" s="19"/>
      <c r="AD63" s="18"/>
      <c r="AE63" s="19"/>
      <c r="AF63" s="16"/>
    </row>
    <row r="64" spans="1:32" s="13" customFormat="1" ht="12" customHeight="1" x14ac:dyDescent="0.2">
      <c r="A64" s="24" t="s">
        <v>99</v>
      </c>
      <c r="B64" s="23"/>
      <c r="C64" s="23">
        <f>SUM(J64:AF64)</f>
        <v>356820</v>
      </c>
      <c r="D64" s="24"/>
      <c r="E64" s="24"/>
      <c r="F64" s="24"/>
      <c r="G64" s="24"/>
      <c r="I64" s="15"/>
      <c r="J64" s="18"/>
      <c r="K64" s="42"/>
      <c r="L64" s="18"/>
      <c r="M64" s="19"/>
      <c r="N64" s="28">
        <f>SUM(N65)</f>
        <v>9500</v>
      </c>
      <c r="O64" s="19"/>
      <c r="P64" s="18"/>
      <c r="Q64" s="19"/>
      <c r="R64" s="28">
        <f>SUM(R65)</f>
        <v>4800</v>
      </c>
      <c r="S64" s="19"/>
      <c r="T64" s="28">
        <f>SUM(T65)</f>
        <v>187720</v>
      </c>
      <c r="U64" s="19"/>
      <c r="V64" s="18"/>
      <c r="W64" s="19"/>
      <c r="X64" s="38">
        <f>SUM(X65:X67)</f>
        <v>0</v>
      </c>
      <c r="Y64" s="19"/>
      <c r="Z64" s="38">
        <f>Z65</f>
        <v>154800</v>
      </c>
      <c r="AA64" s="39"/>
      <c r="AB64" s="38"/>
      <c r="AC64" s="39"/>
      <c r="AD64" s="47"/>
      <c r="AE64" s="48"/>
      <c r="AF64" s="38"/>
    </row>
    <row r="65" spans="1:32" s="13" customFormat="1" ht="12" hidden="1" customHeight="1" x14ac:dyDescent="0.2">
      <c r="A65" s="24"/>
      <c r="B65" s="23"/>
      <c r="C65" s="23"/>
      <c r="D65" s="24"/>
      <c r="E65" s="24"/>
      <c r="F65" s="24"/>
      <c r="G65" s="24"/>
      <c r="I65" s="15"/>
      <c r="J65" s="18"/>
      <c r="K65" s="42"/>
      <c r="L65" s="18"/>
      <c r="M65" s="42" t="s">
        <v>100</v>
      </c>
      <c r="N65" s="18">
        <v>9500</v>
      </c>
      <c r="O65" s="19"/>
      <c r="P65" s="18"/>
      <c r="Q65" s="19" t="s">
        <v>101</v>
      </c>
      <c r="R65" s="18">
        <v>4800</v>
      </c>
      <c r="S65" s="19" t="s">
        <v>102</v>
      </c>
      <c r="T65" s="18">
        <v>187720</v>
      </c>
      <c r="U65" s="19"/>
      <c r="V65" s="18"/>
      <c r="W65" s="19"/>
      <c r="X65" s="18"/>
      <c r="Y65" s="19" t="s">
        <v>103</v>
      </c>
      <c r="Z65" s="18">
        <v>154800</v>
      </c>
      <c r="AA65" s="19"/>
      <c r="AB65" s="18"/>
      <c r="AC65" s="39"/>
      <c r="AD65" s="47"/>
      <c r="AE65" s="48"/>
      <c r="AF65" s="38"/>
    </row>
    <row r="66" spans="1:32" s="13" customFormat="1" ht="12" hidden="1" customHeight="1" x14ac:dyDescent="0.2">
      <c r="A66" s="24"/>
      <c r="B66" s="23"/>
      <c r="C66" s="23"/>
      <c r="D66" s="24"/>
      <c r="E66" s="24"/>
      <c r="F66" s="24"/>
      <c r="G66" s="24"/>
      <c r="I66" s="15"/>
      <c r="J66" s="18"/>
      <c r="K66" s="42"/>
      <c r="L66" s="18"/>
      <c r="M66" s="42"/>
      <c r="N66" s="18"/>
      <c r="O66" s="19"/>
      <c r="P66" s="18"/>
      <c r="Q66" s="19"/>
      <c r="R66" s="18"/>
      <c r="S66" s="19"/>
      <c r="T66" s="18"/>
      <c r="U66" s="19"/>
      <c r="V66" s="18"/>
      <c r="W66" s="19"/>
      <c r="X66" s="18"/>
      <c r="Y66" s="19"/>
      <c r="Z66" s="38"/>
      <c r="AA66" s="19"/>
      <c r="AB66" s="18"/>
      <c r="AC66" s="39"/>
      <c r="AD66" s="47"/>
      <c r="AE66" s="48"/>
      <c r="AF66" s="38"/>
    </row>
    <row r="67" spans="1:32" s="13" customFormat="1" ht="12" hidden="1" customHeight="1" x14ac:dyDescent="0.2">
      <c r="A67" s="24" t="s">
        <v>104</v>
      </c>
      <c r="B67" s="23"/>
      <c r="C67" s="23">
        <f>SUM(J67:AF67)</f>
        <v>0</v>
      </c>
      <c r="D67" s="24"/>
      <c r="E67" s="24"/>
      <c r="F67" s="24"/>
      <c r="G67" s="24"/>
      <c r="I67" s="15"/>
      <c r="J67" s="18"/>
      <c r="K67" s="42"/>
      <c r="L67" s="18"/>
      <c r="M67" s="19"/>
      <c r="N67" s="18"/>
      <c r="O67" s="19"/>
      <c r="P67" s="18"/>
      <c r="Q67" s="19"/>
      <c r="R67" s="18"/>
      <c r="S67" s="19"/>
      <c r="T67" s="18"/>
      <c r="U67" s="19"/>
      <c r="V67" s="18"/>
      <c r="W67" s="19"/>
      <c r="X67" s="18"/>
      <c r="Y67" s="19"/>
      <c r="Z67" s="18"/>
      <c r="AA67" s="19"/>
      <c r="AB67" s="18"/>
      <c r="AC67" s="19"/>
      <c r="AD67" s="18"/>
      <c r="AE67" s="19"/>
      <c r="AF67" s="18"/>
    </row>
    <row r="68" spans="1:32" s="13" customFormat="1" ht="12" hidden="1" customHeight="1" x14ac:dyDescent="0.2">
      <c r="A68" s="24" t="s">
        <v>105</v>
      </c>
      <c r="B68" s="23"/>
      <c r="C68" s="23">
        <f>SUM(J68:AF68)</f>
        <v>0</v>
      </c>
      <c r="D68" s="24"/>
      <c r="E68" s="24"/>
      <c r="F68" s="24"/>
      <c r="G68" s="24"/>
      <c r="I68" s="15"/>
      <c r="J68" s="18"/>
      <c r="K68" s="42"/>
      <c r="L68" s="18"/>
      <c r="M68" s="19"/>
      <c r="N68" s="18"/>
      <c r="O68" s="19"/>
      <c r="P68" s="18"/>
      <c r="Q68" s="19"/>
      <c r="R68" s="18"/>
      <c r="S68" s="19"/>
      <c r="T68" s="18"/>
      <c r="U68" s="19"/>
      <c r="V68" s="18"/>
      <c r="W68" s="19"/>
      <c r="X68" s="18"/>
      <c r="Y68" s="19"/>
      <c r="Z68" s="18"/>
      <c r="AA68" s="19"/>
      <c r="AB68" s="18"/>
      <c r="AC68" s="19"/>
      <c r="AD68" s="18"/>
      <c r="AE68" s="19"/>
      <c r="AF68" s="49"/>
    </row>
    <row r="69" spans="1:32" s="13" customFormat="1" ht="12" hidden="1" customHeight="1" x14ac:dyDescent="0.2">
      <c r="A69" s="24" t="s">
        <v>106</v>
      </c>
      <c r="B69" s="23"/>
      <c r="C69" s="23">
        <f>SUM(J69:AF69)</f>
        <v>0</v>
      </c>
      <c r="D69" s="24"/>
      <c r="E69" s="24"/>
      <c r="F69" s="24"/>
      <c r="G69" s="24"/>
      <c r="I69" s="15"/>
      <c r="J69" s="18"/>
      <c r="K69" s="42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19"/>
      <c r="X69" s="38"/>
      <c r="Y69" s="39"/>
      <c r="Z69" s="18"/>
      <c r="AA69" s="19"/>
      <c r="AB69" s="18"/>
      <c r="AC69" s="19"/>
      <c r="AD69" s="18"/>
      <c r="AE69" s="19"/>
      <c r="AF69" s="40"/>
    </row>
    <row r="70" spans="1:32" s="13" customFormat="1" ht="12" hidden="1" customHeight="1" x14ac:dyDescent="0.2">
      <c r="A70" s="24" t="s">
        <v>107</v>
      </c>
      <c r="B70" s="23"/>
      <c r="C70" s="23"/>
      <c r="D70" s="24"/>
      <c r="E70" s="24"/>
      <c r="F70" s="24"/>
      <c r="G70" s="24"/>
      <c r="I70" s="15"/>
      <c r="J70" s="18"/>
      <c r="K70" s="42"/>
      <c r="L70" s="18"/>
      <c r="M70" s="19"/>
      <c r="N70" s="18"/>
      <c r="O70" s="19"/>
      <c r="P70" s="18"/>
      <c r="Q70" s="19"/>
      <c r="R70" s="18"/>
      <c r="S70" s="19"/>
      <c r="T70" s="18"/>
      <c r="U70" s="19"/>
      <c r="V70" s="18"/>
      <c r="W70" s="19"/>
      <c r="X70" s="18"/>
      <c r="Y70" s="19"/>
      <c r="Z70" s="18"/>
      <c r="AA70" s="19"/>
      <c r="AB70" s="18"/>
      <c r="AC70" s="19"/>
      <c r="AD70" s="18"/>
      <c r="AE70" s="19"/>
      <c r="AF70" s="18"/>
    </row>
    <row r="71" spans="1:32" s="13" customFormat="1" ht="12" hidden="1" customHeight="1" x14ac:dyDescent="0.2">
      <c r="A71" s="24" t="s">
        <v>108</v>
      </c>
      <c r="B71" s="23"/>
      <c r="C71" s="23"/>
      <c r="D71" s="24"/>
      <c r="E71" s="24"/>
      <c r="F71" s="24"/>
      <c r="G71" s="24"/>
      <c r="I71" s="15"/>
      <c r="J71" s="18"/>
      <c r="K71" s="42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19"/>
      <c r="X71" s="18"/>
      <c r="Y71" s="19"/>
      <c r="Z71" s="18"/>
      <c r="AA71" s="19"/>
      <c r="AB71" s="18"/>
      <c r="AC71" s="19"/>
      <c r="AD71" s="18"/>
      <c r="AE71" s="19"/>
      <c r="AF71" s="18"/>
    </row>
    <row r="72" spans="1:32" s="13" customFormat="1" ht="12" customHeight="1" x14ac:dyDescent="0.2">
      <c r="A72" s="24" t="s">
        <v>109</v>
      </c>
      <c r="B72" s="23"/>
      <c r="C72" s="23">
        <f>SUM(J72:AF72)</f>
        <v>236540</v>
      </c>
      <c r="D72" s="24"/>
      <c r="E72" s="24"/>
      <c r="F72" s="24"/>
      <c r="G72" s="24"/>
      <c r="I72" s="15"/>
      <c r="J72" s="18"/>
      <c r="K72" s="42"/>
      <c r="L72" s="18"/>
      <c r="M72" s="19"/>
      <c r="N72" s="28">
        <f>SUM(N73)</f>
        <v>68000</v>
      </c>
      <c r="O72" s="19"/>
      <c r="P72" s="18"/>
      <c r="Q72" s="19"/>
      <c r="R72" s="18"/>
      <c r="S72" s="19"/>
      <c r="T72" s="18"/>
      <c r="U72" s="19"/>
      <c r="V72" s="18"/>
      <c r="W72" s="19"/>
      <c r="X72" s="18"/>
      <c r="Y72" s="19"/>
      <c r="Z72" s="18"/>
      <c r="AA72" s="19"/>
      <c r="AB72" s="38">
        <f>SUM(AB73:AB74)</f>
        <v>168540</v>
      </c>
      <c r="AC72" s="19"/>
      <c r="AD72" s="18"/>
      <c r="AE72" s="19"/>
      <c r="AF72" s="49"/>
    </row>
    <row r="73" spans="1:32" s="13" customFormat="1" ht="12" hidden="1" customHeight="1" x14ac:dyDescent="0.2">
      <c r="A73" s="24"/>
      <c r="B73" s="23"/>
      <c r="C73" s="23"/>
      <c r="D73" s="24"/>
      <c r="E73" s="24"/>
      <c r="F73" s="24"/>
      <c r="G73" s="24"/>
      <c r="I73" s="15"/>
      <c r="J73" s="18"/>
      <c r="K73" s="42"/>
      <c r="L73" s="18"/>
      <c r="M73" s="42" t="s">
        <v>110</v>
      </c>
      <c r="N73" s="18">
        <v>68000</v>
      </c>
      <c r="O73" s="19"/>
      <c r="P73" s="18"/>
      <c r="Q73" s="19"/>
      <c r="R73" s="18"/>
      <c r="S73" s="19"/>
      <c r="T73" s="18"/>
      <c r="U73" s="19"/>
      <c r="V73" s="18"/>
      <c r="W73" s="19"/>
      <c r="X73" s="18"/>
      <c r="Y73" s="19"/>
      <c r="Z73" s="18"/>
      <c r="AA73" s="19" t="s">
        <v>111</v>
      </c>
      <c r="AB73" s="18">
        <v>162540</v>
      </c>
      <c r="AC73" s="19"/>
      <c r="AD73" s="18"/>
      <c r="AE73" s="19"/>
      <c r="AF73" s="49"/>
    </row>
    <row r="74" spans="1:32" s="13" customFormat="1" ht="12" hidden="1" customHeight="1" x14ac:dyDescent="0.2">
      <c r="A74" s="24"/>
      <c r="B74" s="23"/>
      <c r="C74" s="23"/>
      <c r="D74" s="24"/>
      <c r="E74" s="24"/>
      <c r="F74" s="24"/>
      <c r="G74" s="24"/>
      <c r="I74" s="15"/>
      <c r="J74" s="18"/>
      <c r="K74" s="42"/>
      <c r="L74" s="18"/>
      <c r="M74" s="42"/>
      <c r="N74" s="18"/>
      <c r="O74" s="19"/>
      <c r="P74" s="18"/>
      <c r="Q74" s="19"/>
      <c r="R74" s="18"/>
      <c r="S74" s="19"/>
      <c r="T74" s="18"/>
      <c r="U74" s="19"/>
      <c r="V74" s="18"/>
      <c r="W74" s="19"/>
      <c r="X74" s="18"/>
      <c r="Y74" s="19"/>
      <c r="Z74" s="18"/>
      <c r="AA74" s="19" t="s">
        <v>112</v>
      </c>
      <c r="AB74" s="18">
        <v>6000</v>
      </c>
      <c r="AC74" s="19"/>
      <c r="AD74" s="18"/>
      <c r="AE74" s="19"/>
      <c r="AF74" s="49"/>
    </row>
    <row r="75" spans="1:32" s="13" customFormat="1" ht="12" hidden="1" customHeight="1" x14ac:dyDescent="0.2">
      <c r="A75" s="24" t="s">
        <v>113</v>
      </c>
      <c r="B75" s="23"/>
      <c r="C75" s="23">
        <f>SUM(J75:AF75)</f>
        <v>0</v>
      </c>
      <c r="D75" s="24"/>
      <c r="E75" s="24"/>
      <c r="F75" s="24"/>
      <c r="G75" s="24"/>
      <c r="I75" s="15"/>
      <c r="J75" s="18"/>
      <c r="K75" s="42"/>
      <c r="L75" s="18"/>
      <c r="M75" s="19"/>
      <c r="N75" s="18"/>
      <c r="O75" s="19"/>
      <c r="P75" s="18"/>
      <c r="Q75" s="19"/>
      <c r="R75" s="50"/>
      <c r="S75" s="51"/>
      <c r="T75" s="18"/>
      <c r="U75" s="19"/>
      <c r="V75" s="18"/>
      <c r="W75" s="19"/>
      <c r="X75" s="18"/>
      <c r="Y75" s="19"/>
      <c r="Z75" s="18"/>
      <c r="AA75" s="19"/>
      <c r="AB75" s="18"/>
      <c r="AC75" s="19"/>
      <c r="AD75" s="18"/>
      <c r="AE75" s="19"/>
      <c r="AF75" s="38"/>
    </row>
    <row r="76" spans="1:32" s="13" customFormat="1" ht="12" customHeight="1" x14ac:dyDescent="0.2">
      <c r="A76" s="24" t="s">
        <v>114</v>
      </c>
      <c r="B76" s="23"/>
      <c r="C76" s="23">
        <f>SUM(J76:AF76)</f>
        <v>48350</v>
      </c>
      <c r="D76" s="24"/>
      <c r="E76" s="24"/>
      <c r="F76" s="24"/>
      <c r="G76" s="24"/>
      <c r="I76" s="15"/>
      <c r="J76" s="18"/>
      <c r="K76" s="42"/>
      <c r="L76" s="18"/>
      <c r="M76" s="19"/>
      <c r="N76" s="47"/>
      <c r="O76" s="48"/>
      <c r="P76" s="18"/>
      <c r="Q76" s="19"/>
      <c r="R76" s="18"/>
      <c r="S76" s="19"/>
      <c r="T76" s="18"/>
      <c r="U76" s="19"/>
      <c r="V76" s="18"/>
      <c r="W76" s="19"/>
      <c r="X76" s="18"/>
      <c r="Y76" s="19"/>
      <c r="Z76" s="38">
        <f>Z77</f>
        <v>48350</v>
      </c>
      <c r="AA76" s="19"/>
      <c r="AB76" s="18"/>
      <c r="AC76" s="19"/>
      <c r="AD76" s="38"/>
      <c r="AE76" s="39"/>
      <c r="AF76" s="40"/>
    </row>
    <row r="77" spans="1:32" s="13" customFormat="1" ht="12" hidden="1" customHeight="1" x14ac:dyDescent="0.2">
      <c r="A77" s="24"/>
      <c r="B77" s="23"/>
      <c r="C77" s="23"/>
      <c r="D77" s="24"/>
      <c r="E77" s="24"/>
      <c r="F77" s="24"/>
      <c r="G77" s="24"/>
      <c r="I77" s="15"/>
      <c r="J77" s="18"/>
      <c r="K77" s="42"/>
      <c r="L77" s="18"/>
      <c r="M77" s="19"/>
      <c r="N77" s="47"/>
      <c r="O77" s="48"/>
      <c r="P77" s="18"/>
      <c r="Q77" s="19"/>
      <c r="R77" s="18"/>
      <c r="S77" s="19"/>
      <c r="T77" s="18"/>
      <c r="U77" s="19"/>
      <c r="V77" s="18"/>
      <c r="W77" s="19"/>
      <c r="X77" s="18"/>
      <c r="Y77" s="19" t="s">
        <v>115</v>
      </c>
      <c r="Z77" s="18">
        <v>48350</v>
      </c>
      <c r="AA77" s="19"/>
      <c r="AB77" s="18"/>
      <c r="AC77" s="19"/>
      <c r="AD77" s="38"/>
      <c r="AE77" s="39"/>
      <c r="AF77" s="40"/>
    </row>
    <row r="78" spans="1:32" s="13" customFormat="1" ht="12" hidden="1" customHeight="1" x14ac:dyDescent="0.2">
      <c r="A78" s="24" t="s">
        <v>116</v>
      </c>
      <c r="B78" s="23"/>
      <c r="C78" s="23">
        <f>SUM(J78:AF78)</f>
        <v>0</v>
      </c>
      <c r="D78" s="24"/>
      <c r="E78" s="24"/>
      <c r="F78" s="24"/>
      <c r="G78" s="24"/>
      <c r="I78" s="15"/>
      <c r="J78" s="18"/>
      <c r="K78" s="42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19"/>
      <c r="X78" s="18"/>
      <c r="Y78" s="19"/>
      <c r="Z78" s="18"/>
      <c r="AA78" s="19"/>
      <c r="AB78" s="18"/>
      <c r="AC78" s="19"/>
      <c r="AD78" s="18"/>
      <c r="AE78" s="19"/>
      <c r="AF78" s="40"/>
    </row>
    <row r="79" spans="1:32" s="13" customFormat="1" ht="12" hidden="1" customHeight="1" x14ac:dyDescent="0.2">
      <c r="A79" s="24" t="s">
        <v>117</v>
      </c>
      <c r="B79" s="23"/>
      <c r="C79" s="23">
        <f>SUM(J79:AF79)</f>
        <v>0</v>
      </c>
      <c r="D79" s="24"/>
      <c r="E79" s="24"/>
      <c r="F79" s="24"/>
      <c r="G79" s="24"/>
      <c r="I79" s="15"/>
      <c r="J79" s="18"/>
      <c r="K79" s="42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19"/>
      <c r="X79" s="18"/>
      <c r="Y79" s="19"/>
      <c r="Z79" s="18"/>
      <c r="AA79" s="19"/>
      <c r="AB79" s="18"/>
      <c r="AC79" s="19"/>
      <c r="AD79" s="18"/>
      <c r="AE79" s="19"/>
      <c r="AF79" s="47"/>
    </row>
    <row r="80" spans="1:32" s="13" customFormat="1" ht="12" hidden="1" customHeight="1" x14ac:dyDescent="0.2">
      <c r="A80" s="24" t="s">
        <v>118</v>
      </c>
      <c r="B80" s="23"/>
      <c r="C80" s="23">
        <f>SUM(J80:AF80)</f>
        <v>0</v>
      </c>
      <c r="D80" s="24"/>
      <c r="E80" s="24"/>
      <c r="F80" s="24"/>
      <c r="G80" s="24"/>
      <c r="I80" s="15"/>
      <c r="J80" s="18"/>
      <c r="K80" s="42"/>
      <c r="L80" s="18"/>
      <c r="M80" s="19"/>
      <c r="N80" s="18"/>
      <c r="O80" s="19"/>
      <c r="P80" s="18"/>
      <c r="Q80" s="19"/>
      <c r="R80" s="18"/>
      <c r="S80" s="19"/>
      <c r="T80" s="18"/>
      <c r="U80" s="19"/>
      <c r="V80" s="18"/>
      <c r="W80" s="19"/>
      <c r="X80" s="18"/>
      <c r="Y80" s="19"/>
      <c r="Z80" s="18"/>
      <c r="AA80" s="19"/>
      <c r="AB80" s="18"/>
      <c r="AC80" s="19"/>
      <c r="AD80" s="18"/>
      <c r="AE80" s="19"/>
      <c r="AF80" s="47"/>
    </row>
    <row r="81" spans="1:32" s="13" customFormat="1" ht="12" customHeight="1" x14ac:dyDescent="0.2">
      <c r="A81" s="24" t="s">
        <v>119</v>
      </c>
      <c r="B81" s="23"/>
      <c r="C81" s="23">
        <f>SUM(J81:AF81)</f>
        <v>320000</v>
      </c>
      <c r="D81" s="24"/>
      <c r="E81" s="24"/>
      <c r="F81" s="24"/>
      <c r="G81" s="24"/>
      <c r="H81" s="13" t="s">
        <v>21</v>
      </c>
      <c r="I81" s="15"/>
      <c r="J81" s="18"/>
      <c r="K81" s="42"/>
      <c r="L81" s="18"/>
      <c r="M81" s="19"/>
      <c r="N81" s="18"/>
      <c r="O81" s="19"/>
      <c r="P81" s="18"/>
      <c r="Q81" s="19"/>
      <c r="R81" s="18"/>
      <c r="S81" s="19"/>
      <c r="T81" s="18"/>
      <c r="U81" s="19"/>
      <c r="V81" s="18"/>
      <c r="W81" s="19"/>
      <c r="X81" s="18"/>
      <c r="Y81" s="19"/>
      <c r="Z81" s="38">
        <f>SUM(Z82)</f>
        <v>320000</v>
      </c>
      <c r="AA81" s="19"/>
      <c r="AB81" s="18"/>
      <c r="AC81" s="19"/>
      <c r="AD81" s="18"/>
      <c r="AE81" s="19"/>
      <c r="AF81" s="47"/>
    </row>
    <row r="82" spans="1:32" s="13" customFormat="1" ht="12" hidden="1" customHeight="1" x14ac:dyDescent="0.2">
      <c r="A82" s="24"/>
      <c r="B82" s="23"/>
      <c r="C82" s="23"/>
      <c r="D82" s="24"/>
      <c r="E82" s="24"/>
      <c r="F82" s="24"/>
      <c r="G82" s="24"/>
      <c r="I82" s="15"/>
      <c r="J82" s="18"/>
      <c r="K82" s="42"/>
      <c r="L82" s="18"/>
      <c r="M82" s="19"/>
      <c r="N82" s="18"/>
      <c r="O82" s="19"/>
      <c r="P82" s="18"/>
      <c r="Q82" s="19"/>
      <c r="R82" s="18"/>
      <c r="S82" s="19"/>
      <c r="T82" s="18"/>
      <c r="U82" s="19"/>
      <c r="V82" s="18"/>
      <c r="W82" s="19"/>
      <c r="X82" s="18"/>
      <c r="Y82" s="19" t="s">
        <v>120</v>
      </c>
      <c r="Z82" s="18">
        <v>320000</v>
      </c>
      <c r="AA82" s="19"/>
      <c r="AB82" s="18"/>
      <c r="AC82" s="19"/>
      <c r="AD82" s="18"/>
      <c r="AE82" s="19"/>
      <c r="AF82" s="47"/>
    </row>
    <row r="83" spans="1:32" s="13" customFormat="1" ht="12" customHeight="1" x14ac:dyDescent="0.2">
      <c r="A83" s="24" t="s">
        <v>121</v>
      </c>
      <c r="B83" s="23"/>
      <c r="C83" s="23">
        <f>SUM(J83:AF83)</f>
        <v>1880000</v>
      </c>
      <c r="D83" s="24"/>
      <c r="E83" s="24"/>
      <c r="F83" s="24"/>
      <c r="G83" s="24"/>
      <c r="I83" s="15"/>
      <c r="J83" s="18"/>
      <c r="K83" s="42"/>
      <c r="L83" s="18"/>
      <c r="M83" s="19"/>
      <c r="N83" s="18"/>
      <c r="O83" s="19"/>
      <c r="P83" s="18"/>
      <c r="Q83" s="19"/>
      <c r="R83" s="16"/>
      <c r="S83" s="15"/>
      <c r="T83" s="18"/>
      <c r="U83" s="19"/>
      <c r="V83" s="18"/>
      <c r="W83" s="19"/>
      <c r="X83" s="18"/>
      <c r="Y83" s="19"/>
      <c r="Z83" s="38">
        <f>Z84</f>
        <v>1880000</v>
      </c>
      <c r="AA83" s="19"/>
      <c r="AB83" s="18"/>
      <c r="AC83" s="19"/>
      <c r="AD83" s="18"/>
      <c r="AE83" s="19"/>
      <c r="AF83" s="47"/>
    </row>
    <row r="84" spans="1:32" s="13" customFormat="1" ht="12" hidden="1" customHeight="1" x14ac:dyDescent="0.2">
      <c r="A84" s="24"/>
      <c r="B84" s="23"/>
      <c r="C84" s="23"/>
      <c r="D84" s="24"/>
      <c r="E84" s="24"/>
      <c r="F84" s="24"/>
      <c r="G84" s="24"/>
      <c r="I84" s="15"/>
      <c r="J84" s="18"/>
      <c r="K84" s="42"/>
      <c r="L84" s="18"/>
      <c r="M84" s="19"/>
      <c r="N84" s="18"/>
      <c r="O84" s="19"/>
      <c r="P84" s="18"/>
      <c r="Q84" s="19"/>
      <c r="R84" s="16"/>
      <c r="S84" s="15"/>
      <c r="T84" s="18"/>
      <c r="U84" s="19"/>
      <c r="V84" s="18"/>
      <c r="W84" s="19"/>
      <c r="X84" s="18"/>
      <c r="Y84" s="19" t="s">
        <v>120</v>
      </c>
      <c r="Z84" s="18">
        <v>1880000</v>
      </c>
      <c r="AA84" s="19"/>
      <c r="AB84" s="18"/>
      <c r="AC84" s="19"/>
      <c r="AD84" s="18"/>
      <c r="AE84" s="19"/>
      <c r="AF84" s="47"/>
    </row>
    <row r="85" spans="1:32" s="13" customFormat="1" ht="12" customHeight="1" x14ac:dyDescent="0.2">
      <c r="A85" s="24" t="s">
        <v>122</v>
      </c>
      <c r="B85" s="23"/>
      <c r="C85" s="23">
        <f>SUM(J85:AF85)</f>
        <v>270500</v>
      </c>
      <c r="D85" s="24"/>
      <c r="E85" s="24"/>
      <c r="F85" s="24"/>
      <c r="G85" s="24"/>
      <c r="I85" s="15"/>
      <c r="J85" s="18"/>
      <c r="K85" s="42"/>
      <c r="L85" s="18"/>
      <c r="M85" s="19"/>
      <c r="N85" s="18"/>
      <c r="O85" s="19"/>
      <c r="P85" s="18"/>
      <c r="Q85" s="19"/>
      <c r="R85" s="16"/>
      <c r="S85" s="15"/>
      <c r="T85" s="18"/>
      <c r="U85" s="19"/>
      <c r="V85" s="18"/>
      <c r="W85" s="19"/>
      <c r="X85" s="18"/>
      <c r="Y85" s="19"/>
      <c r="Z85" s="38">
        <f>Z86</f>
        <v>270500</v>
      </c>
      <c r="AA85" s="19"/>
      <c r="AB85" s="18"/>
      <c r="AC85" s="19"/>
      <c r="AD85" s="18"/>
      <c r="AE85" s="19"/>
      <c r="AF85" s="47"/>
    </row>
    <row r="86" spans="1:32" s="13" customFormat="1" ht="12" hidden="1" customHeight="1" x14ac:dyDescent="0.2">
      <c r="A86" s="24"/>
      <c r="B86" s="23"/>
      <c r="C86" s="23"/>
      <c r="D86" s="24"/>
      <c r="E86" s="24"/>
      <c r="F86" s="24"/>
      <c r="G86" s="24"/>
      <c r="I86" s="15"/>
      <c r="J86" s="18"/>
      <c r="K86" s="42"/>
      <c r="L86" s="18"/>
      <c r="M86" s="19"/>
      <c r="N86" s="18"/>
      <c r="O86" s="19"/>
      <c r="P86" s="18"/>
      <c r="Q86" s="19"/>
      <c r="R86" s="16"/>
      <c r="S86" s="15"/>
      <c r="T86" s="18"/>
      <c r="U86" s="19"/>
      <c r="V86" s="18"/>
      <c r="W86" s="19"/>
      <c r="X86" s="18"/>
      <c r="Y86" s="19" t="s">
        <v>120</v>
      </c>
      <c r="Z86" s="18">
        <v>270500</v>
      </c>
      <c r="AA86" s="19"/>
      <c r="AB86" s="18"/>
      <c r="AC86" s="19"/>
      <c r="AD86" s="18"/>
      <c r="AE86" s="19"/>
      <c r="AF86" s="47"/>
    </row>
    <row r="87" spans="1:32" s="13" customFormat="1" ht="12" x14ac:dyDescent="0.2">
      <c r="A87" s="22" t="s">
        <v>123</v>
      </c>
      <c r="B87" s="23"/>
      <c r="C87" s="23"/>
      <c r="D87" s="24"/>
      <c r="E87" s="24"/>
      <c r="F87" s="24"/>
      <c r="G87" s="24"/>
      <c r="I87" s="15"/>
      <c r="J87" s="18"/>
      <c r="K87" s="42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19"/>
      <c r="X87" s="18"/>
      <c r="Y87" s="19"/>
      <c r="Z87" s="18"/>
      <c r="AA87" s="19"/>
      <c r="AB87" s="18"/>
      <c r="AC87" s="19"/>
      <c r="AD87" s="18"/>
      <c r="AE87" s="19"/>
      <c r="AF87" s="18"/>
    </row>
    <row r="88" spans="1:32" s="13" customFormat="1" ht="12" customHeight="1" x14ac:dyDescent="0.2">
      <c r="A88" s="24" t="s">
        <v>124</v>
      </c>
      <c r="B88" s="23">
        <f>SUM(J88:AF88)</f>
        <v>4251014.4000000004</v>
      </c>
      <c r="C88" s="23"/>
      <c r="D88" s="24"/>
      <c r="E88" s="24"/>
      <c r="F88" s="24"/>
      <c r="G88" s="24"/>
      <c r="I88" s="15"/>
      <c r="J88" s="18"/>
      <c r="K88" s="42"/>
      <c r="L88" s="18"/>
      <c r="M88" s="19"/>
      <c r="N88" s="50"/>
      <c r="O88" s="51"/>
      <c r="P88" s="16"/>
      <c r="Q88" s="15"/>
      <c r="R88" s="18"/>
      <c r="S88" s="19"/>
      <c r="T88" s="50"/>
      <c r="U88" s="51"/>
      <c r="V88" s="18"/>
      <c r="W88" s="19"/>
      <c r="X88" s="28"/>
      <c r="Y88" s="29"/>
      <c r="Z88" s="38">
        <f>Z89+Z90</f>
        <v>4192150</v>
      </c>
      <c r="AA88" s="19"/>
      <c r="AB88" s="18"/>
      <c r="AC88" s="19"/>
      <c r="AD88" s="38">
        <f>SUM(AD89)</f>
        <v>58864.4</v>
      </c>
      <c r="AE88" s="39"/>
      <c r="AF88" s="18"/>
    </row>
    <row r="89" spans="1:32" s="13" customFormat="1" ht="12" hidden="1" customHeight="1" x14ac:dyDescent="0.2">
      <c r="A89" s="24"/>
      <c r="B89" s="23"/>
      <c r="C89" s="23"/>
      <c r="D89" s="24"/>
      <c r="E89" s="24"/>
      <c r="F89" s="24"/>
      <c r="G89" s="24"/>
      <c r="I89" s="15"/>
      <c r="J89" s="18"/>
      <c r="K89" s="42"/>
      <c r="L89" s="18"/>
      <c r="M89" s="19"/>
      <c r="N89" s="50"/>
      <c r="O89" s="51"/>
      <c r="P89" s="16"/>
      <c r="Q89" s="15"/>
      <c r="R89" s="18"/>
      <c r="S89" s="19"/>
      <c r="T89" s="50"/>
      <c r="U89" s="51"/>
      <c r="V89" s="18"/>
      <c r="W89" s="19"/>
      <c r="X89" s="28"/>
      <c r="Y89" s="19" t="s">
        <v>125</v>
      </c>
      <c r="Z89" s="18">
        <v>2942150</v>
      </c>
      <c r="AA89" s="19"/>
      <c r="AB89" s="18"/>
      <c r="AC89" s="19"/>
      <c r="AD89" s="7">
        <v>58864.4</v>
      </c>
      <c r="AE89" s="39"/>
      <c r="AF89" s="18"/>
    </row>
    <row r="90" spans="1:32" s="13" customFormat="1" ht="12" hidden="1" customHeight="1" x14ac:dyDescent="0.2">
      <c r="A90" s="24"/>
      <c r="B90" s="23"/>
      <c r="C90" s="23"/>
      <c r="D90" s="24"/>
      <c r="E90" s="24"/>
      <c r="F90" s="24"/>
      <c r="G90" s="24"/>
      <c r="I90" s="15"/>
      <c r="J90" s="18"/>
      <c r="K90" s="42"/>
      <c r="L90" s="18"/>
      <c r="M90" s="19"/>
      <c r="N90" s="50"/>
      <c r="O90" s="51"/>
      <c r="P90" s="16"/>
      <c r="Q90" s="15"/>
      <c r="R90" s="18"/>
      <c r="S90" s="19"/>
      <c r="T90" s="50"/>
      <c r="U90" s="51"/>
      <c r="V90" s="18"/>
      <c r="W90" s="19"/>
      <c r="X90" s="28"/>
      <c r="Y90" s="19" t="s">
        <v>126</v>
      </c>
      <c r="Z90" s="18">
        <v>1250000</v>
      </c>
      <c r="AA90" s="19"/>
      <c r="AB90" s="18"/>
      <c r="AC90" s="19"/>
      <c r="AD90" s="38"/>
      <c r="AE90" s="39"/>
      <c r="AF90" s="18"/>
    </row>
    <row r="91" spans="1:32" s="13" customFormat="1" ht="12" customHeight="1" x14ac:dyDescent="0.2">
      <c r="A91" s="24" t="s">
        <v>127</v>
      </c>
      <c r="B91" s="23"/>
      <c r="C91" s="23">
        <f>SUM(J91:AF91)</f>
        <v>48790</v>
      </c>
      <c r="D91" s="24"/>
      <c r="E91" s="24"/>
      <c r="F91" s="24"/>
      <c r="G91" s="24"/>
      <c r="I91" s="15"/>
      <c r="J91" s="18"/>
      <c r="K91" s="42"/>
      <c r="L91" s="18"/>
      <c r="M91" s="19"/>
      <c r="N91" s="18"/>
      <c r="O91" s="19"/>
      <c r="P91" s="18"/>
      <c r="Q91" s="19"/>
      <c r="R91" s="47"/>
      <c r="S91" s="48"/>
      <c r="T91" s="18"/>
      <c r="U91" s="19"/>
      <c r="V91" s="52"/>
      <c r="W91" s="53"/>
      <c r="X91" s="18"/>
      <c r="Y91" s="19"/>
      <c r="Z91" s="18"/>
      <c r="AA91" s="19"/>
      <c r="AB91" s="18"/>
      <c r="AC91" s="19"/>
      <c r="AD91" s="38">
        <f>SUM(AD92)</f>
        <v>48790</v>
      </c>
      <c r="AE91" s="19"/>
      <c r="AF91" s="47"/>
    </row>
    <row r="92" spans="1:32" s="13" customFormat="1" ht="12" hidden="1" customHeight="1" x14ac:dyDescent="0.2">
      <c r="A92" s="24" t="s">
        <v>128</v>
      </c>
      <c r="B92" s="23"/>
      <c r="C92" s="23"/>
      <c r="D92" s="24"/>
      <c r="E92" s="24"/>
      <c r="F92" s="24"/>
      <c r="G92" s="24"/>
      <c r="I92" s="15"/>
      <c r="J92" s="18"/>
      <c r="K92" s="42"/>
      <c r="L92" s="18"/>
      <c r="M92" s="19"/>
      <c r="N92" s="18"/>
      <c r="O92" s="19"/>
      <c r="P92" s="54"/>
      <c r="Q92" s="55"/>
      <c r="R92" s="18"/>
      <c r="S92" s="19"/>
      <c r="T92" s="50"/>
      <c r="U92" s="51"/>
      <c r="V92" s="18"/>
      <c r="W92" s="19"/>
      <c r="X92" s="18"/>
      <c r="Y92" s="19"/>
      <c r="Z92" s="18"/>
      <c r="AA92" s="19"/>
      <c r="AB92" s="18"/>
      <c r="AC92" s="19"/>
      <c r="AD92" s="18">
        <v>48790</v>
      </c>
      <c r="AE92" s="19"/>
      <c r="AF92" s="16"/>
    </row>
    <row r="93" spans="1:32" s="13" customFormat="1" ht="12" hidden="1" customHeight="1" x14ac:dyDescent="0.2">
      <c r="A93" s="24" t="s">
        <v>129</v>
      </c>
      <c r="B93" s="23"/>
      <c r="C93" s="23">
        <f t="shared" ref="C93:C98" si="0">SUM(J93:AF93)</f>
        <v>0</v>
      </c>
      <c r="D93" s="24"/>
      <c r="E93" s="24"/>
      <c r="F93" s="24"/>
      <c r="G93" s="24"/>
      <c r="I93" s="15"/>
      <c r="J93" s="18"/>
      <c r="K93" s="42"/>
      <c r="L93" s="18"/>
      <c r="M93" s="19"/>
      <c r="N93" s="18"/>
      <c r="O93" s="19"/>
      <c r="P93" s="18"/>
      <c r="Q93" s="19"/>
      <c r="R93" s="18"/>
      <c r="S93" s="19"/>
      <c r="T93" s="18"/>
      <c r="U93" s="19"/>
      <c r="V93" s="18"/>
      <c r="W93" s="19"/>
      <c r="X93" s="18"/>
      <c r="Y93" s="19"/>
      <c r="Z93" s="18"/>
      <c r="AA93" s="19"/>
      <c r="AB93" s="18"/>
      <c r="AC93" s="19"/>
      <c r="AD93" s="18"/>
      <c r="AE93" s="19"/>
      <c r="AF93" s="38"/>
    </row>
    <row r="94" spans="1:32" s="13" customFormat="1" ht="14.25" hidden="1" customHeight="1" x14ac:dyDescent="0.2">
      <c r="A94" s="24" t="s">
        <v>130</v>
      </c>
      <c r="B94" s="23"/>
      <c r="C94" s="23">
        <f t="shared" si="0"/>
        <v>0</v>
      </c>
      <c r="D94" s="24"/>
      <c r="E94" s="24"/>
      <c r="F94" s="24"/>
      <c r="G94" s="24"/>
      <c r="I94" s="15"/>
      <c r="J94" s="18"/>
      <c r="K94" s="42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19"/>
      <c r="X94" s="18"/>
      <c r="Y94" s="19"/>
      <c r="Z94" s="18"/>
      <c r="AA94" s="19"/>
      <c r="AB94" s="18"/>
      <c r="AC94" s="19"/>
      <c r="AD94" s="18"/>
      <c r="AE94" s="19"/>
      <c r="AF94" s="38"/>
    </row>
    <row r="95" spans="1:32" s="13" customFormat="1" ht="12" hidden="1" customHeight="1" x14ac:dyDescent="0.2">
      <c r="A95" s="24" t="s">
        <v>131</v>
      </c>
      <c r="B95" s="23"/>
      <c r="C95" s="23">
        <f t="shared" si="0"/>
        <v>0</v>
      </c>
      <c r="D95" s="24"/>
      <c r="E95" s="24"/>
      <c r="F95" s="24"/>
      <c r="G95" s="24"/>
      <c r="I95" s="15"/>
      <c r="J95" s="18"/>
      <c r="K95" s="42"/>
      <c r="L95" s="18"/>
      <c r="M95" s="19"/>
      <c r="N95" s="47"/>
      <c r="O95" s="48"/>
      <c r="P95" s="18"/>
      <c r="Q95" s="19"/>
      <c r="R95" s="18"/>
      <c r="S95" s="19"/>
      <c r="T95" s="47"/>
      <c r="U95" s="48"/>
      <c r="V95" s="18"/>
      <c r="W95" s="19"/>
      <c r="X95" s="18"/>
      <c r="Y95" s="19"/>
      <c r="Z95" s="18"/>
      <c r="AA95" s="19"/>
      <c r="AB95" s="18"/>
      <c r="AC95" s="19"/>
      <c r="AD95" s="18"/>
      <c r="AE95" s="19"/>
      <c r="AF95" s="18"/>
    </row>
    <row r="96" spans="1:32" s="13" customFormat="1" ht="12" hidden="1" customHeight="1" x14ac:dyDescent="0.2">
      <c r="A96" s="24" t="s">
        <v>132</v>
      </c>
      <c r="B96" s="23"/>
      <c r="C96" s="23">
        <f t="shared" si="0"/>
        <v>0</v>
      </c>
      <c r="D96" s="24"/>
      <c r="E96" s="24"/>
      <c r="F96" s="24"/>
      <c r="G96" s="24"/>
      <c r="I96" s="15"/>
      <c r="J96" s="18"/>
      <c r="K96" s="42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19"/>
      <c r="X96" s="16"/>
      <c r="Y96" s="15"/>
      <c r="Z96" s="18"/>
      <c r="AA96" s="19"/>
      <c r="AB96" s="18"/>
      <c r="AC96" s="19"/>
      <c r="AD96" s="56"/>
      <c r="AE96" s="57"/>
      <c r="AF96" s="18"/>
    </row>
    <row r="97" spans="1:33" s="13" customFormat="1" ht="14.25" hidden="1" customHeight="1" x14ac:dyDescent="0.2">
      <c r="A97" s="24" t="s">
        <v>133</v>
      </c>
      <c r="B97" s="23"/>
      <c r="C97" s="23">
        <f t="shared" si="0"/>
        <v>0</v>
      </c>
      <c r="D97" s="24"/>
      <c r="E97" s="24"/>
      <c r="F97" s="24"/>
      <c r="G97" s="24"/>
      <c r="I97" s="15"/>
      <c r="J97" s="18"/>
      <c r="K97" s="42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58"/>
      <c r="W97" s="59"/>
      <c r="X97" s="58"/>
      <c r="Y97" s="59"/>
      <c r="Z97" s="38"/>
      <c r="AA97" s="39"/>
      <c r="AB97" s="18"/>
      <c r="AC97" s="19"/>
      <c r="AD97" s="18"/>
      <c r="AE97" s="19"/>
      <c r="AF97" s="38"/>
    </row>
    <row r="98" spans="1:33" s="13" customFormat="1" ht="13.5" customHeight="1" x14ac:dyDescent="0.2">
      <c r="A98" s="24" t="s">
        <v>134</v>
      </c>
      <c r="B98" s="23"/>
      <c r="C98" s="23">
        <f t="shared" si="0"/>
        <v>10000</v>
      </c>
      <c r="D98" s="24"/>
      <c r="E98" s="24"/>
      <c r="F98" s="24"/>
      <c r="G98" s="24"/>
      <c r="I98" s="15" t="s">
        <v>21</v>
      </c>
      <c r="J98" s="18"/>
      <c r="K98" s="42"/>
      <c r="L98" s="18"/>
      <c r="M98" s="19"/>
      <c r="N98" s="18"/>
      <c r="O98" s="19"/>
      <c r="P98" s="18"/>
      <c r="Q98" s="19"/>
      <c r="R98" s="18"/>
      <c r="S98" s="19"/>
      <c r="T98" s="28">
        <f>SUM(T99)</f>
        <v>10000</v>
      </c>
      <c r="U98" s="19"/>
      <c r="V98" s="18"/>
      <c r="W98" s="19"/>
      <c r="X98" s="18"/>
      <c r="Y98" s="19"/>
      <c r="Z98" s="18"/>
      <c r="AA98" s="19"/>
      <c r="AB98" s="18"/>
      <c r="AC98" s="19"/>
      <c r="AD98" s="18"/>
      <c r="AE98" s="19"/>
      <c r="AF98" s="38"/>
    </row>
    <row r="99" spans="1:33" s="13" customFormat="1" ht="13.5" hidden="1" customHeight="1" x14ac:dyDescent="0.2">
      <c r="A99" s="24"/>
      <c r="B99" s="23"/>
      <c r="C99" s="23"/>
      <c r="D99" s="24"/>
      <c r="E99" s="24"/>
      <c r="F99" s="24"/>
      <c r="G99" s="24"/>
      <c r="I99" s="15"/>
      <c r="J99" s="18"/>
      <c r="K99" s="42"/>
      <c r="L99" s="18"/>
      <c r="M99" s="19"/>
      <c r="N99" s="18"/>
      <c r="O99" s="19"/>
      <c r="P99" s="18"/>
      <c r="Q99" s="19"/>
      <c r="R99" s="18"/>
      <c r="S99" s="19" t="s">
        <v>135</v>
      </c>
      <c r="T99" s="18">
        <v>10000</v>
      </c>
      <c r="U99" s="19"/>
      <c r="V99" s="18"/>
      <c r="W99" s="19"/>
      <c r="X99" s="18"/>
      <c r="Y99" s="19"/>
      <c r="Z99" s="18"/>
      <c r="AA99" s="19"/>
      <c r="AB99" s="18"/>
      <c r="AC99" s="19"/>
      <c r="AD99" s="18"/>
      <c r="AE99" s="19"/>
      <c r="AF99" s="38"/>
    </row>
    <row r="100" spans="1:33" s="13" customFormat="1" ht="12" x14ac:dyDescent="0.2">
      <c r="A100" s="22" t="s">
        <v>136</v>
      </c>
      <c r="B100" s="31">
        <f>SUM(B88:B98)</f>
        <v>4251014.4000000004</v>
      </c>
      <c r="C100" s="31">
        <f>SUM(C33:C98)</f>
        <v>6377760.9000000004</v>
      </c>
      <c r="D100" s="23"/>
      <c r="E100" s="23"/>
      <c r="F100" s="31"/>
      <c r="G100" s="23"/>
      <c r="I100" s="15"/>
      <c r="J100" s="18"/>
      <c r="K100" s="42"/>
      <c r="L100" s="18"/>
      <c r="M100" s="19"/>
      <c r="N100" s="18"/>
      <c r="O100" s="19"/>
      <c r="P100" s="18"/>
      <c r="Q100" s="19"/>
      <c r="R100" s="16"/>
      <c r="S100" s="15"/>
      <c r="T100" s="18"/>
      <c r="U100" s="19"/>
      <c r="V100" s="18"/>
      <c r="W100" s="19"/>
      <c r="X100" s="18"/>
      <c r="Y100" s="19"/>
      <c r="Z100" s="18"/>
      <c r="AA100" s="19"/>
      <c r="AB100" s="18"/>
      <c r="AC100" s="19"/>
      <c r="AD100" s="18"/>
      <c r="AE100" s="19"/>
      <c r="AF100" s="16"/>
    </row>
    <row r="101" spans="1:33" s="13" customFormat="1" ht="12" x14ac:dyDescent="0.2">
      <c r="A101" s="22" t="s">
        <v>137</v>
      </c>
      <c r="B101" s="31">
        <f>+B30-B100</f>
        <v>7060170.3200000003</v>
      </c>
      <c r="C101" s="31">
        <f>+C30-C100</f>
        <v>117735065.05</v>
      </c>
      <c r="D101" s="22"/>
      <c r="E101" s="22"/>
      <c r="F101" s="31"/>
      <c r="G101" s="31">
        <f>+G30-C100-B100</f>
        <v>124795235.37</v>
      </c>
      <c r="H101" s="32"/>
      <c r="I101" s="8"/>
      <c r="J101" s="18"/>
      <c r="K101" s="42"/>
      <c r="L101" s="18"/>
      <c r="M101" s="19"/>
      <c r="N101" s="18"/>
      <c r="O101" s="19"/>
      <c r="P101" s="18"/>
      <c r="Q101" s="19"/>
      <c r="R101" s="18"/>
      <c r="S101" s="19"/>
      <c r="T101" s="18"/>
      <c r="U101" s="19"/>
      <c r="V101" s="18"/>
      <c r="W101" s="19"/>
      <c r="X101" s="18"/>
      <c r="Y101" s="19"/>
      <c r="Z101" s="18"/>
      <c r="AA101" s="19"/>
      <c r="AB101" s="18"/>
      <c r="AC101" s="19"/>
      <c r="AD101" s="18"/>
      <c r="AE101" s="19"/>
      <c r="AF101" s="18"/>
    </row>
    <row r="102" spans="1:33" s="13" customFormat="1" ht="8.25" customHeight="1" x14ac:dyDescent="0.2">
      <c r="A102" s="2"/>
      <c r="B102" s="32"/>
      <c r="C102" s="32"/>
      <c r="D102" s="2"/>
      <c r="E102" s="2"/>
      <c r="F102" s="32"/>
      <c r="G102" s="32"/>
      <c r="H102" s="32"/>
      <c r="I102" s="8"/>
      <c r="J102" s="18"/>
      <c r="K102" s="42"/>
      <c r="L102" s="18"/>
      <c r="M102" s="19"/>
      <c r="N102" s="18"/>
      <c r="O102" s="19"/>
      <c r="P102" s="18"/>
      <c r="Q102" s="19"/>
      <c r="R102" s="18"/>
      <c r="S102" s="19"/>
      <c r="T102" s="18"/>
      <c r="U102" s="19"/>
      <c r="V102" s="18"/>
      <c r="W102" s="19"/>
      <c r="X102" s="18"/>
      <c r="Y102" s="19"/>
      <c r="Z102" s="18"/>
      <c r="AA102" s="19"/>
      <c r="AB102" s="18"/>
      <c r="AC102" s="19"/>
      <c r="AD102" s="18"/>
      <c r="AE102" s="19"/>
      <c r="AF102" s="18"/>
    </row>
    <row r="103" spans="1:33" s="13" customFormat="1" ht="14.25" customHeight="1" x14ac:dyDescent="0.2">
      <c r="A103" s="2" t="s">
        <v>138</v>
      </c>
      <c r="B103" s="32"/>
      <c r="C103" s="32"/>
      <c r="D103" s="2"/>
      <c r="E103" s="2"/>
      <c r="F103" s="32"/>
      <c r="G103" s="32"/>
      <c r="H103" s="32"/>
      <c r="I103" s="8"/>
      <c r="J103" s="18"/>
      <c r="K103" s="42"/>
      <c r="L103" s="18"/>
      <c r="M103" s="19"/>
      <c r="N103" s="18"/>
      <c r="O103" s="19"/>
      <c r="P103" s="18"/>
      <c r="Q103" s="19"/>
      <c r="R103" s="18"/>
      <c r="S103" s="19"/>
      <c r="T103" s="18"/>
      <c r="U103" s="19"/>
      <c r="V103" s="18"/>
      <c r="W103" s="19"/>
      <c r="X103" s="18"/>
      <c r="Y103" s="19"/>
      <c r="Z103" s="18"/>
      <c r="AA103" s="19"/>
      <c r="AB103" s="18"/>
      <c r="AC103" s="19"/>
      <c r="AD103" s="18"/>
      <c r="AE103" s="19"/>
      <c r="AF103" s="18"/>
    </row>
    <row r="104" spans="1:33" x14ac:dyDescent="0.25">
      <c r="B104" s="13"/>
      <c r="T104" s="18"/>
      <c r="U104" s="19"/>
    </row>
    <row r="105" spans="1:33" x14ac:dyDescent="0.25">
      <c r="B105" s="13"/>
      <c r="T105" s="18"/>
      <c r="U105" s="19"/>
    </row>
    <row r="106" spans="1:33" s="16" customFormat="1" ht="12" x14ac:dyDescent="0.2">
      <c r="A106" s="3" t="s">
        <v>139</v>
      </c>
      <c r="B106" s="64" t="s">
        <v>140</v>
      </c>
      <c r="C106" s="64"/>
      <c r="D106" s="64"/>
      <c r="E106" s="64" t="s">
        <v>141</v>
      </c>
      <c r="F106" s="64"/>
      <c r="G106" s="64"/>
      <c r="H106" s="3"/>
      <c r="I106" s="4"/>
      <c r="K106" s="17"/>
      <c r="M106" s="15"/>
      <c r="O106" s="15"/>
      <c r="Q106" s="15"/>
      <c r="S106" s="15"/>
      <c r="U106" s="15"/>
      <c r="W106" s="15"/>
      <c r="Y106" s="15"/>
      <c r="Z106" s="18"/>
      <c r="AA106" s="19"/>
      <c r="AB106" s="18"/>
      <c r="AC106" s="19"/>
      <c r="AE106" s="15"/>
      <c r="AG106" s="13"/>
    </row>
    <row r="107" spans="1:33" s="16" customFormat="1" ht="12" x14ac:dyDescent="0.2">
      <c r="A107" s="60" t="s">
        <v>142</v>
      </c>
      <c r="B107" s="65" t="s">
        <v>143</v>
      </c>
      <c r="C107" s="65"/>
      <c r="D107" s="65"/>
      <c r="E107" s="65" t="s">
        <v>144</v>
      </c>
      <c r="F107" s="65"/>
      <c r="G107" s="65"/>
      <c r="H107" s="60"/>
      <c r="I107" s="17"/>
      <c r="K107" s="17"/>
      <c r="M107" s="15"/>
      <c r="O107" s="15"/>
      <c r="Q107" s="15"/>
      <c r="S107" s="15"/>
      <c r="U107" s="15"/>
      <c r="W107" s="15"/>
      <c r="Y107" s="15"/>
      <c r="Z107" s="18"/>
      <c r="AA107" s="19"/>
      <c r="AB107" s="18"/>
      <c r="AC107" s="19"/>
      <c r="AE107" s="15"/>
      <c r="AG107" s="13"/>
    </row>
    <row r="108" spans="1:33" s="16" customFormat="1" ht="12" x14ac:dyDescent="0.2">
      <c r="A108" s="13"/>
      <c r="B108" s="14"/>
      <c r="C108" s="14"/>
      <c r="D108" s="13"/>
      <c r="E108" s="13"/>
      <c r="F108" s="2"/>
      <c r="G108" s="13"/>
      <c r="H108" s="13"/>
      <c r="I108" s="15"/>
      <c r="K108" s="17"/>
      <c r="M108" s="15"/>
      <c r="O108" s="15"/>
      <c r="Q108" s="15"/>
      <c r="S108" s="15"/>
      <c r="U108" s="15"/>
      <c r="W108" s="15"/>
      <c r="Y108" s="15"/>
      <c r="Z108" s="18"/>
      <c r="AA108" s="19"/>
      <c r="AB108" s="18"/>
      <c r="AC108" s="19"/>
      <c r="AE108" s="15"/>
      <c r="AG108" s="13"/>
    </row>
    <row r="113" spans="1:33" s="16" customFormat="1" ht="12" x14ac:dyDescent="0.2">
      <c r="A113" s="13"/>
      <c r="B113" s="14"/>
      <c r="C113" s="14"/>
      <c r="D113" s="2"/>
      <c r="E113" s="13"/>
      <c r="F113" s="13"/>
      <c r="G113" s="13"/>
      <c r="H113" s="13"/>
      <c r="I113" s="15"/>
      <c r="K113" s="17"/>
      <c r="M113" s="15"/>
      <c r="O113" s="15"/>
      <c r="Q113" s="15"/>
      <c r="S113" s="15"/>
      <c r="U113" s="15"/>
      <c r="W113" s="15"/>
      <c r="Y113" s="15"/>
      <c r="Z113" s="18"/>
      <c r="AA113" s="19"/>
      <c r="AB113" s="18"/>
      <c r="AC113" s="19"/>
      <c r="AE113" s="15"/>
      <c r="AG113" s="13"/>
    </row>
  </sheetData>
  <sheetProtection formatCells="0" formatColumns="0" formatRows="0" insertColumns="0" insertRows="0" insertHyperlinks="0" deleteColumns="0" deleteRows="0" sort="0" autoFilter="0" pivotTables="0"/>
  <mergeCells count="12">
    <mergeCell ref="B106:D106"/>
    <mergeCell ref="E106:G106"/>
    <mergeCell ref="B107:D107"/>
    <mergeCell ref="E107:G107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H185"/>
  <sheetViews>
    <sheetView view="pageBreakPreview" zoomScale="130" zoomScaleNormal="110" workbookViewId="0">
      <pane xSplit="6" topLeftCell="G1" activePane="topRight" state="frozen"/>
      <selection pane="topRight" activeCell="G1" sqref="G1"/>
    </sheetView>
  </sheetViews>
  <sheetFormatPr defaultRowHeight="15" x14ac:dyDescent="0.25"/>
  <cols>
    <col min="1" max="1" width="50.5703125" style="13" customWidth="1"/>
    <col min="2" max="3" width="14.7109375" style="14" customWidth="1"/>
    <col min="4" max="5" width="10.7109375" style="13" customWidth="1"/>
    <col min="6" max="6" width="11.7109375" style="13" customWidth="1"/>
    <col min="7" max="7" width="14.7109375" style="13" customWidth="1"/>
    <col min="8" max="8" width="14.28515625" style="13" customWidth="1"/>
    <col min="9" max="9" width="14.28515625" style="15" customWidth="1"/>
    <col min="10" max="10" width="10.5703125" style="16" customWidth="1"/>
    <col min="11" max="11" width="10.5703125" style="17" customWidth="1"/>
    <col min="12" max="12" width="9.42578125" style="16" customWidth="1"/>
    <col min="13" max="13" width="12.28515625" style="15" customWidth="1"/>
    <col min="14" max="14" width="10.140625" style="16" customWidth="1"/>
    <col min="15" max="15" width="10.140625" style="15" customWidth="1"/>
    <col min="16" max="16" width="13" style="16" customWidth="1"/>
    <col min="17" max="17" width="13" style="15" customWidth="1"/>
    <col min="18" max="18" width="16" style="16" customWidth="1"/>
    <col min="19" max="19" width="16" style="15" customWidth="1"/>
    <col min="20" max="20" width="14.140625" style="16" customWidth="1"/>
    <col min="21" max="21" width="14.140625" style="15" customWidth="1"/>
    <col min="22" max="22" width="12" style="16" customWidth="1"/>
    <col min="23" max="23" width="12" style="15" customWidth="1"/>
    <col min="24" max="24" width="12.85546875" style="16" customWidth="1"/>
    <col min="25" max="25" width="12.85546875" style="15" customWidth="1"/>
    <col min="26" max="26" width="13.85546875" style="18" customWidth="1"/>
    <col min="27" max="27" width="13.85546875" style="19" customWidth="1"/>
    <col min="28" max="28" width="12.42578125" style="18" customWidth="1"/>
    <col min="29" max="29" width="12.42578125" style="19" customWidth="1"/>
    <col min="30" max="30" width="11.7109375" style="16" customWidth="1"/>
    <col min="31" max="31" width="11.7109375" style="15" customWidth="1"/>
    <col min="32" max="32" width="13.28515625" style="16" customWidth="1"/>
    <col min="33" max="34" width="9.140625" style="13" customWidth="1"/>
  </cols>
  <sheetData>
    <row r="1" spans="1:32" s="2" customFormat="1" ht="12" x14ac:dyDescent="0.2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7"/>
      <c r="AC1" s="8"/>
      <c r="AD1" s="5"/>
      <c r="AE1" s="6"/>
      <c r="AF1" s="5"/>
    </row>
    <row r="2" spans="1:32" s="2" customFormat="1" ht="12" x14ac:dyDescent="0.2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7"/>
      <c r="AC2" s="8"/>
      <c r="AD2" s="5"/>
      <c r="AE2" s="6"/>
      <c r="AF2" s="5"/>
    </row>
    <row r="3" spans="1:32" s="2" customFormat="1" ht="4.5" customHeight="1" x14ac:dyDescent="0.2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7"/>
      <c r="AC3" s="8"/>
      <c r="AD3" s="5"/>
      <c r="AE3" s="6"/>
      <c r="AF3" s="5"/>
    </row>
    <row r="4" spans="1:32" s="2" customFormat="1" ht="12" x14ac:dyDescent="0.2">
      <c r="A4" s="64" t="s">
        <v>2</v>
      </c>
      <c r="B4" s="64"/>
      <c r="C4" s="64"/>
      <c r="D4" s="64"/>
      <c r="E4" s="64"/>
      <c r="F4" s="64"/>
      <c r="G4" s="64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7"/>
      <c r="AC4" s="8"/>
      <c r="AD4" s="5"/>
      <c r="AE4" s="6"/>
      <c r="AF4" s="5"/>
    </row>
    <row r="5" spans="1:32" s="2" customFormat="1" ht="12" x14ac:dyDescent="0.2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7"/>
      <c r="AC5" s="8"/>
      <c r="AD5" s="5"/>
      <c r="AE5" s="6"/>
      <c r="AF5" s="5"/>
    </row>
    <row r="6" spans="1:32" s="2" customFormat="1" ht="12" x14ac:dyDescent="0.2">
      <c r="A6" s="9" t="s">
        <v>3</v>
      </c>
      <c r="B6" s="3"/>
      <c r="C6" s="3"/>
      <c r="D6" s="9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7"/>
      <c r="AC6" s="8"/>
      <c r="AD6" s="5"/>
      <c r="AE6" s="6"/>
      <c r="AF6" s="5"/>
    </row>
    <row r="7" spans="1:32" x14ac:dyDescent="0.25">
      <c r="A7" s="2" t="s">
        <v>5</v>
      </c>
      <c r="B7" s="2"/>
      <c r="C7" s="2"/>
      <c r="D7" s="9" t="s">
        <v>146</v>
      </c>
      <c r="E7" s="2"/>
      <c r="F7" s="2"/>
      <c r="G7" s="2"/>
      <c r="H7" s="3"/>
      <c r="I7" s="10" t="s">
        <v>7</v>
      </c>
      <c r="J7" s="11" t="s">
        <v>8</v>
      </c>
      <c r="K7" s="10" t="s">
        <v>7</v>
      </c>
      <c r="L7" s="11" t="s">
        <v>9</v>
      </c>
      <c r="M7" s="10" t="s">
        <v>7</v>
      </c>
      <c r="N7" s="11" t="s">
        <v>10</v>
      </c>
      <c r="O7" s="10" t="s">
        <v>7</v>
      </c>
      <c r="P7" s="11" t="s">
        <v>11</v>
      </c>
      <c r="Q7" s="10" t="s">
        <v>7</v>
      </c>
      <c r="R7" s="11" t="s">
        <v>12</v>
      </c>
      <c r="S7" s="10" t="s">
        <v>7</v>
      </c>
      <c r="T7" s="11" t="s">
        <v>13</v>
      </c>
      <c r="U7" s="10" t="s">
        <v>7</v>
      </c>
      <c r="V7" s="11" t="s">
        <v>14</v>
      </c>
      <c r="W7" s="10" t="s">
        <v>7</v>
      </c>
      <c r="X7" s="11" t="s">
        <v>15</v>
      </c>
      <c r="Y7" s="10" t="s">
        <v>7</v>
      </c>
      <c r="Z7" s="12" t="s">
        <v>16</v>
      </c>
      <c r="AA7" s="10" t="s">
        <v>7</v>
      </c>
      <c r="AB7" s="12" t="s">
        <v>17</v>
      </c>
      <c r="AC7" s="10" t="s">
        <v>7</v>
      </c>
      <c r="AD7" s="11" t="s">
        <v>18</v>
      </c>
      <c r="AE7" s="10" t="s">
        <v>7</v>
      </c>
      <c r="AF7" s="11" t="s">
        <v>19</v>
      </c>
    </row>
    <row r="8" spans="1:32" s="2" customFormat="1" ht="12" x14ac:dyDescent="0.2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7"/>
      <c r="AC8" s="8"/>
      <c r="AD8" s="5"/>
      <c r="AE8" s="6"/>
      <c r="AF8" s="5"/>
    </row>
    <row r="9" spans="1:32" ht="6" customHeight="1" x14ac:dyDescent="0.25">
      <c r="A9" s="2" t="s">
        <v>21</v>
      </c>
    </row>
    <row r="10" spans="1:32" ht="15" customHeight="1" x14ac:dyDescent="0.25">
      <c r="A10" s="66" t="s">
        <v>22</v>
      </c>
      <c r="B10" s="67" t="s">
        <v>23</v>
      </c>
      <c r="C10" s="67" t="s">
        <v>24</v>
      </c>
      <c r="D10" s="68" t="s">
        <v>25</v>
      </c>
      <c r="E10" s="68" t="s">
        <v>26</v>
      </c>
      <c r="F10" s="68" t="s">
        <v>27</v>
      </c>
      <c r="G10" s="68" t="s">
        <v>28</v>
      </c>
      <c r="H10" s="20"/>
      <c r="I10" s="21"/>
    </row>
    <row r="11" spans="1:32" x14ac:dyDescent="0.25">
      <c r="A11" s="66"/>
      <c r="B11" s="67"/>
      <c r="C11" s="67"/>
      <c r="D11" s="68"/>
      <c r="E11" s="68"/>
      <c r="F11" s="68"/>
      <c r="G11" s="68"/>
      <c r="H11" s="20"/>
      <c r="I11" s="21"/>
    </row>
    <row r="12" spans="1:32" ht="4.5" customHeight="1" x14ac:dyDescent="0.25">
      <c r="A12" s="66"/>
      <c r="B12" s="67"/>
      <c r="C12" s="67"/>
      <c r="D12" s="68"/>
      <c r="E12" s="68"/>
      <c r="F12" s="68"/>
      <c r="G12" s="68"/>
      <c r="H12" s="20"/>
      <c r="I12" s="21"/>
    </row>
    <row r="13" spans="1:32" x14ac:dyDescent="0.25">
      <c r="A13" s="22" t="s">
        <v>29</v>
      </c>
      <c r="B13" s="23"/>
      <c r="C13" s="23"/>
      <c r="D13" s="24"/>
      <c r="E13" s="24"/>
      <c r="F13" s="24"/>
      <c r="G13" s="24"/>
    </row>
    <row r="14" spans="1:32" x14ac:dyDescent="0.25">
      <c r="A14" s="24" t="s">
        <v>30</v>
      </c>
      <c r="B14" s="23">
        <v>11311184.720000001</v>
      </c>
      <c r="C14" s="23">
        <v>26392764.359999999</v>
      </c>
      <c r="D14" s="24"/>
      <c r="E14" s="24"/>
      <c r="F14" s="24"/>
      <c r="G14" s="23">
        <f>SUM(B14:F14)</f>
        <v>37703949.079999998</v>
      </c>
      <c r="H14" s="14"/>
      <c r="I14" s="19"/>
    </row>
    <row r="15" spans="1:32" x14ac:dyDescent="0.25">
      <c r="A15" s="24" t="s">
        <v>31</v>
      </c>
      <c r="B15" s="23"/>
      <c r="C15" s="23"/>
      <c r="D15" s="24"/>
      <c r="E15" s="24"/>
      <c r="F15" s="24"/>
      <c r="G15" s="23">
        <f>SUM(C16:C22)</f>
        <v>53002130.100000001</v>
      </c>
      <c r="H15" s="14"/>
      <c r="I15" s="19"/>
    </row>
    <row r="16" spans="1:32" x14ac:dyDescent="0.25">
      <c r="A16" s="25">
        <v>2022</v>
      </c>
      <c r="B16" s="23"/>
      <c r="C16" s="23">
        <f>13260620+3780000</f>
        <v>17040620</v>
      </c>
      <c r="D16" s="24"/>
      <c r="E16" s="24"/>
      <c r="F16" s="24"/>
      <c r="G16" s="23"/>
      <c r="H16" s="14"/>
      <c r="I16" s="19"/>
    </row>
    <row r="17" spans="1:32" x14ac:dyDescent="0.25">
      <c r="A17" s="25">
        <v>2021</v>
      </c>
      <c r="B17" s="23"/>
      <c r="C17" s="23">
        <v>5400000</v>
      </c>
      <c r="D17" s="24"/>
      <c r="E17" s="24"/>
      <c r="F17" s="24"/>
      <c r="G17" s="23"/>
    </row>
    <row r="18" spans="1:32" x14ac:dyDescent="0.25">
      <c r="A18" s="25">
        <v>2020</v>
      </c>
      <c r="B18" s="23"/>
      <c r="C18" s="23">
        <v>7288525</v>
      </c>
      <c r="D18" s="24"/>
      <c r="E18" s="24"/>
      <c r="F18" s="24"/>
      <c r="G18" s="23"/>
      <c r="H18" s="14"/>
      <c r="I18" s="19"/>
    </row>
    <row r="19" spans="1:32" x14ac:dyDescent="0.25">
      <c r="A19" s="25">
        <v>2019</v>
      </c>
      <c r="B19" s="23"/>
      <c r="C19" s="14">
        <f>8919450-276100-89805</f>
        <v>8553545</v>
      </c>
      <c r="D19" s="24"/>
      <c r="E19" s="24"/>
      <c r="F19" s="24"/>
      <c r="G19" s="23"/>
      <c r="H19" s="14"/>
      <c r="I19" s="19"/>
    </row>
    <row r="20" spans="1:32" x14ac:dyDescent="0.25">
      <c r="A20" s="25">
        <v>2018</v>
      </c>
      <c r="B20" s="23"/>
      <c r="C20" s="23">
        <v>2339826.94</v>
      </c>
      <c r="D20" s="24"/>
      <c r="E20" s="24"/>
      <c r="F20" s="24"/>
      <c r="G20" s="23"/>
      <c r="H20" s="14"/>
      <c r="I20" s="19"/>
    </row>
    <row r="21" spans="1:32" x14ac:dyDescent="0.25">
      <c r="A21" s="25">
        <v>2017</v>
      </c>
      <c r="B21" s="23"/>
      <c r="C21" s="23">
        <f>9920996.5-2306300</f>
        <v>7614696.5</v>
      </c>
      <c r="D21" s="24"/>
      <c r="E21" s="24"/>
      <c r="F21" s="24"/>
      <c r="G21" s="23"/>
      <c r="H21" s="14"/>
      <c r="I21" s="19"/>
    </row>
    <row r="22" spans="1:32" x14ac:dyDescent="0.25">
      <c r="A22" s="25">
        <v>2016</v>
      </c>
      <c r="B22" s="23"/>
      <c r="C22" s="23">
        <v>4764916.66</v>
      </c>
      <c r="D22" s="24"/>
      <c r="E22" s="24"/>
      <c r="F22" s="24"/>
      <c r="G22" s="23"/>
      <c r="H22" s="14"/>
      <c r="I22" s="19"/>
    </row>
    <row r="23" spans="1:32" ht="17.25" customHeight="1" x14ac:dyDescent="0.25">
      <c r="A23" s="26" t="s">
        <v>32</v>
      </c>
      <c r="B23" s="23"/>
      <c r="C23" s="23"/>
      <c r="D23" s="24"/>
      <c r="E23" s="24"/>
      <c r="F23" s="24"/>
      <c r="G23" s="23">
        <f>SUM(C24:C27)</f>
        <v>48494931.490000002</v>
      </c>
      <c r="H23" s="14"/>
      <c r="I23" s="19"/>
    </row>
    <row r="24" spans="1:32" x14ac:dyDescent="0.25">
      <c r="A24" s="27">
        <v>2019</v>
      </c>
      <c r="B24" s="23"/>
      <c r="C24" s="23">
        <f>11435457.97</f>
        <v>11435457.970000001</v>
      </c>
      <c r="D24" s="24"/>
      <c r="E24" s="24"/>
      <c r="F24" s="24"/>
      <c r="G24" s="23"/>
      <c r="H24" s="14"/>
      <c r="I24" s="19"/>
      <c r="R24" s="18"/>
      <c r="S24" s="19"/>
    </row>
    <row r="25" spans="1:32" x14ac:dyDescent="0.25">
      <c r="A25" s="27">
        <v>2020</v>
      </c>
      <c r="B25" s="23"/>
      <c r="C25" s="23">
        <f>6683258.27</f>
        <v>6683258.2699999996</v>
      </c>
      <c r="D25" s="24"/>
      <c r="E25" s="24"/>
      <c r="F25" s="24"/>
      <c r="G25" s="23"/>
      <c r="H25" s="14"/>
      <c r="I25" s="19"/>
      <c r="R25" s="18"/>
      <c r="S25" s="19"/>
    </row>
    <row r="26" spans="1:32" x14ac:dyDescent="0.25">
      <c r="A26" s="27">
        <v>2021</v>
      </c>
      <c r="B26" s="23"/>
      <c r="C26" s="23">
        <v>8583365.7699999996</v>
      </c>
      <c r="D26" s="24"/>
      <c r="E26" s="24"/>
      <c r="F26" s="24"/>
      <c r="G26" s="23"/>
      <c r="H26" s="14"/>
      <c r="I26" s="19"/>
      <c r="R26" s="18"/>
      <c r="S26" s="19"/>
    </row>
    <row r="27" spans="1:32" x14ac:dyDescent="0.25">
      <c r="A27" s="27">
        <v>2022</v>
      </c>
      <c r="B27" s="23"/>
      <c r="C27" s="23">
        <v>21792849.48</v>
      </c>
      <c r="D27" s="24"/>
      <c r="E27" s="24"/>
      <c r="F27" s="24"/>
      <c r="G27" s="23"/>
      <c r="H27" s="14"/>
      <c r="I27" s="19"/>
      <c r="R27" s="18"/>
      <c r="S27" s="19"/>
    </row>
    <row r="28" spans="1:32" x14ac:dyDescent="0.25">
      <c r="A28" s="24" t="s">
        <v>33</v>
      </c>
      <c r="B28" s="23"/>
      <c r="C28" s="23">
        <f>3000+100000</f>
        <v>103000</v>
      </c>
      <c r="D28" s="24"/>
      <c r="E28" s="24"/>
      <c r="F28" s="24"/>
      <c r="G28" s="23">
        <f>C28</f>
        <v>103000</v>
      </c>
      <c r="H28" s="14"/>
      <c r="I28" s="19"/>
      <c r="L28" s="28"/>
      <c r="M28" s="29"/>
      <c r="R28" s="18"/>
      <c r="S28" s="19"/>
    </row>
    <row r="29" spans="1:32" s="13" customFormat="1" ht="7.5" customHeight="1" x14ac:dyDescent="0.2">
      <c r="A29" s="30"/>
      <c r="B29" s="23"/>
      <c r="C29" s="23"/>
      <c r="D29" s="24"/>
      <c r="E29" s="23"/>
      <c r="F29" s="23"/>
      <c r="G29" s="23"/>
      <c r="H29" s="14"/>
      <c r="I29" s="19"/>
      <c r="J29" s="16"/>
      <c r="K29" s="17"/>
      <c r="L29" s="16"/>
      <c r="M29" s="15"/>
      <c r="N29" s="16"/>
      <c r="O29" s="15"/>
      <c r="P29" s="16"/>
      <c r="Q29" s="15"/>
      <c r="R29" s="18"/>
      <c r="S29" s="19"/>
      <c r="T29" s="16"/>
      <c r="U29" s="15"/>
      <c r="V29" s="16"/>
      <c r="W29" s="15"/>
      <c r="X29" s="16"/>
      <c r="Y29" s="15"/>
      <c r="Z29" s="18"/>
      <c r="AA29" s="19"/>
      <c r="AB29" s="18"/>
      <c r="AC29" s="19"/>
      <c r="AD29" s="16"/>
      <c r="AE29" s="15"/>
      <c r="AF29" s="16"/>
    </row>
    <row r="30" spans="1:32" s="13" customFormat="1" ht="12" x14ac:dyDescent="0.2">
      <c r="A30" s="22" t="s">
        <v>34</v>
      </c>
      <c r="B30" s="31">
        <f>+B14</f>
        <v>11311184.720000001</v>
      </c>
      <c r="C30" s="31">
        <f>SUM(C14:C28)</f>
        <v>127992825.95</v>
      </c>
      <c r="D30" s="22"/>
      <c r="E30" s="31"/>
      <c r="F30" s="31">
        <f>SUM(F29:F29)</f>
        <v>0</v>
      </c>
      <c r="G30" s="31">
        <f>SUM(G14:G29)</f>
        <v>139304010.66999999</v>
      </c>
      <c r="H30" s="32"/>
      <c r="I30" s="8"/>
      <c r="J30" s="16"/>
      <c r="K30" s="17"/>
      <c r="L30" s="16"/>
      <c r="M30" s="15"/>
      <c r="N30" s="16"/>
      <c r="O30" s="15"/>
      <c r="P30" s="16"/>
      <c r="Q30" s="15"/>
      <c r="R30" s="18"/>
      <c r="S30" s="19"/>
      <c r="T30" s="16"/>
      <c r="U30" s="15"/>
      <c r="V30" s="16"/>
      <c r="W30" s="15"/>
      <c r="X30" s="16"/>
      <c r="Y30" s="15"/>
      <c r="Z30" s="18"/>
      <c r="AA30" s="19"/>
      <c r="AB30" s="18"/>
      <c r="AC30" s="19"/>
      <c r="AD30" s="16"/>
      <c r="AE30" s="15"/>
      <c r="AF30" s="16"/>
    </row>
    <row r="31" spans="1:32" s="13" customFormat="1" ht="12" x14ac:dyDescent="0.2">
      <c r="A31" s="22" t="s">
        <v>35</v>
      </c>
      <c r="B31" s="23"/>
      <c r="C31" s="23"/>
      <c r="D31" s="24"/>
      <c r="E31" s="24"/>
      <c r="F31" s="24"/>
      <c r="G31" s="24"/>
      <c r="I31" s="15"/>
      <c r="J31" s="16"/>
      <c r="K31" s="17"/>
      <c r="L31" s="16"/>
      <c r="M31" s="15"/>
      <c r="N31" s="16"/>
      <c r="O31" s="15"/>
      <c r="P31" s="16"/>
      <c r="Q31" s="15"/>
      <c r="R31" s="18"/>
      <c r="S31" s="19"/>
      <c r="T31" s="16"/>
      <c r="U31" s="15"/>
      <c r="V31" s="16"/>
      <c r="W31" s="15"/>
      <c r="X31" s="16"/>
      <c r="Y31" s="15"/>
      <c r="Z31" s="18"/>
      <c r="AA31" s="19"/>
      <c r="AB31" s="18"/>
      <c r="AC31" s="19"/>
      <c r="AD31" s="16"/>
      <c r="AE31" s="15"/>
      <c r="AF31" s="16"/>
    </row>
    <row r="32" spans="1:32" s="13" customFormat="1" ht="12" x14ac:dyDescent="0.2">
      <c r="A32" s="22" t="s">
        <v>36</v>
      </c>
      <c r="B32" s="23"/>
      <c r="C32" s="23"/>
      <c r="D32" s="24"/>
      <c r="E32" s="24"/>
      <c r="F32" s="24"/>
      <c r="G32" s="24"/>
      <c r="I32" s="15"/>
      <c r="J32" s="16"/>
      <c r="K32" s="17"/>
      <c r="L32" s="16"/>
      <c r="M32" s="15"/>
      <c r="N32" s="16"/>
      <c r="O32" s="15"/>
      <c r="P32" s="16"/>
      <c r="Q32" s="15"/>
      <c r="R32" s="18"/>
      <c r="S32" s="19"/>
      <c r="T32" s="16"/>
      <c r="U32" s="15"/>
      <c r="V32" s="16"/>
      <c r="W32" s="15"/>
      <c r="X32" s="16"/>
      <c r="Y32" s="15"/>
      <c r="Z32" s="18"/>
      <c r="AA32" s="19"/>
      <c r="AB32" s="18"/>
      <c r="AC32" s="19"/>
      <c r="AD32" s="16"/>
      <c r="AE32" s="15"/>
      <c r="AF32" s="16"/>
    </row>
    <row r="33" spans="1:32" s="13" customFormat="1" ht="12" customHeight="1" x14ac:dyDescent="0.2">
      <c r="A33" s="33" t="s">
        <v>37</v>
      </c>
      <c r="B33" s="23"/>
      <c r="C33" s="23">
        <f>SUM(J33:AF33)</f>
        <v>270085.3</v>
      </c>
      <c r="D33" s="24"/>
      <c r="E33" s="24"/>
      <c r="F33" s="24"/>
      <c r="G33" s="24"/>
      <c r="I33" s="15"/>
      <c r="J33" s="28"/>
      <c r="K33" s="34"/>
      <c r="L33" s="28">
        <f>SUM(L34:L35)</f>
        <v>10766</v>
      </c>
      <c r="M33" s="29"/>
      <c r="N33" s="35">
        <f>SUM(N34:N36)</f>
        <v>19908.7</v>
      </c>
      <c r="O33" s="36"/>
      <c r="P33" s="28">
        <f>SUM(P34:P36)</f>
        <v>40587.4</v>
      </c>
      <c r="Q33" s="29"/>
      <c r="R33" s="28">
        <f>SUM(R34:R35)</f>
        <v>25653.3</v>
      </c>
      <c r="S33" s="29"/>
      <c r="T33" s="35">
        <f>SUM(T34)</f>
        <v>5021.1000000000004</v>
      </c>
      <c r="U33" s="37"/>
      <c r="V33" s="28">
        <f>SUM(V34:V38)</f>
        <v>26810.400000000001</v>
      </c>
      <c r="W33" s="29"/>
      <c r="X33" s="28"/>
      <c r="Y33" s="29"/>
      <c r="Z33" s="38">
        <f>Z34</f>
        <v>10871.5</v>
      </c>
      <c r="AA33" s="39"/>
      <c r="AB33" s="38"/>
      <c r="AC33" s="39"/>
      <c r="AD33" s="40">
        <f>SUM(AD34)</f>
        <v>10217.5</v>
      </c>
      <c r="AE33" s="41"/>
      <c r="AF33" s="38">
        <f>SUM(AF34:AF40)</f>
        <v>120249.4</v>
      </c>
    </row>
    <row r="34" spans="1:32" s="13" customFormat="1" ht="12" hidden="1" customHeight="1" x14ac:dyDescent="0.2">
      <c r="A34" s="33"/>
      <c r="B34" s="23"/>
      <c r="C34" s="23"/>
      <c r="D34" s="24"/>
      <c r="E34" s="24"/>
      <c r="F34" s="24"/>
      <c r="G34" s="24"/>
      <c r="I34" s="15"/>
      <c r="J34" s="28"/>
      <c r="K34" s="42" t="s">
        <v>38</v>
      </c>
      <c r="L34" s="18">
        <v>5508.7</v>
      </c>
      <c r="M34" s="42" t="s">
        <v>39</v>
      </c>
      <c r="N34" s="12">
        <v>8667.4</v>
      </c>
      <c r="O34" s="43" t="s">
        <v>40</v>
      </c>
      <c r="P34" s="18">
        <v>29436.1</v>
      </c>
      <c r="Q34" s="19" t="s">
        <v>41</v>
      </c>
      <c r="R34" s="18">
        <v>8128.2</v>
      </c>
      <c r="S34" s="19" t="s">
        <v>42</v>
      </c>
      <c r="T34" s="12">
        <v>5021.1000000000004</v>
      </c>
      <c r="U34" s="44" t="s">
        <v>43</v>
      </c>
      <c r="V34" s="18">
        <v>5121.6000000000004</v>
      </c>
      <c r="W34" s="29"/>
      <c r="X34" s="28"/>
      <c r="Y34" s="19" t="s">
        <v>44</v>
      </c>
      <c r="Z34" s="7">
        <v>10871.5</v>
      </c>
      <c r="AA34" s="39"/>
      <c r="AB34" s="38"/>
      <c r="AC34" s="39"/>
      <c r="AD34" s="61">
        <v>10217.5</v>
      </c>
      <c r="AE34" s="62" t="s">
        <v>147</v>
      </c>
      <c r="AF34" s="7">
        <v>18147.900000000001</v>
      </c>
    </row>
    <row r="35" spans="1:32" s="13" customFormat="1" ht="12" hidden="1" customHeight="1" x14ac:dyDescent="0.2">
      <c r="A35" s="33"/>
      <c r="B35" s="23"/>
      <c r="C35" s="23"/>
      <c r="D35" s="24"/>
      <c r="E35" s="24"/>
      <c r="F35" s="24"/>
      <c r="G35" s="24"/>
      <c r="I35" s="15"/>
      <c r="J35" s="28"/>
      <c r="K35" s="45" t="s">
        <v>45</v>
      </c>
      <c r="L35" s="18">
        <v>5257.3</v>
      </c>
      <c r="M35" s="42" t="s">
        <v>46</v>
      </c>
      <c r="N35" s="12">
        <v>5424.4</v>
      </c>
      <c r="O35" s="43" t="s">
        <v>47</v>
      </c>
      <c r="P35" s="18">
        <v>5809.4</v>
      </c>
      <c r="Q35" s="19" t="s">
        <v>48</v>
      </c>
      <c r="R35" s="18">
        <v>17525.099999999999</v>
      </c>
      <c r="S35" s="29"/>
      <c r="T35" s="35"/>
      <c r="U35" s="44" t="s">
        <v>49</v>
      </c>
      <c r="V35" s="18">
        <v>5121.6000000000004</v>
      </c>
      <c r="W35" s="29"/>
      <c r="X35" s="28"/>
      <c r="Y35" s="29"/>
      <c r="Z35" s="38"/>
      <c r="AA35" s="39"/>
      <c r="AB35" s="38"/>
      <c r="AC35" s="39"/>
      <c r="AD35" s="40"/>
      <c r="AE35" s="62" t="s">
        <v>148</v>
      </c>
      <c r="AF35" s="7">
        <v>27806.400000000001</v>
      </c>
    </row>
    <row r="36" spans="1:32" s="13" customFormat="1" ht="12" hidden="1" customHeight="1" x14ac:dyDescent="0.2">
      <c r="A36" s="33"/>
      <c r="B36" s="23"/>
      <c r="C36" s="23"/>
      <c r="D36" s="24"/>
      <c r="E36" s="24"/>
      <c r="F36" s="24"/>
      <c r="G36" s="24"/>
      <c r="I36" s="15"/>
      <c r="J36" s="28"/>
      <c r="K36" s="45"/>
      <c r="L36" s="18"/>
      <c r="M36" s="42" t="s">
        <v>50</v>
      </c>
      <c r="N36" s="12">
        <v>5816.9</v>
      </c>
      <c r="O36" s="43" t="s">
        <v>51</v>
      </c>
      <c r="P36" s="18">
        <v>5341.9</v>
      </c>
      <c r="Q36" s="29"/>
      <c r="R36" s="28"/>
      <c r="S36" s="29"/>
      <c r="T36" s="46"/>
      <c r="U36" s="44" t="s">
        <v>52</v>
      </c>
      <c r="V36" s="18">
        <v>5417</v>
      </c>
      <c r="W36" s="29"/>
      <c r="X36" s="28"/>
      <c r="Y36" s="29"/>
      <c r="Z36" s="38"/>
      <c r="AA36" s="39"/>
      <c r="AB36" s="38"/>
      <c r="AC36" s="39"/>
      <c r="AD36" s="40"/>
      <c r="AE36" s="62" t="s">
        <v>149</v>
      </c>
      <c r="AF36" s="7">
        <v>5806</v>
      </c>
    </row>
    <row r="37" spans="1:32" s="13" customFormat="1" ht="12" hidden="1" customHeight="1" x14ac:dyDescent="0.2">
      <c r="A37" s="33"/>
      <c r="B37" s="23"/>
      <c r="C37" s="23"/>
      <c r="D37" s="24"/>
      <c r="E37" s="24"/>
      <c r="F37" s="24"/>
      <c r="G37" s="24"/>
      <c r="I37" s="15"/>
      <c r="J37" s="28"/>
      <c r="K37" s="45"/>
      <c r="L37" s="18"/>
      <c r="M37" s="42"/>
      <c r="N37" s="12"/>
      <c r="O37" s="43"/>
      <c r="P37" s="18"/>
      <c r="Q37" s="29"/>
      <c r="R37" s="28"/>
      <c r="S37" s="29"/>
      <c r="T37" s="46"/>
      <c r="U37" s="44" t="s">
        <v>53</v>
      </c>
      <c r="V37" s="18">
        <v>5612.6</v>
      </c>
      <c r="W37" s="29"/>
      <c r="X37" s="28"/>
      <c r="Y37" s="29"/>
      <c r="Z37" s="38"/>
      <c r="AA37" s="39"/>
      <c r="AB37" s="38"/>
      <c r="AC37" s="39"/>
      <c r="AD37" s="40"/>
      <c r="AE37" s="62" t="s">
        <v>150</v>
      </c>
      <c r="AF37" s="7">
        <v>21030.7</v>
      </c>
    </row>
    <row r="38" spans="1:32" s="13" customFormat="1" ht="12" hidden="1" customHeight="1" x14ac:dyDescent="0.2">
      <c r="A38" s="33"/>
      <c r="B38" s="23"/>
      <c r="C38" s="23"/>
      <c r="D38" s="24"/>
      <c r="E38" s="24"/>
      <c r="F38" s="24"/>
      <c r="G38" s="24"/>
      <c r="I38" s="15"/>
      <c r="J38" s="28"/>
      <c r="K38" s="45"/>
      <c r="L38" s="18"/>
      <c r="M38" s="42"/>
      <c r="N38" s="12"/>
      <c r="O38" s="43"/>
      <c r="P38" s="18"/>
      <c r="Q38" s="29"/>
      <c r="R38" s="28"/>
      <c r="S38" s="29"/>
      <c r="T38" s="46"/>
      <c r="U38" s="44" t="s">
        <v>54</v>
      </c>
      <c r="V38" s="18">
        <v>5537.6</v>
      </c>
      <c r="W38" s="29"/>
      <c r="X38" s="28"/>
      <c r="Y38" s="29"/>
      <c r="Z38" s="38"/>
      <c r="AA38" s="39"/>
      <c r="AB38" s="38"/>
      <c r="AC38" s="39"/>
      <c r="AD38" s="40"/>
      <c r="AE38" s="62" t="s">
        <v>151</v>
      </c>
      <c r="AF38" s="7">
        <v>16352.4</v>
      </c>
    </row>
    <row r="39" spans="1:32" s="13" customFormat="1" ht="12" hidden="1" customHeight="1" x14ac:dyDescent="0.2">
      <c r="A39" s="33"/>
      <c r="B39" s="23"/>
      <c r="C39" s="23"/>
      <c r="D39" s="24"/>
      <c r="E39" s="24"/>
      <c r="F39" s="24"/>
      <c r="G39" s="24"/>
      <c r="I39" s="15"/>
      <c r="J39" s="28"/>
      <c r="K39" s="45"/>
      <c r="L39" s="18"/>
      <c r="M39" s="42"/>
      <c r="N39" s="12"/>
      <c r="O39" s="43"/>
      <c r="P39" s="18"/>
      <c r="Q39" s="29"/>
      <c r="R39" s="28"/>
      <c r="S39" s="29"/>
      <c r="T39" s="46"/>
      <c r="U39" s="44"/>
      <c r="V39" s="18"/>
      <c r="W39" s="29"/>
      <c r="X39" s="28"/>
      <c r="Y39" s="29"/>
      <c r="Z39" s="38"/>
      <c r="AA39" s="39"/>
      <c r="AB39" s="38"/>
      <c r="AC39" s="39"/>
      <c r="AD39" s="40"/>
      <c r="AE39" s="62" t="s">
        <v>152</v>
      </c>
      <c r="AF39" s="7">
        <v>15619.2</v>
      </c>
    </row>
    <row r="40" spans="1:32" s="13" customFormat="1" ht="12" hidden="1" customHeight="1" x14ac:dyDescent="0.2">
      <c r="A40" s="33"/>
      <c r="B40" s="23"/>
      <c r="C40" s="23"/>
      <c r="D40" s="24"/>
      <c r="E40" s="24"/>
      <c r="F40" s="24"/>
      <c r="G40" s="24"/>
      <c r="I40" s="15"/>
      <c r="J40" s="28"/>
      <c r="K40" s="45"/>
      <c r="L40" s="18"/>
      <c r="M40" s="42"/>
      <c r="N40" s="12"/>
      <c r="O40" s="43"/>
      <c r="P40" s="18"/>
      <c r="Q40" s="29"/>
      <c r="R40" s="28"/>
      <c r="S40" s="29"/>
      <c r="T40" s="46"/>
      <c r="U40" s="44"/>
      <c r="V40" s="18"/>
      <c r="W40" s="29"/>
      <c r="X40" s="28"/>
      <c r="Y40" s="29"/>
      <c r="Z40" s="38"/>
      <c r="AA40" s="39"/>
      <c r="AB40" s="38"/>
      <c r="AC40" s="39"/>
      <c r="AD40" s="40"/>
      <c r="AE40" s="19" t="s">
        <v>153</v>
      </c>
      <c r="AF40" s="18">
        <v>15486.8</v>
      </c>
    </row>
    <row r="41" spans="1:32" s="13" customFormat="1" ht="12.75" customHeight="1" x14ac:dyDescent="0.2">
      <c r="A41" s="33" t="s">
        <v>55</v>
      </c>
      <c r="B41" s="23"/>
      <c r="C41" s="23">
        <f>SUM(J41:AF41)</f>
        <v>1184000</v>
      </c>
      <c r="D41" s="24"/>
      <c r="E41" s="24"/>
      <c r="F41" s="24"/>
      <c r="G41" s="24"/>
      <c r="I41" s="15"/>
      <c r="J41" s="18"/>
      <c r="K41" s="42"/>
      <c r="L41" s="18"/>
      <c r="M41" s="19"/>
      <c r="N41" s="47"/>
      <c r="O41" s="48"/>
      <c r="P41" s="18"/>
      <c r="Q41" s="19"/>
      <c r="R41" s="18"/>
      <c r="S41" s="19"/>
      <c r="T41" s="28">
        <f>SUM(T42:T62)</f>
        <v>628000</v>
      </c>
      <c r="U41" s="19"/>
      <c r="V41" s="28">
        <f>SUM(V42:V53)</f>
        <v>350000</v>
      </c>
      <c r="W41" s="19"/>
      <c r="X41" s="38">
        <f>SUM(X42:X48)</f>
        <v>210000</v>
      </c>
      <c r="Y41" s="39"/>
      <c r="Z41" s="38"/>
      <c r="AA41" s="39"/>
      <c r="AB41" s="38"/>
      <c r="AC41" s="39"/>
      <c r="AD41" s="47"/>
      <c r="AE41" s="48"/>
      <c r="AF41" s="38">
        <f>SUM(AF42:AF51)</f>
        <v>-4000</v>
      </c>
    </row>
    <row r="42" spans="1:32" s="13" customFormat="1" ht="12.75" hidden="1" customHeight="1" x14ac:dyDescent="0.2">
      <c r="A42" s="33"/>
      <c r="B42" s="23"/>
      <c r="C42" s="23"/>
      <c r="D42" s="24"/>
      <c r="E42" s="24"/>
      <c r="F42" s="24"/>
      <c r="G42" s="24"/>
      <c r="I42" s="15"/>
      <c r="J42" s="18"/>
      <c r="K42" s="42"/>
      <c r="L42" s="18"/>
      <c r="M42" s="19"/>
      <c r="N42" s="47"/>
      <c r="O42" s="48"/>
      <c r="P42" s="18"/>
      <c r="Q42" s="19"/>
      <c r="R42" s="18"/>
      <c r="S42" s="19" t="s">
        <v>56</v>
      </c>
      <c r="T42" s="18">
        <v>30000</v>
      </c>
      <c r="U42" s="19" t="s">
        <v>57</v>
      </c>
      <c r="V42" s="18">
        <v>30000</v>
      </c>
      <c r="W42" s="19" t="s">
        <v>58</v>
      </c>
      <c r="X42" s="18">
        <v>30000</v>
      </c>
      <c r="Y42" s="39"/>
      <c r="Z42" s="38"/>
      <c r="AA42" s="39"/>
      <c r="AB42" s="38"/>
      <c r="AC42" s="39"/>
      <c r="AD42" s="47"/>
      <c r="AE42" s="48" t="s">
        <v>154</v>
      </c>
      <c r="AF42" s="38">
        <v>-2000</v>
      </c>
    </row>
    <row r="43" spans="1:32" s="13" customFormat="1" ht="12.75" hidden="1" customHeight="1" x14ac:dyDescent="0.2">
      <c r="A43" s="33"/>
      <c r="B43" s="23"/>
      <c r="C43" s="23"/>
      <c r="D43" s="24"/>
      <c r="E43" s="24"/>
      <c r="F43" s="24"/>
      <c r="G43" s="24"/>
      <c r="I43" s="15"/>
      <c r="J43" s="18"/>
      <c r="K43" s="42"/>
      <c r="L43" s="18"/>
      <c r="M43" s="19"/>
      <c r="N43" s="47"/>
      <c r="O43" s="48"/>
      <c r="P43" s="18"/>
      <c r="Q43" s="19"/>
      <c r="R43" s="18"/>
      <c r="S43" s="19" t="s">
        <v>59</v>
      </c>
      <c r="T43" s="18">
        <v>30000</v>
      </c>
      <c r="U43" s="19" t="s">
        <v>60</v>
      </c>
      <c r="V43" s="18">
        <v>20000</v>
      </c>
      <c r="W43" s="19" t="s">
        <v>61</v>
      </c>
      <c r="X43" s="18">
        <v>30000</v>
      </c>
      <c r="Y43" s="39"/>
      <c r="Z43" s="38"/>
      <c r="AA43" s="39"/>
      <c r="AB43" s="38"/>
      <c r="AC43" s="39"/>
      <c r="AD43" s="47"/>
      <c r="AE43" s="48" t="s">
        <v>155</v>
      </c>
      <c r="AF43" s="38">
        <v>-2000</v>
      </c>
    </row>
    <row r="44" spans="1:32" s="13" customFormat="1" ht="12.75" hidden="1" customHeight="1" x14ac:dyDescent="0.2">
      <c r="A44" s="33"/>
      <c r="B44" s="23"/>
      <c r="C44" s="23"/>
      <c r="D44" s="24"/>
      <c r="E44" s="24"/>
      <c r="F44" s="24"/>
      <c r="G44" s="24"/>
      <c r="I44" s="15"/>
      <c r="J44" s="18"/>
      <c r="K44" s="42"/>
      <c r="L44" s="18"/>
      <c r="M44" s="19"/>
      <c r="N44" s="47"/>
      <c r="O44" s="48"/>
      <c r="P44" s="18"/>
      <c r="Q44" s="19"/>
      <c r="R44" s="18"/>
      <c r="S44" s="19" t="s">
        <v>62</v>
      </c>
      <c r="T44" s="18">
        <v>30000</v>
      </c>
      <c r="U44" s="19" t="s">
        <v>63</v>
      </c>
      <c r="V44" s="18">
        <v>30000</v>
      </c>
      <c r="W44" s="19" t="s">
        <v>64</v>
      </c>
      <c r="X44" s="18">
        <v>30000</v>
      </c>
      <c r="Y44" s="39"/>
      <c r="Z44" s="38"/>
      <c r="AA44" s="39"/>
      <c r="AB44" s="38"/>
      <c r="AC44" s="39"/>
      <c r="AD44" s="47"/>
      <c r="AE44" s="48"/>
      <c r="AF44" s="38"/>
    </row>
    <row r="45" spans="1:32" s="13" customFormat="1" ht="12.75" hidden="1" customHeight="1" x14ac:dyDescent="0.2">
      <c r="A45" s="33"/>
      <c r="B45" s="23"/>
      <c r="C45" s="23"/>
      <c r="D45" s="24"/>
      <c r="E45" s="24"/>
      <c r="F45" s="24"/>
      <c r="G45" s="24"/>
      <c r="I45" s="15"/>
      <c r="J45" s="18"/>
      <c r="K45" s="42"/>
      <c r="L45" s="18"/>
      <c r="M45" s="19"/>
      <c r="N45" s="47"/>
      <c r="O45" s="48"/>
      <c r="P45" s="18"/>
      <c r="Q45" s="19"/>
      <c r="R45" s="18"/>
      <c r="S45" s="19" t="s">
        <v>65</v>
      </c>
      <c r="T45" s="18">
        <v>30000</v>
      </c>
      <c r="U45" s="19" t="s">
        <v>66</v>
      </c>
      <c r="V45" s="18">
        <v>30000</v>
      </c>
      <c r="W45" s="19" t="s">
        <v>67</v>
      </c>
      <c r="X45" s="18">
        <v>30000</v>
      </c>
      <c r="Y45" s="39"/>
      <c r="Z45" s="38"/>
      <c r="AA45" s="39"/>
      <c r="AB45" s="38"/>
      <c r="AC45" s="39"/>
      <c r="AD45" s="47"/>
      <c r="AE45" s="48"/>
      <c r="AF45" s="38"/>
    </row>
    <row r="46" spans="1:32" s="13" customFormat="1" ht="12.75" hidden="1" customHeight="1" x14ac:dyDescent="0.2">
      <c r="A46" s="33"/>
      <c r="B46" s="23"/>
      <c r="C46" s="23"/>
      <c r="D46" s="24"/>
      <c r="E46" s="24"/>
      <c r="F46" s="24"/>
      <c r="G46" s="24"/>
      <c r="I46" s="15"/>
      <c r="J46" s="18"/>
      <c r="K46" s="42"/>
      <c r="L46" s="18"/>
      <c r="M46" s="19"/>
      <c r="N46" s="47"/>
      <c r="O46" s="48"/>
      <c r="P46" s="18"/>
      <c r="Q46" s="19"/>
      <c r="R46" s="18"/>
      <c r="S46" s="19" t="s">
        <v>68</v>
      </c>
      <c r="T46" s="18">
        <v>30000</v>
      </c>
      <c r="U46" s="19" t="s">
        <v>69</v>
      </c>
      <c r="V46" s="18">
        <v>30000</v>
      </c>
      <c r="W46" s="19" t="s">
        <v>70</v>
      </c>
      <c r="X46" s="18">
        <v>30000</v>
      </c>
      <c r="Y46" s="39"/>
      <c r="Z46" s="38"/>
      <c r="AA46" s="39"/>
      <c r="AB46" s="38"/>
      <c r="AC46" s="39"/>
      <c r="AD46" s="47"/>
      <c r="AE46" s="48"/>
      <c r="AF46" s="38"/>
    </row>
    <row r="47" spans="1:32" s="13" customFormat="1" ht="12.75" hidden="1" customHeight="1" x14ac:dyDescent="0.2">
      <c r="A47" s="33"/>
      <c r="B47" s="23"/>
      <c r="D47" s="24"/>
      <c r="E47" s="24"/>
      <c r="F47" s="24"/>
      <c r="G47" s="24"/>
      <c r="I47" s="15"/>
      <c r="J47" s="18"/>
      <c r="K47" s="42"/>
      <c r="L47" s="18"/>
      <c r="M47" s="19"/>
      <c r="N47" s="47"/>
      <c r="O47" s="48"/>
      <c r="P47" s="18"/>
      <c r="Q47" s="19"/>
      <c r="R47" s="18"/>
      <c r="S47" s="19" t="s">
        <v>71</v>
      </c>
      <c r="T47" s="18">
        <v>30000</v>
      </c>
      <c r="U47" s="19" t="s">
        <v>72</v>
      </c>
      <c r="V47" s="18">
        <v>30000</v>
      </c>
      <c r="W47" s="19" t="s">
        <v>73</v>
      </c>
      <c r="X47" s="18">
        <v>30000</v>
      </c>
      <c r="Y47" s="39"/>
      <c r="Z47" s="38"/>
      <c r="AA47" s="39"/>
      <c r="AB47" s="38"/>
      <c r="AC47" s="39"/>
      <c r="AD47" s="47"/>
      <c r="AE47" s="48"/>
      <c r="AF47" s="38"/>
    </row>
    <row r="48" spans="1:32" s="13" customFormat="1" ht="12.75" hidden="1" customHeight="1" x14ac:dyDescent="0.2">
      <c r="A48" s="33"/>
      <c r="B48" s="23"/>
      <c r="C48" s="23"/>
      <c r="D48" s="23"/>
      <c r="E48" s="24"/>
      <c r="F48" s="24"/>
      <c r="G48" s="24"/>
      <c r="I48" s="15"/>
      <c r="J48" s="18"/>
      <c r="K48" s="42"/>
      <c r="L48" s="18"/>
      <c r="M48" s="19"/>
      <c r="N48" s="47"/>
      <c r="O48" s="48"/>
      <c r="P48" s="18"/>
      <c r="Q48" s="19"/>
      <c r="R48" s="18"/>
      <c r="S48" s="19" t="s">
        <v>74</v>
      </c>
      <c r="T48" s="18">
        <v>30000</v>
      </c>
      <c r="U48" s="19" t="s">
        <v>75</v>
      </c>
      <c r="V48" s="18">
        <v>30000</v>
      </c>
      <c r="W48" s="19" t="s">
        <v>76</v>
      </c>
      <c r="X48" s="18">
        <v>30000</v>
      </c>
      <c r="Y48" s="39"/>
      <c r="Z48" s="38"/>
      <c r="AA48" s="39"/>
      <c r="AB48" s="38"/>
      <c r="AC48" s="39"/>
      <c r="AD48" s="47"/>
      <c r="AE48" s="48"/>
      <c r="AF48" s="38"/>
    </row>
    <row r="49" spans="1:32" s="13" customFormat="1" ht="12.75" hidden="1" customHeight="1" x14ac:dyDescent="0.2">
      <c r="A49" s="33"/>
      <c r="B49" s="23"/>
      <c r="C49" s="23"/>
      <c r="D49" s="24"/>
      <c r="E49" s="24"/>
      <c r="F49" s="24"/>
      <c r="G49" s="24"/>
      <c r="I49" s="15"/>
      <c r="J49" s="18"/>
      <c r="K49" s="42"/>
      <c r="L49" s="18"/>
      <c r="M49" s="19"/>
      <c r="N49" s="47"/>
      <c r="O49" s="48"/>
      <c r="P49" s="18"/>
      <c r="Q49" s="19"/>
      <c r="R49" s="18"/>
      <c r="S49" s="19" t="s">
        <v>77</v>
      </c>
      <c r="T49" s="18">
        <v>28000</v>
      </c>
      <c r="U49" s="19" t="s">
        <v>78</v>
      </c>
      <c r="V49" s="18">
        <v>30000</v>
      </c>
      <c r="W49" s="19"/>
      <c r="X49" s="38"/>
      <c r="Y49" s="39"/>
      <c r="Z49" s="38"/>
      <c r="AA49" s="39"/>
      <c r="AB49" s="38"/>
      <c r="AC49" s="39"/>
      <c r="AD49" s="47"/>
      <c r="AE49" s="48"/>
      <c r="AF49" s="38"/>
    </row>
    <row r="50" spans="1:32" s="13" customFormat="1" ht="12.75" hidden="1" customHeight="1" x14ac:dyDescent="0.2">
      <c r="A50" s="33"/>
      <c r="B50" s="23"/>
      <c r="C50" s="23"/>
      <c r="D50" s="24"/>
      <c r="E50" s="24"/>
      <c r="F50" s="24"/>
      <c r="G50" s="24"/>
      <c r="I50" s="15"/>
      <c r="J50" s="18"/>
      <c r="K50" s="42"/>
      <c r="L50" s="18"/>
      <c r="M50" s="19"/>
      <c r="N50" s="47"/>
      <c r="O50" s="48"/>
      <c r="P50" s="18"/>
      <c r="Q50" s="19"/>
      <c r="R50" s="18"/>
      <c r="S50" s="19" t="s">
        <v>79</v>
      </c>
      <c r="T50" s="18">
        <v>30000</v>
      </c>
      <c r="U50" s="19" t="s">
        <v>80</v>
      </c>
      <c r="V50" s="18">
        <v>30000</v>
      </c>
      <c r="W50" s="19"/>
      <c r="X50" s="38"/>
      <c r="Y50" s="39"/>
      <c r="Z50" s="38"/>
      <c r="AA50" s="39"/>
      <c r="AB50" s="38"/>
      <c r="AC50" s="39"/>
      <c r="AD50" s="47"/>
      <c r="AE50" s="48"/>
      <c r="AF50" s="38"/>
    </row>
    <row r="51" spans="1:32" s="13" customFormat="1" ht="12.75" hidden="1" customHeight="1" x14ac:dyDescent="0.2">
      <c r="A51" s="33"/>
      <c r="B51" s="23"/>
      <c r="C51" s="23"/>
      <c r="D51" s="24"/>
      <c r="E51" s="24"/>
      <c r="F51" s="24"/>
      <c r="G51" s="24"/>
      <c r="I51" s="15"/>
      <c r="J51" s="18"/>
      <c r="K51" s="42"/>
      <c r="L51" s="18"/>
      <c r="M51" s="19"/>
      <c r="N51" s="47"/>
      <c r="O51" s="48"/>
      <c r="P51" s="18"/>
      <c r="Q51" s="19"/>
      <c r="R51" s="18"/>
      <c r="S51" s="19" t="s">
        <v>81</v>
      </c>
      <c r="T51" s="18">
        <v>30000</v>
      </c>
      <c r="U51" s="19" t="s">
        <v>82</v>
      </c>
      <c r="V51" s="18">
        <v>30000</v>
      </c>
      <c r="W51" s="19"/>
      <c r="X51" s="38"/>
      <c r="Y51" s="39"/>
      <c r="Z51" s="38"/>
      <c r="AA51" s="39"/>
      <c r="AB51" s="38"/>
      <c r="AC51" s="39"/>
      <c r="AD51" s="47"/>
      <c r="AE51" s="48"/>
      <c r="AF51" s="38"/>
    </row>
    <row r="52" spans="1:32" s="13" customFormat="1" ht="12.75" hidden="1" customHeight="1" x14ac:dyDescent="0.2">
      <c r="A52" s="33"/>
      <c r="B52" s="23"/>
      <c r="C52" s="23"/>
      <c r="D52" s="24"/>
      <c r="E52" s="24"/>
      <c r="F52" s="24"/>
      <c r="G52" s="24"/>
      <c r="I52" s="15"/>
      <c r="J52" s="18"/>
      <c r="K52" s="42"/>
      <c r="L52" s="18"/>
      <c r="M52" s="19"/>
      <c r="N52" s="47"/>
      <c r="O52" s="48"/>
      <c r="P52" s="18"/>
      <c r="Q52" s="19"/>
      <c r="R52" s="18"/>
      <c r="S52" s="19" t="s">
        <v>83</v>
      </c>
      <c r="T52" s="18">
        <v>30000</v>
      </c>
      <c r="U52" s="19" t="s">
        <v>84</v>
      </c>
      <c r="V52" s="18">
        <v>30000</v>
      </c>
      <c r="W52" s="19"/>
      <c r="X52" s="38"/>
      <c r="Y52" s="39"/>
      <c r="Z52" s="38"/>
      <c r="AA52" s="39"/>
      <c r="AB52" s="38"/>
      <c r="AC52" s="39"/>
      <c r="AD52" s="47"/>
      <c r="AE52" s="48"/>
      <c r="AF52" s="38"/>
    </row>
    <row r="53" spans="1:32" s="13" customFormat="1" ht="12.75" hidden="1" customHeight="1" x14ac:dyDescent="0.2">
      <c r="A53" s="33"/>
      <c r="B53" s="23"/>
      <c r="C53" s="23"/>
      <c r="D53" s="24"/>
      <c r="E53" s="24"/>
      <c r="F53" s="24"/>
      <c r="G53" s="24"/>
      <c r="I53" s="15"/>
      <c r="J53" s="18"/>
      <c r="K53" s="42"/>
      <c r="L53" s="18"/>
      <c r="M53" s="19"/>
      <c r="N53" s="47"/>
      <c r="O53" s="48"/>
      <c r="P53" s="18"/>
      <c r="Q53" s="19"/>
      <c r="R53" s="18"/>
      <c r="S53" s="19" t="s">
        <v>85</v>
      </c>
      <c r="T53" s="18">
        <v>30000</v>
      </c>
      <c r="U53" s="19" t="s">
        <v>86</v>
      </c>
      <c r="V53" s="18">
        <v>30000</v>
      </c>
      <c r="W53" s="19"/>
      <c r="X53" s="38"/>
      <c r="Y53" s="39"/>
      <c r="Z53" s="38"/>
      <c r="AA53" s="39"/>
      <c r="AB53" s="38"/>
      <c r="AC53" s="39"/>
      <c r="AD53" s="47"/>
      <c r="AE53" s="48"/>
      <c r="AF53" s="38"/>
    </row>
    <row r="54" spans="1:32" s="13" customFormat="1" ht="12.75" hidden="1" customHeight="1" x14ac:dyDescent="0.2">
      <c r="A54" s="33"/>
      <c r="B54" s="23"/>
      <c r="C54" s="23"/>
      <c r="D54" s="24"/>
      <c r="E54" s="24"/>
      <c r="F54" s="24"/>
      <c r="G54" s="24"/>
      <c r="I54" s="15"/>
      <c r="J54" s="18"/>
      <c r="K54" s="42"/>
      <c r="L54" s="18"/>
      <c r="M54" s="19"/>
      <c r="N54" s="47"/>
      <c r="O54" s="48"/>
      <c r="P54" s="18"/>
      <c r="Q54" s="19"/>
      <c r="R54" s="18"/>
      <c r="S54" s="19" t="s">
        <v>87</v>
      </c>
      <c r="T54" s="18">
        <v>30000</v>
      </c>
      <c r="U54" s="19"/>
      <c r="V54" s="18"/>
      <c r="W54" s="19"/>
      <c r="X54" s="38"/>
      <c r="Y54" s="39"/>
      <c r="Z54" s="38"/>
      <c r="AA54" s="39"/>
      <c r="AB54" s="38"/>
      <c r="AC54" s="39"/>
      <c r="AD54" s="47"/>
      <c r="AE54" s="48"/>
      <c r="AF54" s="38"/>
    </row>
    <row r="55" spans="1:32" s="13" customFormat="1" ht="12.75" hidden="1" customHeight="1" x14ac:dyDescent="0.2">
      <c r="A55" s="33"/>
      <c r="B55" s="23"/>
      <c r="C55" s="23"/>
      <c r="D55" s="24"/>
      <c r="E55" s="24"/>
      <c r="F55" s="24"/>
      <c r="G55" s="24"/>
      <c r="I55" s="15"/>
      <c r="J55" s="18"/>
      <c r="K55" s="42"/>
      <c r="L55" s="18"/>
      <c r="M55" s="19"/>
      <c r="N55" s="47"/>
      <c r="O55" s="48"/>
      <c r="P55" s="18"/>
      <c r="Q55" s="19"/>
      <c r="R55" s="18"/>
      <c r="S55" s="19" t="s">
        <v>88</v>
      </c>
      <c r="T55" s="18">
        <v>30000</v>
      </c>
      <c r="U55" s="19"/>
      <c r="V55" s="18"/>
      <c r="W55" s="19"/>
      <c r="X55" s="38"/>
      <c r="Y55" s="39"/>
      <c r="Z55" s="38"/>
      <c r="AA55" s="39"/>
      <c r="AB55" s="38"/>
      <c r="AC55" s="39"/>
      <c r="AD55" s="47"/>
      <c r="AE55" s="48"/>
      <c r="AF55" s="38"/>
    </row>
    <row r="56" spans="1:32" s="13" customFormat="1" ht="12.75" hidden="1" customHeight="1" x14ac:dyDescent="0.2">
      <c r="A56" s="33"/>
      <c r="B56" s="23"/>
      <c r="C56" s="23"/>
      <c r="D56" s="24"/>
      <c r="E56" s="24"/>
      <c r="F56" s="24"/>
      <c r="G56" s="24"/>
      <c r="I56" s="15"/>
      <c r="J56" s="18"/>
      <c r="K56" s="42"/>
      <c r="L56" s="18"/>
      <c r="M56" s="19"/>
      <c r="N56" s="47"/>
      <c r="O56" s="48"/>
      <c r="P56" s="18"/>
      <c r="Q56" s="19"/>
      <c r="R56" s="18"/>
      <c r="S56" s="19" t="s">
        <v>89</v>
      </c>
      <c r="T56" s="18">
        <v>30000</v>
      </c>
      <c r="U56" s="19"/>
      <c r="V56" s="18"/>
      <c r="W56" s="19"/>
      <c r="X56" s="38"/>
      <c r="Y56" s="39"/>
      <c r="Z56" s="38"/>
      <c r="AA56" s="39"/>
      <c r="AB56" s="38"/>
      <c r="AC56" s="39"/>
      <c r="AD56" s="47"/>
      <c r="AE56" s="48"/>
      <c r="AF56" s="38"/>
    </row>
    <row r="57" spans="1:32" s="13" customFormat="1" ht="12.75" hidden="1" customHeight="1" x14ac:dyDescent="0.2">
      <c r="A57" s="33"/>
      <c r="B57" s="23"/>
      <c r="C57" s="23"/>
      <c r="D57" s="24"/>
      <c r="E57" s="24"/>
      <c r="F57" s="24"/>
      <c r="G57" s="24"/>
      <c r="I57" s="15"/>
      <c r="J57" s="18"/>
      <c r="K57" s="42"/>
      <c r="L57" s="18"/>
      <c r="M57" s="19"/>
      <c r="N57" s="47"/>
      <c r="O57" s="48"/>
      <c r="P57" s="18"/>
      <c r="Q57" s="19"/>
      <c r="R57" s="18"/>
      <c r="S57" s="19" t="s">
        <v>90</v>
      </c>
      <c r="T57" s="18">
        <v>30000</v>
      </c>
      <c r="U57" s="19"/>
      <c r="V57" s="18"/>
      <c r="W57" s="19"/>
      <c r="X57" s="38"/>
      <c r="Y57" s="39"/>
      <c r="Z57" s="38"/>
      <c r="AA57" s="39"/>
      <c r="AB57" s="38"/>
      <c r="AC57" s="39"/>
      <c r="AD57" s="47"/>
      <c r="AE57" s="48"/>
      <c r="AF57" s="38"/>
    </row>
    <row r="58" spans="1:32" s="13" customFormat="1" ht="12.75" hidden="1" customHeight="1" x14ac:dyDescent="0.2">
      <c r="A58" s="33"/>
      <c r="B58" s="23"/>
      <c r="C58" s="23"/>
      <c r="D58" s="24"/>
      <c r="E58" s="24"/>
      <c r="F58" s="24"/>
      <c r="G58" s="24"/>
      <c r="I58" s="15"/>
      <c r="J58" s="18"/>
      <c r="K58" s="42"/>
      <c r="L58" s="18"/>
      <c r="M58" s="19"/>
      <c r="N58" s="47"/>
      <c r="O58" s="48"/>
      <c r="P58" s="18"/>
      <c r="Q58" s="19"/>
      <c r="R58" s="18"/>
      <c r="S58" s="19" t="s">
        <v>91</v>
      </c>
      <c r="T58" s="18">
        <v>30000</v>
      </c>
      <c r="U58" s="19"/>
      <c r="V58" s="18"/>
      <c r="W58" s="19"/>
      <c r="X58" s="38"/>
      <c r="Y58" s="39"/>
      <c r="Z58" s="38"/>
      <c r="AA58" s="39"/>
      <c r="AB58" s="38"/>
      <c r="AC58" s="39"/>
      <c r="AD58" s="47"/>
      <c r="AE58" s="48"/>
      <c r="AF58" s="38"/>
    </row>
    <row r="59" spans="1:32" s="13" customFormat="1" ht="12.75" hidden="1" customHeight="1" x14ac:dyDescent="0.2">
      <c r="A59" s="33"/>
      <c r="B59" s="23"/>
      <c r="C59" s="23"/>
      <c r="D59" s="24"/>
      <c r="E59" s="24"/>
      <c r="F59" s="24"/>
      <c r="G59" s="24"/>
      <c r="I59" s="15"/>
      <c r="J59" s="18"/>
      <c r="K59" s="42"/>
      <c r="L59" s="18"/>
      <c r="M59" s="19"/>
      <c r="N59" s="47"/>
      <c r="O59" s="48"/>
      <c r="P59" s="18"/>
      <c r="Q59" s="19"/>
      <c r="R59" s="18"/>
      <c r="S59" s="19" t="s">
        <v>92</v>
      </c>
      <c r="T59" s="18">
        <v>30000</v>
      </c>
      <c r="U59" s="19"/>
      <c r="V59" s="18"/>
      <c r="W59" s="19"/>
      <c r="X59" s="38"/>
      <c r="Y59" s="39"/>
      <c r="Z59" s="38"/>
      <c r="AA59" s="39"/>
      <c r="AB59" s="38"/>
      <c r="AC59" s="39"/>
      <c r="AD59" s="47"/>
      <c r="AE59" s="48"/>
      <c r="AF59" s="38"/>
    </row>
    <row r="60" spans="1:32" s="13" customFormat="1" ht="12.75" hidden="1" customHeight="1" x14ac:dyDescent="0.2">
      <c r="A60" s="33"/>
      <c r="B60" s="23"/>
      <c r="C60" s="23"/>
      <c r="D60" s="24"/>
      <c r="E60" s="24"/>
      <c r="F60" s="24"/>
      <c r="G60" s="24"/>
      <c r="I60" s="15"/>
      <c r="J60" s="18"/>
      <c r="K60" s="42"/>
      <c r="L60" s="18"/>
      <c r="M60" s="19"/>
      <c r="N60" s="47"/>
      <c r="O60" s="48"/>
      <c r="P60" s="18"/>
      <c r="Q60" s="19"/>
      <c r="R60" s="18"/>
      <c r="S60" s="19" t="s">
        <v>93</v>
      </c>
      <c r="T60" s="18">
        <v>30000</v>
      </c>
      <c r="U60" s="19"/>
      <c r="V60" s="18"/>
      <c r="W60" s="19"/>
      <c r="X60" s="38"/>
      <c r="Y60" s="39"/>
      <c r="Z60" s="38"/>
      <c r="AA60" s="39"/>
      <c r="AB60" s="38"/>
      <c r="AC60" s="39"/>
      <c r="AD60" s="47"/>
      <c r="AE60" s="48"/>
      <c r="AF60" s="38"/>
    </row>
    <row r="61" spans="1:32" s="13" customFormat="1" ht="12.75" hidden="1" customHeight="1" x14ac:dyDescent="0.2">
      <c r="A61" s="33"/>
      <c r="B61" s="23"/>
      <c r="C61" s="23"/>
      <c r="D61" s="24"/>
      <c r="E61" s="24"/>
      <c r="F61" s="24"/>
      <c r="G61" s="24"/>
      <c r="I61" s="15"/>
      <c r="J61" s="18"/>
      <c r="K61" s="42"/>
      <c r="L61" s="18"/>
      <c r="M61" s="19"/>
      <c r="N61" s="47"/>
      <c r="O61" s="48"/>
      <c r="P61" s="18"/>
      <c r="Q61" s="19"/>
      <c r="R61" s="18"/>
      <c r="S61" s="19" t="s">
        <v>94</v>
      </c>
      <c r="T61" s="18">
        <v>30000</v>
      </c>
      <c r="U61" s="19"/>
      <c r="V61" s="18"/>
      <c r="W61" s="19"/>
      <c r="X61" s="38"/>
      <c r="Y61" s="39"/>
      <c r="Z61" s="38"/>
      <c r="AA61" s="39"/>
      <c r="AB61" s="38"/>
      <c r="AC61" s="39"/>
      <c r="AD61" s="47"/>
      <c r="AE61" s="48"/>
      <c r="AF61" s="38"/>
    </row>
    <row r="62" spans="1:32" s="13" customFormat="1" ht="12.75" hidden="1" customHeight="1" x14ac:dyDescent="0.2">
      <c r="A62" s="33"/>
      <c r="B62" s="23"/>
      <c r="C62" s="23"/>
      <c r="D62" s="24"/>
      <c r="E62" s="24"/>
      <c r="F62" s="24"/>
      <c r="G62" s="24"/>
      <c r="I62" s="15"/>
      <c r="J62" s="18"/>
      <c r="K62" s="42"/>
      <c r="L62" s="18"/>
      <c r="M62" s="19"/>
      <c r="N62" s="47"/>
      <c r="O62" s="48"/>
      <c r="P62" s="18"/>
      <c r="Q62" s="19"/>
      <c r="R62" s="18"/>
      <c r="S62" s="19" t="s">
        <v>95</v>
      </c>
      <c r="T62" s="18">
        <v>30000</v>
      </c>
      <c r="U62" s="19"/>
      <c r="V62" s="18"/>
      <c r="W62" s="19"/>
      <c r="X62" s="38"/>
      <c r="Y62" s="39"/>
      <c r="Z62" s="38"/>
      <c r="AA62" s="39"/>
      <c r="AB62" s="38"/>
      <c r="AC62" s="39"/>
      <c r="AD62" s="47"/>
      <c r="AE62" s="48"/>
      <c r="AF62" s="38"/>
    </row>
    <row r="63" spans="1:32" s="13" customFormat="1" ht="12" customHeight="1" x14ac:dyDescent="0.2">
      <c r="A63" s="24" t="s">
        <v>96</v>
      </c>
      <c r="B63" s="23"/>
      <c r="C63" s="23">
        <f>SUM(J63:AF63)</f>
        <v>1868925</v>
      </c>
      <c r="D63" s="24"/>
      <c r="E63" s="24"/>
      <c r="F63" s="24"/>
      <c r="G63" s="24"/>
      <c r="I63" s="15"/>
      <c r="J63" s="18"/>
      <c r="K63" s="42"/>
      <c r="L63" s="18"/>
      <c r="M63" s="19"/>
      <c r="N63" s="18"/>
      <c r="O63" s="19"/>
      <c r="P63" s="18"/>
      <c r="Q63" s="19"/>
      <c r="R63" s="18"/>
      <c r="S63" s="29"/>
      <c r="T63" s="28">
        <f>SUM(T64)</f>
        <v>881535</v>
      </c>
      <c r="U63" s="19"/>
      <c r="V63" s="18"/>
      <c r="W63" s="19"/>
      <c r="X63" s="18"/>
      <c r="Y63" s="19"/>
      <c r="Z63" s="38">
        <f>Z64</f>
        <v>987390</v>
      </c>
      <c r="AA63" s="19"/>
      <c r="AB63" s="18"/>
      <c r="AC63" s="19"/>
      <c r="AD63" s="28"/>
      <c r="AE63" s="29"/>
      <c r="AF63" s="18"/>
    </row>
    <row r="64" spans="1:32" s="13" customFormat="1" ht="12" hidden="1" customHeight="1" x14ac:dyDescent="0.2">
      <c r="A64" s="24"/>
      <c r="B64" s="23"/>
      <c r="C64" s="23"/>
      <c r="D64" s="24"/>
      <c r="E64" s="24"/>
      <c r="F64" s="24"/>
      <c r="G64" s="24"/>
      <c r="I64" s="15"/>
      <c r="J64" s="18"/>
      <c r="K64" s="42"/>
      <c r="L64" s="18"/>
      <c r="M64" s="19"/>
      <c r="N64" s="18"/>
      <c r="O64" s="19"/>
      <c r="P64" s="18"/>
      <c r="Q64" s="19"/>
      <c r="R64" s="18"/>
      <c r="S64" s="19" t="s">
        <v>89</v>
      </c>
      <c r="T64" s="18">
        <v>881535</v>
      </c>
      <c r="U64" s="19"/>
      <c r="V64" s="18"/>
      <c r="W64" s="19"/>
      <c r="X64" s="18"/>
      <c r="Y64" s="19" t="s">
        <v>97</v>
      </c>
      <c r="Z64" s="18">
        <v>987390</v>
      </c>
      <c r="AA64" s="19"/>
      <c r="AB64" s="18"/>
      <c r="AC64" s="19"/>
      <c r="AD64" s="28"/>
      <c r="AE64" s="29"/>
      <c r="AF64" s="18"/>
    </row>
    <row r="65" spans="1:32" s="13" customFormat="1" ht="12" x14ac:dyDescent="0.2">
      <c r="A65" s="22" t="s">
        <v>98</v>
      </c>
      <c r="B65" s="23"/>
      <c r="C65" s="23"/>
      <c r="D65" s="24"/>
      <c r="E65" s="24"/>
      <c r="F65" s="24"/>
      <c r="G65" s="24"/>
      <c r="I65" s="15"/>
      <c r="J65" s="18"/>
      <c r="K65" s="42"/>
      <c r="L65" s="18"/>
      <c r="M65" s="19"/>
      <c r="N65" s="18"/>
      <c r="O65" s="19"/>
      <c r="P65" s="18"/>
      <c r="Q65" s="19"/>
      <c r="R65" s="18"/>
      <c r="S65" s="19"/>
      <c r="T65" s="18"/>
      <c r="U65" s="19"/>
      <c r="V65" s="18"/>
      <c r="W65" s="19"/>
      <c r="X65" s="18"/>
      <c r="Y65" s="19"/>
      <c r="Z65" s="18"/>
      <c r="AA65" s="19"/>
      <c r="AB65" s="18"/>
      <c r="AC65" s="19"/>
      <c r="AD65" s="18"/>
      <c r="AE65" s="19"/>
      <c r="AF65" s="16"/>
    </row>
    <row r="66" spans="1:32" s="13" customFormat="1" ht="12" customHeight="1" x14ac:dyDescent="0.2">
      <c r="A66" s="24" t="s">
        <v>99</v>
      </c>
      <c r="B66" s="23"/>
      <c r="C66" s="23">
        <f>SUM(J66:AF66)</f>
        <v>582555</v>
      </c>
      <c r="D66" s="24"/>
      <c r="E66" s="24"/>
      <c r="F66" s="24"/>
      <c r="G66" s="24"/>
      <c r="I66" s="15"/>
      <c r="J66" s="18"/>
      <c r="K66" s="42"/>
      <c r="L66" s="18"/>
      <c r="M66" s="19"/>
      <c r="N66" s="28">
        <f>SUM(N67)</f>
        <v>9500</v>
      </c>
      <c r="O66" s="19"/>
      <c r="P66" s="18"/>
      <c r="Q66" s="19"/>
      <c r="R66" s="28">
        <f>SUM(R67)</f>
        <v>4800</v>
      </c>
      <c r="S66" s="19"/>
      <c r="T66" s="28">
        <f>SUM(T67)</f>
        <v>187720</v>
      </c>
      <c r="U66" s="19"/>
      <c r="V66" s="18"/>
      <c r="W66" s="19"/>
      <c r="X66" s="38">
        <f>SUM(X67:X69)</f>
        <v>0</v>
      </c>
      <c r="Y66" s="19"/>
      <c r="Z66" s="38">
        <f>Z67</f>
        <v>154800</v>
      </c>
      <c r="AA66" s="39"/>
      <c r="AB66" s="38"/>
      <c r="AC66" s="39"/>
      <c r="AD66" s="47"/>
      <c r="AE66" s="48"/>
      <c r="AF66" s="38">
        <f>SUM(AF67:AF68)</f>
        <v>225735</v>
      </c>
    </row>
    <row r="67" spans="1:32" s="13" customFormat="1" ht="12" hidden="1" customHeight="1" x14ac:dyDescent="0.2">
      <c r="A67" s="24"/>
      <c r="B67" s="23"/>
      <c r="C67" s="23"/>
      <c r="D67" s="24"/>
      <c r="E67" s="24"/>
      <c r="F67" s="24"/>
      <c r="G67" s="24"/>
      <c r="I67" s="15"/>
      <c r="J67" s="18"/>
      <c r="K67" s="42"/>
      <c r="L67" s="18"/>
      <c r="M67" s="42" t="s">
        <v>100</v>
      </c>
      <c r="N67" s="18">
        <v>9500</v>
      </c>
      <c r="O67" s="19"/>
      <c r="P67" s="18"/>
      <c r="Q67" s="19" t="s">
        <v>101</v>
      </c>
      <c r="R67" s="18">
        <v>4800</v>
      </c>
      <c r="S67" s="19" t="s">
        <v>102</v>
      </c>
      <c r="T67" s="18">
        <v>187720</v>
      </c>
      <c r="U67" s="19"/>
      <c r="V67" s="18"/>
      <c r="W67" s="19"/>
      <c r="X67" s="18"/>
      <c r="Y67" s="19" t="s">
        <v>103</v>
      </c>
      <c r="Z67" s="18">
        <v>154800</v>
      </c>
      <c r="AA67" s="19"/>
      <c r="AB67" s="18"/>
      <c r="AC67" s="39"/>
      <c r="AD67" s="47"/>
      <c r="AE67" s="48" t="s">
        <v>156</v>
      </c>
      <c r="AF67" s="18">
        <v>129375</v>
      </c>
    </row>
    <row r="68" spans="1:32" s="13" customFormat="1" ht="12" hidden="1" customHeight="1" x14ac:dyDescent="0.2">
      <c r="A68" s="24"/>
      <c r="B68" s="23"/>
      <c r="C68" s="23"/>
      <c r="D68" s="24"/>
      <c r="E68" s="24"/>
      <c r="F68" s="24"/>
      <c r="G68" s="24"/>
      <c r="I68" s="15"/>
      <c r="J68" s="18"/>
      <c r="K68" s="42"/>
      <c r="L68" s="18"/>
      <c r="M68" s="42"/>
      <c r="N68" s="18"/>
      <c r="O68" s="19"/>
      <c r="P68" s="18"/>
      <c r="Q68" s="19"/>
      <c r="R68" s="18"/>
      <c r="S68" s="19"/>
      <c r="T68" s="18"/>
      <c r="U68" s="19"/>
      <c r="V68" s="18"/>
      <c r="W68" s="19"/>
      <c r="X68" s="18"/>
      <c r="Y68" s="19"/>
      <c r="Z68" s="38"/>
      <c r="AA68" s="19"/>
      <c r="AB68" s="18"/>
      <c r="AC68" s="39"/>
      <c r="AD68" s="47"/>
      <c r="AE68" s="48" t="s">
        <v>157</v>
      </c>
      <c r="AF68" s="18">
        <v>96360</v>
      </c>
    </row>
    <row r="69" spans="1:32" s="13" customFormat="1" ht="12" hidden="1" customHeight="1" x14ac:dyDescent="0.2">
      <c r="A69" s="24" t="s">
        <v>104</v>
      </c>
      <c r="B69" s="23"/>
      <c r="C69" s="23">
        <f>SUM(J69:AF69)</f>
        <v>0</v>
      </c>
      <c r="D69" s="24"/>
      <c r="E69" s="24"/>
      <c r="F69" s="24"/>
      <c r="G69" s="24"/>
      <c r="I69" s="15"/>
      <c r="J69" s="18"/>
      <c r="K69" s="42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19"/>
      <c r="X69" s="18"/>
      <c r="Y69" s="19"/>
      <c r="Z69" s="18"/>
      <c r="AA69" s="19"/>
      <c r="AB69" s="18"/>
      <c r="AC69" s="19"/>
      <c r="AD69" s="18"/>
      <c r="AE69" s="19"/>
      <c r="AF69" s="18"/>
    </row>
    <row r="70" spans="1:32" s="13" customFormat="1" ht="12" hidden="1" customHeight="1" x14ac:dyDescent="0.2">
      <c r="A70" s="24" t="s">
        <v>105</v>
      </c>
      <c r="B70" s="23"/>
      <c r="C70" s="23">
        <f>SUM(J70:AF70)</f>
        <v>0</v>
      </c>
      <c r="D70" s="24"/>
      <c r="E70" s="24"/>
      <c r="F70" s="24"/>
      <c r="G70" s="24"/>
      <c r="I70" s="15"/>
      <c r="J70" s="18"/>
      <c r="K70" s="42"/>
      <c r="L70" s="18"/>
      <c r="M70" s="19"/>
      <c r="N70" s="18"/>
      <c r="O70" s="19"/>
      <c r="P70" s="18"/>
      <c r="Q70" s="19"/>
      <c r="R70" s="18"/>
      <c r="S70" s="19"/>
      <c r="T70" s="18"/>
      <c r="U70" s="19"/>
      <c r="V70" s="18"/>
      <c r="W70" s="19"/>
      <c r="X70" s="18"/>
      <c r="Y70" s="19"/>
      <c r="Z70" s="18"/>
      <c r="AA70" s="19"/>
      <c r="AB70" s="18"/>
      <c r="AC70" s="19"/>
      <c r="AD70" s="18"/>
      <c r="AE70" s="19"/>
      <c r="AF70" s="49"/>
    </row>
    <row r="71" spans="1:32" s="13" customFormat="1" ht="12" hidden="1" customHeight="1" x14ac:dyDescent="0.2">
      <c r="A71" s="24" t="s">
        <v>106</v>
      </c>
      <c r="B71" s="23"/>
      <c r="C71" s="23">
        <f>SUM(J71:AF71)</f>
        <v>0</v>
      </c>
      <c r="D71" s="24"/>
      <c r="E71" s="24"/>
      <c r="F71" s="24"/>
      <c r="G71" s="24"/>
      <c r="I71" s="15"/>
      <c r="J71" s="18"/>
      <c r="K71" s="42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19"/>
      <c r="X71" s="38"/>
      <c r="Y71" s="39"/>
      <c r="Z71" s="18"/>
      <c r="AA71" s="19"/>
      <c r="AB71" s="18"/>
      <c r="AC71" s="19"/>
      <c r="AD71" s="18"/>
      <c r="AE71" s="19"/>
      <c r="AF71" s="40"/>
    </row>
    <row r="72" spans="1:32" s="13" customFormat="1" ht="12" hidden="1" customHeight="1" x14ac:dyDescent="0.2">
      <c r="A72" s="24" t="s">
        <v>107</v>
      </c>
      <c r="B72" s="23"/>
      <c r="C72" s="23"/>
      <c r="D72" s="24"/>
      <c r="E72" s="24"/>
      <c r="F72" s="24"/>
      <c r="G72" s="24"/>
      <c r="I72" s="15"/>
      <c r="J72" s="18"/>
      <c r="K72" s="42"/>
      <c r="L72" s="18"/>
      <c r="M72" s="19"/>
      <c r="N72" s="18"/>
      <c r="O72" s="19"/>
      <c r="P72" s="18"/>
      <c r="Q72" s="19"/>
      <c r="R72" s="18"/>
      <c r="S72" s="19"/>
      <c r="T72" s="18"/>
      <c r="U72" s="19"/>
      <c r="V72" s="18"/>
      <c r="W72" s="19"/>
      <c r="X72" s="18"/>
      <c r="Y72" s="19"/>
      <c r="Z72" s="18"/>
      <c r="AA72" s="19"/>
      <c r="AB72" s="18"/>
      <c r="AC72" s="19"/>
      <c r="AD72" s="18"/>
      <c r="AE72" s="19"/>
      <c r="AF72" s="18"/>
    </row>
    <row r="73" spans="1:32" s="13" customFormat="1" ht="12" hidden="1" customHeight="1" x14ac:dyDescent="0.2">
      <c r="A73" s="24" t="s">
        <v>108</v>
      </c>
      <c r="B73" s="23"/>
      <c r="C73" s="23"/>
      <c r="D73" s="24"/>
      <c r="E73" s="24"/>
      <c r="F73" s="24"/>
      <c r="G73" s="24"/>
      <c r="I73" s="15"/>
      <c r="J73" s="18"/>
      <c r="K73" s="42"/>
      <c r="L73" s="18"/>
      <c r="M73" s="19"/>
      <c r="N73" s="18"/>
      <c r="O73" s="19"/>
      <c r="P73" s="18"/>
      <c r="Q73" s="19"/>
      <c r="R73" s="18"/>
      <c r="S73" s="19"/>
      <c r="T73" s="18"/>
      <c r="U73" s="19"/>
      <c r="V73" s="18"/>
      <c r="W73" s="19"/>
      <c r="X73" s="18"/>
      <c r="Y73" s="19"/>
      <c r="Z73" s="18"/>
      <c r="AA73" s="19"/>
      <c r="AB73" s="18"/>
      <c r="AC73" s="19"/>
      <c r="AD73" s="18"/>
      <c r="AE73" s="19"/>
      <c r="AF73" s="18"/>
    </row>
    <row r="74" spans="1:32" s="13" customFormat="1" ht="12" customHeight="1" x14ac:dyDescent="0.2">
      <c r="A74" s="24" t="s">
        <v>109</v>
      </c>
      <c r="B74" s="23"/>
      <c r="C74" s="23">
        <f>SUM(J74:AF74)</f>
        <v>236540</v>
      </c>
      <c r="D74" s="24"/>
      <c r="E74" s="24"/>
      <c r="F74" s="24"/>
      <c r="G74" s="24"/>
      <c r="I74" s="15"/>
      <c r="J74" s="18"/>
      <c r="K74" s="42"/>
      <c r="L74" s="18"/>
      <c r="M74" s="19"/>
      <c r="N74" s="28">
        <f>SUM(N75)</f>
        <v>68000</v>
      </c>
      <c r="O74" s="19"/>
      <c r="P74" s="18"/>
      <c r="Q74" s="19"/>
      <c r="R74" s="18"/>
      <c r="S74" s="19"/>
      <c r="T74" s="18"/>
      <c r="U74" s="19"/>
      <c r="V74" s="18"/>
      <c r="W74" s="19"/>
      <c r="X74" s="18"/>
      <c r="Y74" s="19"/>
      <c r="Z74" s="18"/>
      <c r="AA74" s="19"/>
      <c r="AB74" s="38">
        <f>SUM(AB75:AB76)</f>
        <v>168540</v>
      </c>
      <c r="AC74" s="19"/>
      <c r="AD74" s="18"/>
      <c r="AE74" s="19"/>
      <c r="AF74" s="49"/>
    </row>
    <row r="75" spans="1:32" s="13" customFormat="1" ht="12" hidden="1" customHeight="1" x14ac:dyDescent="0.2">
      <c r="A75" s="24"/>
      <c r="B75" s="23"/>
      <c r="C75" s="23"/>
      <c r="D75" s="24"/>
      <c r="E75" s="24"/>
      <c r="F75" s="24"/>
      <c r="G75" s="24"/>
      <c r="I75" s="15"/>
      <c r="J75" s="18"/>
      <c r="K75" s="42"/>
      <c r="L75" s="18"/>
      <c r="M75" s="42" t="s">
        <v>110</v>
      </c>
      <c r="N75" s="18">
        <v>68000</v>
      </c>
      <c r="O75" s="19"/>
      <c r="P75" s="18"/>
      <c r="Q75" s="19"/>
      <c r="R75" s="18"/>
      <c r="S75" s="19"/>
      <c r="T75" s="18"/>
      <c r="U75" s="19"/>
      <c r="V75" s="18"/>
      <c r="W75" s="19"/>
      <c r="X75" s="18"/>
      <c r="Y75" s="19"/>
      <c r="Z75" s="18"/>
      <c r="AA75" s="19" t="s">
        <v>111</v>
      </c>
      <c r="AB75" s="18">
        <v>162540</v>
      </c>
      <c r="AC75" s="19"/>
      <c r="AD75" s="18"/>
      <c r="AE75" s="19"/>
      <c r="AF75" s="49"/>
    </row>
    <row r="76" spans="1:32" s="13" customFormat="1" ht="12" hidden="1" customHeight="1" x14ac:dyDescent="0.2">
      <c r="A76" s="24"/>
      <c r="B76" s="23"/>
      <c r="C76" s="23"/>
      <c r="D76" s="24"/>
      <c r="E76" s="24"/>
      <c r="F76" s="24"/>
      <c r="G76" s="24"/>
      <c r="I76" s="15"/>
      <c r="J76" s="18"/>
      <c r="K76" s="42"/>
      <c r="L76" s="18"/>
      <c r="M76" s="42"/>
      <c r="N76" s="18"/>
      <c r="O76" s="19"/>
      <c r="P76" s="18"/>
      <c r="Q76" s="19"/>
      <c r="R76" s="18"/>
      <c r="S76" s="19"/>
      <c r="T76" s="18"/>
      <c r="U76" s="19"/>
      <c r="V76" s="18"/>
      <c r="W76" s="19"/>
      <c r="X76" s="18"/>
      <c r="Y76" s="19"/>
      <c r="Z76" s="18"/>
      <c r="AA76" s="19" t="s">
        <v>112</v>
      </c>
      <c r="AB76" s="18">
        <v>6000</v>
      </c>
      <c r="AC76" s="19"/>
      <c r="AD76" s="18"/>
      <c r="AE76" s="19"/>
      <c r="AF76" s="49"/>
    </row>
    <row r="77" spans="1:32" s="13" customFormat="1" ht="12" hidden="1" customHeight="1" x14ac:dyDescent="0.2">
      <c r="A77" s="24" t="s">
        <v>113</v>
      </c>
      <c r="B77" s="23"/>
      <c r="C77" s="23">
        <f>SUM(J77:AF77)</f>
        <v>0</v>
      </c>
      <c r="D77" s="24"/>
      <c r="E77" s="24"/>
      <c r="F77" s="24"/>
      <c r="G77" s="24"/>
      <c r="I77" s="15"/>
      <c r="J77" s="18"/>
      <c r="K77" s="42"/>
      <c r="L77" s="18"/>
      <c r="M77" s="19"/>
      <c r="N77" s="18"/>
      <c r="O77" s="19"/>
      <c r="P77" s="18"/>
      <c r="Q77" s="19"/>
      <c r="R77" s="50"/>
      <c r="S77" s="51"/>
      <c r="T77" s="18"/>
      <c r="U77" s="19"/>
      <c r="V77" s="18"/>
      <c r="W77" s="19"/>
      <c r="X77" s="18"/>
      <c r="Y77" s="19"/>
      <c r="Z77" s="18"/>
      <c r="AA77" s="19"/>
      <c r="AB77" s="18"/>
      <c r="AC77" s="19"/>
      <c r="AD77" s="18"/>
      <c r="AE77" s="19"/>
      <c r="AF77" s="38"/>
    </row>
    <row r="78" spans="1:32" s="13" customFormat="1" ht="12" customHeight="1" x14ac:dyDescent="0.2">
      <c r="A78" s="24" t="s">
        <v>114</v>
      </c>
      <c r="B78" s="23"/>
      <c r="C78" s="23">
        <f>SUM(J78:AF78)</f>
        <v>167280</v>
      </c>
      <c r="D78" s="24"/>
      <c r="E78" s="24"/>
      <c r="F78" s="24"/>
      <c r="G78" s="24"/>
      <c r="I78" s="15"/>
      <c r="J78" s="18"/>
      <c r="K78" s="42"/>
      <c r="L78" s="18"/>
      <c r="M78" s="19"/>
      <c r="N78" s="47"/>
      <c r="O78" s="48"/>
      <c r="P78" s="18"/>
      <c r="Q78" s="19"/>
      <c r="R78" s="18"/>
      <c r="S78" s="19"/>
      <c r="T78" s="18"/>
      <c r="U78" s="19"/>
      <c r="V78" s="18"/>
      <c r="W78" s="19"/>
      <c r="X78" s="18"/>
      <c r="Y78" s="19"/>
      <c r="Z78" s="38">
        <f>Z79</f>
        <v>48350</v>
      </c>
      <c r="AA78" s="19"/>
      <c r="AB78" s="18"/>
      <c r="AC78" s="19"/>
      <c r="AD78" s="38"/>
      <c r="AE78" s="39"/>
      <c r="AF78" s="40">
        <f>SUM(AF79:AF80)</f>
        <v>118930</v>
      </c>
    </row>
    <row r="79" spans="1:32" s="13" customFormat="1" ht="12" hidden="1" customHeight="1" x14ac:dyDescent="0.2">
      <c r="A79" s="24"/>
      <c r="B79" s="23"/>
      <c r="C79" s="23"/>
      <c r="D79" s="24"/>
      <c r="E79" s="24"/>
      <c r="F79" s="24"/>
      <c r="G79" s="24"/>
      <c r="I79" s="15"/>
      <c r="J79" s="18"/>
      <c r="K79" s="42"/>
      <c r="L79" s="18"/>
      <c r="M79" s="19"/>
      <c r="N79" s="47"/>
      <c r="O79" s="48"/>
      <c r="P79" s="18"/>
      <c r="Q79" s="19"/>
      <c r="R79" s="18"/>
      <c r="S79" s="19"/>
      <c r="T79" s="18"/>
      <c r="U79" s="19"/>
      <c r="V79" s="18"/>
      <c r="W79" s="19"/>
      <c r="X79" s="18"/>
      <c r="Y79" s="19" t="s">
        <v>115</v>
      </c>
      <c r="Z79" s="18">
        <v>48350</v>
      </c>
      <c r="AA79" s="19"/>
      <c r="AB79" s="18"/>
      <c r="AC79" s="19"/>
      <c r="AD79" s="38"/>
      <c r="AE79" s="57" t="s">
        <v>158</v>
      </c>
      <c r="AF79" s="47">
        <v>28000</v>
      </c>
    </row>
    <row r="80" spans="1:32" s="13" customFormat="1" ht="12" hidden="1" customHeight="1" x14ac:dyDescent="0.2">
      <c r="A80" s="24"/>
      <c r="B80" s="23"/>
      <c r="C80" s="23"/>
      <c r="D80" s="24"/>
      <c r="E80" s="24"/>
      <c r="F80" s="24"/>
      <c r="G80" s="24"/>
      <c r="I80" s="15"/>
      <c r="J80" s="18"/>
      <c r="K80" s="42"/>
      <c r="L80" s="18"/>
      <c r="M80" s="19"/>
      <c r="N80" s="47"/>
      <c r="O80" s="48"/>
      <c r="P80" s="18"/>
      <c r="Q80" s="19"/>
      <c r="R80" s="18"/>
      <c r="S80" s="19"/>
      <c r="T80" s="18"/>
      <c r="U80" s="19"/>
      <c r="V80" s="18"/>
      <c r="W80" s="19"/>
      <c r="X80" s="18"/>
      <c r="Y80" s="19"/>
      <c r="Z80" s="18"/>
      <c r="AA80" s="19"/>
      <c r="AB80" s="18"/>
      <c r="AC80" s="19"/>
      <c r="AD80" s="38"/>
      <c r="AE80" s="57" t="s">
        <v>159</v>
      </c>
      <c r="AF80" s="47">
        <v>90930</v>
      </c>
    </row>
    <row r="81" spans="1:32" s="13" customFormat="1" ht="12" hidden="1" customHeight="1" x14ac:dyDescent="0.2">
      <c r="A81" s="24" t="s">
        <v>116</v>
      </c>
      <c r="B81" s="23"/>
      <c r="C81" s="23">
        <f>SUM(J81:AF81)</f>
        <v>0</v>
      </c>
      <c r="D81" s="24"/>
      <c r="E81" s="24"/>
      <c r="F81" s="24"/>
      <c r="G81" s="24"/>
      <c r="I81" s="15"/>
      <c r="J81" s="18"/>
      <c r="K81" s="42"/>
      <c r="L81" s="18"/>
      <c r="M81" s="19"/>
      <c r="N81" s="18"/>
      <c r="O81" s="19"/>
      <c r="P81" s="18"/>
      <c r="Q81" s="19"/>
      <c r="R81" s="18"/>
      <c r="S81" s="19"/>
      <c r="T81" s="18"/>
      <c r="U81" s="19"/>
      <c r="V81" s="18"/>
      <c r="W81" s="19"/>
      <c r="X81" s="18"/>
      <c r="Y81" s="19"/>
      <c r="Z81" s="18"/>
      <c r="AA81" s="19"/>
      <c r="AB81" s="18"/>
      <c r="AC81" s="19"/>
      <c r="AD81" s="18"/>
      <c r="AE81" s="19"/>
      <c r="AF81" s="40"/>
    </row>
    <row r="82" spans="1:32" s="13" customFormat="1" ht="12" hidden="1" customHeight="1" x14ac:dyDescent="0.2">
      <c r="A82" s="24" t="s">
        <v>117</v>
      </c>
      <c r="B82" s="23"/>
      <c r="C82" s="23">
        <f>SUM(J82:AF82)</f>
        <v>0</v>
      </c>
      <c r="D82" s="24"/>
      <c r="E82" s="24"/>
      <c r="F82" s="24"/>
      <c r="G82" s="24"/>
      <c r="I82" s="15"/>
      <c r="J82" s="18"/>
      <c r="K82" s="42"/>
      <c r="L82" s="18"/>
      <c r="M82" s="19"/>
      <c r="N82" s="18"/>
      <c r="O82" s="19"/>
      <c r="P82" s="18"/>
      <c r="Q82" s="19"/>
      <c r="R82" s="18"/>
      <c r="S82" s="19"/>
      <c r="T82" s="18"/>
      <c r="U82" s="19"/>
      <c r="V82" s="18"/>
      <c r="W82" s="19"/>
      <c r="X82" s="18"/>
      <c r="Y82" s="19"/>
      <c r="Z82" s="18"/>
      <c r="AA82" s="19"/>
      <c r="AB82" s="18"/>
      <c r="AC82" s="19"/>
      <c r="AD82" s="18"/>
      <c r="AE82" s="19"/>
      <c r="AF82" s="47"/>
    </row>
    <row r="83" spans="1:32" s="13" customFormat="1" ht="12" hidden="1" customHeight="1" x14ac:dyDescent="0.2">
      <c r="A83" s="24" t="s">
        <v>118</v>
      </c>
      <c r="B83" s="23"/>
      <c r="C83" s="23">
        <f>SUM(J83:AF83)</f>
        <v>0</v>
      </c>
      <c r="D83" s="24"/>
      <c r="E83" s="24"/>
      <c r="F83" s="24"/>
      <c r="G83" s="24"/>
      <c r="I83" s="15"/>
      <c r="J83" s="18"/>
      <c r="K83" s="42"/>
      <c r="L83" s="18"/>
      <c r="M83" s="19"/>
      <c r="N83" s="18"/>
      <c r="O83" s="19"/>
      <c r="P83" s="18"/>
      <c r="Q83" s="19"/>
      <c r="R83" s="18"/>
      <c r="S83" s="19"/>
      <c r="T83" s="18"/>
      <c r="U83" s="19"/>
      <c r="V83" s="18"/>
      <c r="W83" s="19"/>
      <c r="X83" s="18"/>
      <c r="Y83" s="19"/>
      <c r="Z83" s="18"/>
      <c r="AA83" s="19"/>
      <c r="AB83" s="18"/>
      <c r="AC83" s="19"/>
      <c r="AD83" s="18"/>
      <c r="AE83" s="19"/>
      <c r="AF83" s="47"/>
    </row>
    <row r="84" spans="1:32" s="13" customFormat="1" ht="12" customHeight="1" x14ac:dyDescent="0.2">
      <c r="A84" s="24" t="s">
        <v>119</v>
      </c>
      <c r="B84" s="23"/>
      <c r="C84" s="23">
        <f>SUM(J84:AF84)</f>
        <v>320000</v>
      </c>
      <c r="D84" s="24"/>
      <c r="E84" s="24"/>
      <c r="F84" s="24"/>
      <c r="G84" s="24"/>
      <c r="H84" s="13" t="s">
        <v>21</v>
      </c>
      <c r="I84" s="15"/>
      <c r="J84" s="18"/>
      <c r="K84" s="42"/>
      <c r="L84" s="18"/>
      <c r="M84" s="19"/>
      <c r="N84" s="18"/>
      <c r="O84" s="19"/>
      <c r="P84" s="18"/>
      <c r="Q84" s="19"/>
      <c r="R84" s="18"/>
      <c r="S84" s="19"/>
      <c r="T84" s="18"/>
      <c r="U84" s="19"/>
      <c r="V84" s="18"/>
      <c r="W84" s="19"/>
      <c r="X84" s="18"/>
      <c r="Y84" s="19"/>
      <c r="Z84" s="38">
        <f>SUM(Z85)</f>
        <v>320000</v>
      </c>
      <c r="AA84" s="19"/>
      <c r="AB84" s="18"/>
      <c r="AC84" s="19"/>
      <c r="AD84" s="18"/>
      <c r="AE84" s="19"/>
      <c r="AF84" s="47"/>
    </row>
    <row r="85" spans="1:32" s="13" customFormat="1" ht="12" hidden="1" customHeight="1" x14ac:dyDescent="0.2">
      <c r="A85" s="24"/>
      <c r="B85" s="23"/>
      <c r="C85" s="23"/>
      <c r="D85" s="24"/>
      <c r="E85" s="24"/>
      <c r="F85" s="24"/>
      <c r="G85" s="24"/>
      <c r="I85" s="15"/>
      <c r="J85" s="18"/>
      <c r="K85" s="42"/>
      <c r="L85" s="18"/>
      <c r="M85" s="19"/>
      <c r="N85" s="18"/>
      <c r="O85" s="19"/>
      <c r="P85" s="18"/>
      <c r="Q85" s="19"/>
      <c r="R85" s="18"/>
      <c r="S85" s="19"/>
      <c r="T85" s="18"/>
      <c r="U85" s="19"/>
      <c r="V85" s="18"/>
      <c r="W85" s="19"/>
      <c r="X85" s="18"/>
      <c r="Y85" s="19" t="s">
        <v>120</v>
      </c>
      <c r="Z85" s="18">
        <v>320000</v>
      </c>
      <c r="AA85" s="19"/>
      <c r="AB85" s="18"/>
      <c r="AC85" s="19"/>
      <c r="AD85" s="18"/>
      <c r="AE85" s="19"/>
      <c r="AF85" s="47"/>
    </row>
    <row r="86" spans="1:32" s="13" customFormat="1" ht="12" customHeight="1" x14ac:dyDescent="0.2">
      <c r="A86" s="24" t="s">
        <v>121</v>
      </c>
      <c r="B86" s="23"/>
      <c r="C86" s="23">
        <f>SUM(J86:AF86)</f>
        <v>1880000</v>
      </c>
      <c r="D86" s="24"/>
      <c r="E86" s="24"/>
      <c r="F86" s="24"/>
      <c r="G86" s="24"/>
      <c r="I86" s="15"/>
      <c r="J86" s="18"/>
      <c r="K86" s="42"/>
      <c r="L86" s="18"/>
      <c r="M86" s="19"/>
      <c r="N86" s="18"/>
      <c r="O86" s="19"/>
      <c r="P86" s="18"/>
      <c r="Q86" s="19"/>
      <c r="R86" s="16"/>
      <c r="S86" s="15"/>
      <c r="T86" s="18"/>
      <c r="U86" s="19"/>
      <c r="V86" s="18"/>
      <c r="W86" s="19"/>
      <c r="X86" s="18"/>
      <c r="Y86" s="19"/>
      <c r="Z86" s="38">
        <f>Z87</f>
        <v>1880000</v>
      </c>
      <c r="AA86" s="19"/>
      <c r="AB86" s="18"/>
      <c r="AC86" s="19"/>
      <c r="AD86" s="18"/>
      <c r="AE86" s="19"/>
      <c r="AF86" s="47"/>
    </row>
    <row r="87" spans="1:32" s="13" customFormat="1" ht="12" hidden="1" customHeight="1" x14ac:dyDescent="0.2">
      <c r="A87" s="24"/>
      <c r="B87" s="23"/>
      <c r="C87" s="23"/>
      <c r="D87" s="24"/>
      <c r="E87" s="24"/>
      <c r="F87" s="24"/>
      <c r="G87" s="24"/>
      <c r="I87" s="15"/>
      <c r="J87" s="18"/>
      <c r="K87" s="42"/>
      <c r="L87" s="18"/>
      <c r="M87" s="19"/>
      <c r="N87" s="18"/>
      <c r="O87" s="19"/>
      <c r="P87" s="18"/>
      <c r="Q87" s="19"/>
      <c r="R87" s="16"/>
      <c r="S87" s="15"/>
      <c r="T87" s="18"/>
      <c r="U87" s="19"/>
      <c r="V87" s="18"/>
      <c r="W87" s="19"/>
      <c r="X87" s="18"/>
      <c r="Y87" s="19" t="s">
        <v>120</v>
      </c>
      <c r="Z87" s="18">
        <v>1880000</v>
      </c>
      <c r="AA87" s="19"/>
      <c r="AB87" s="18"/>
      <c r="AC87" s="19"/>
      <c r="AD87" s="18"/>
      <c r="AE87" s="19"/>
      <c r="AF87" s="47"/>
    </row>
    <row r="88" spans="1:32" s="13" customFormat="1" ht="12" customHeight="1" x14ac:dyDescent="0.2">
      <c r="A88" s="24" t="s">
        <v>122</v>
      </c>
      <c r="B88" s="23"/>
      <c r="C88" s="23">
        <f>SUM(J88:AF88)</f>
        <v>270500</v>
      </c>
      <c r="D88" s="24"/>
      <c r="E88" s="24"/>
      <c r="F88" s="24"/>
      <c r="G88" s="24"/>
      <c r="I88" s="15"/>
      <c r="J88" s="18"/>
      <c r="K88" s="42"/>
      <c r="L88" s="18"/>
      <c r="M88" s="19"/>
      <c r="N88" s="18"/>
      <c r="O88" s="19"/>
      <c r="P88" s="18"/>
      <c r="Q88" s="19"/>
      <c r="R88" s="16"/>
      <c r="S88" s="15"/>
      <c r="T88" s="18"/>
      <c r="U88" s="19"/>
      <c r="V88" s="18"/>
      <c r="W88" s="19"/>
      <c r="X88" s="18"/>
      <c r="Y88" s="19"/>
      <c r="Z88" s="38">
        <f>Z89</f>
        <v>270500</v>
      </c>
      <c r="AA88" s="19"/>
      <c r="AB88" s="18"/>
      <c r="AC88" s="19"/>
      <c r="AD88" s="18"/>
      <c r="AE88" s="19"/>
      <c r="AF88" s="47"/>
    </row>
    <row r="89" spans="1:32" s="13" customFormat="1" ht="12" hidden="1" customHeight="1" x14ac:dyDescent="0.2">
      <c r="A89" s="24"/>
      <c r="B89" s="23"/>
      <c r="C89" s="23"/>
      <c r="D89" s="24"/>
      <c r="E89" s="24"/>
      <c r="F89" s="24"/>
      <c r="G89" s="24"/>
      <c r="I89" s="15"/>
      <c r="J89" s="18"/>
      <c r="K89" s="42"/>
      <c r="L89" s="18"/>
      <c r="M89" s="19"/>
      <c r="N89" s="18"/>
      <c r="O89" s="19"/>
      <c r="P89" s="18"/>
      <c r="Q89" s="19"/>
      <c r="R89" s="16"/>
      <c r="S89" s="15"/>
      <c r="T89" s="18"/>
      <c r="U89" s="19"/>
      <c r="V89" s="18"/>
      <c r="W89" s="19"/>
      <c r="X89" s="18"/>
      <c r="Y89" s="19" t="s">
        <v>120</v>
      </c>
      <c r="Z89" s="18">
        <v>270500</v>
      </c>
      <c r="AA89" s="19"/>
      <c r="AB89" s="18"/>
      <c r="AC89" s="19"/>
      <c r="AD89" s="18"/>
      <c r="AE89" s="19"/>
      <c r="AF89" s="47"/>
    </row>
    <row r="90" spans="1:32" s="13" customFormat="1" ht="12" x14ac:dyDescent="0.2">
      <c r="A90" s="22" t="s">
        <v>123</v>
      </c>
      <c r="B90" s="23"/>
      <c r="C90" s="23"/>
      <c r="D90" s="24"/>
      <c r="E90" s="24"/>
      <c r="F90" s="24"/>
      <c r="G90" s="24"/>
      <c r="I90" s="15"/>
      <c r="J90" s="18"/>
      <c r="K90" s="42"/>
      <c r="L90" s="18"/>
      <c r="M90" s="19"/>
      <c r="N90" s="18"/>
      <c r="O90" s="19"/>
      <c r="P90" s="18"/>
      <c r="Q90" s="19"/>
      <c r="R90" s="18"/>
      <c r="S90" s="19"/>
      <c r="T90" s="18"/>
      <c r="U90" s="19"/>
      <c r="V90" s="18"/>
      <c r="W90" s="19"/>
      <c r="X90" s="18"/>
      <c r="Y90" s="19"/>
      <c r="Z90" s="18"/>
      <c r="AA90" s="19"/>
      <c r="AB90" s="18"/>
      <c r="AC90" s="19"/>
      <c r="AD90" s="18"/>
      <c r="AE90" s="19"/>
      <c r="AF90" s="18"/>
    </row>
    <row r="91" spans="1:32" s="13" customFormat="1" ht="12" customHeight="1" x14ac:dyDescent="0.2">
      <c r="A91" s="24" t="s">
        <v>124</v>
      </c>
      <c r="B91" s="23">
        <f>SUM(J91:AF91)</f>
        <v>5773628.5</v>
      </c>
      <c r="C91" s="23"/>
      <c r="D91" s="24"/>
      <c r="E91" s="24"/>
      <c r="F91" s="24"/>
      <c r="G91" s="24"/>
      <c r="I91" s="15"/>
      <c r="J91" s="18"/>
      <c r="K91" s="42"/>
      <c r="L91" s="18"/>
      <c r="M91" s="19"/>
      <c r="N91" s="50"/>
      <c r="O91" s="51"/>
      <c r="P91" s="16"/>
      <c r="Q91" s="15"/>
      <c r="R91" s="18"/>
      <c r="S91" s="19"/>
      <c r="T91" s="50"/>
      <c r="U91" s="51"/>
      <c r="V91" s="18"/>
      <c r="W91" s="19"/>
      <c r="X91" s="28"/>
      <c r="Y91" s="29"/>
      <c r="Z91" s="38">
        <f>Z92+Z93</f>
        <v>4192150</v>
      </c>
      <c r="AA91" s="19"/>
      <c r="AB91" s="18"/>
      <c r="AC91" s="19"/>
      <c r="AD91" s="38">
        <f>SUM(AD92)</f>
        <v>58864.4</v>
      </c>
      <c r="AE91" s="39"/>
      <c r="AF91" s="38">
        <f>SUM(AF92:AF115)</f>
        <v>1522614.1</v>
      </c>
    </row>
    <row r="92" spans="1:32" s="13" customFormat="1" ht="12" hidden="1" customHeight="1" x14ac:dyDescent="0.2">
      <c r="A92" s="24"/>
      <c r="B92" s="23"/>
      <c r="C92" s="23"/>
      <c r="D92" s="24"/>
      <c r="E92" s="24"/>
      <c r="F92" s="24"/>
      <c r="G92" s="24"/>
      <c r="I92" s="15"/>
      <c r="J92" s="18"/>
      <c r="K92" s="42"/>
      <c r="L92" s="18"/>
      <c r="M92" s="19"/>
      <c r="N92" s="50"/>
      <c r="O92" s="51"/>
      <c r="P92" s="16"/>
      <c r="Q92" s="15"/>
      <c r="R92" s="18"/>
      <c r="S92" s="19"/>
      <c r="T92" s="50"/>
      <c r="U92" s="51"/>
      <c r="V92" s="18"/>
      <c r="W92" s="19"/>
      <c r="X92" s="28"/>
      <c r="Y92" s="19" t="s">
        <v>125</v>
      </c>
      <c r="Z92" s="18">
        <v>2942150</v>
      </c>
      <c r="AA92" s="19"/>
      <c r="AB92" s="18"/>
      <c r="AC92" s="19"/>
      <c r="AD92" s="7">
        <v>58864.4</v>
      </c>
      <c r="AE92" s="19" t="s">
        <v>160</v>
      </c>
      <c r="AF92" s="18">
        <v>41822.699999999997</v>
      </c>
    </row>
    <row r="93" spans="1:32" s="13" customFormat="1" ht="12" hidden="1" customHeight="1" x14ac:dyDescent="0.2">
      <c r="A93" s="24"/>
      <c r="B93" s="23"/>
      <c r="C93" s="23"/>
      <c r="D93" s="24"/>
      <c r="E93" s="24"/>
      <c r="F93" s="24"/>
      <c r="G93" s="24"/>
      <c r="I93" s="15"/>
      <c r="J93" s="18"/>
      <c r="K93" s="42"/>
      <c r="L93" s="18"/>
      <c r="M93" s="19"/>
      <c r="N93" s="50"/>
      <c r="O93" s="51"/>
      <c r="P93" s="16"/>
      <c r="Q93" s="15"/>
      <c r="R93" s="18"/>
      <c r="S93" s="19"/>
      <c r="T93" s="50"/>
      <c r="U93" s="51"/>
      <c r="V93" s="18"/>
      <c r="W93" s="19"/>
      <c r="X93" s="28"/>
      <c r="Y93" s="19" t="s">
        <v>126</v>
      </c>
      <c r="Z93" s="18">
        <v>1250000</v>
      </c>
      <c r="AA93" s="19"/>
      <c r="AB93" s="18"/>
      <c r="AC93" s="19"/>
      <c r="AD93" s="38"/>
      <c r="AE93" s="19" t="s">
        <v>161</v>
      </c>
      <c r="AF93" s="18">
        <v>41202</v>
      </c>
    </row>
    <row r="94" spans="1:32" s="13" customFormat="1" ht="12" hidden="1" customHeight="1" x14ac:dyDescent="0.2">
      <c r="A94" s="24"/>
      <c r="B94" s="23"/>
      <c r="C94" s="23"/>
      <c r="D94" s="24"/>
      <c r="E94" s="24"/>
      <c r="F94" s="24"/>
      <c r="G94" s="24"/>
      <c r="I94" s="15"/>
      <c r="J94" s="18"/>
      <c r="K94" s="42"/>
      <c r="L94" s="18"/>
      <c r="M94" s="19"/>
      <c r="N94" s="50"/>
      <c r="O94" s="51"/>
      <c r="P94" s="16"/>
      <c r="Q94" s="15"/>
      <c r="R94" s="18"/>
      <c r="S94" s="19"/>
      <c r="T94" s="50"/>
      <c r="U94" s="51"/>
      <c r="V94" s="18"/>
      <c r="W94" s="19"/>
      <c r="X94" s="28"/>
      <c r="Y94" s="19"/>
      <c r="Z94" s="18"/>
      <c r="AA94" s="19"/>
      <c r="AB94" s="18"/>
      <c r="AC94" s="19"/>
      <c r="AD94" s="38"/>
      <c r="AE94" s="19" t="s">
        <v>162</v>
      </c>
      <c r="AF94" s="18">
        <v>39852.800000000003</v>
      </c>
    </row>
    <row r="95" spans="1:32" s="13" customFormat="1" ht="12" hidden="1" customHeight="1" x14ac:dyDescent="0.2">
      <c r="A95" s="24"/>
      <c r="B95" s="23"/>
      <c r="C95" s="23"/>
      <c r="D95" s="24"/>
      <c r="E95" s="24"/>
      <c r="F95" s="24"/>
      <c r="G95" s="24"/>
      <c r="I95" s="15"/>
      <c r="J95" s="18"/>
      <c r="K95" s="42"/>
      <c r="L95" s="18"/>
      <c r="M95" s="19"/>
      <c r="N95" s="50"/>
      <c r="O95" s="51"/>
      <c r="P95" s="16"/>
      <c r="Q95" s="15"/>
      <c r="R95" s="18"/>
      <c r="S95" s="19"/>
      <c r="T95" s="50"/>
      <c r="U95" s="51"/>
      <c r="V95" s="18"/>
      <c r="W95" s="19"/>
      <c r="X95" s="28"/>
      <c r="Y95" s="19"/>
      <c r="Z95" s="18"/>
      <c r="AA95" s="19"/>
      <c r="AB95" s="18"/>
      <c r="AC95" s="19"/>
      <c r="AD95" s="38"/>
      <c r="AE95" s="19" t="s">
        <v>163</v>
      </c>
      <c r="AF95" s="18">
        <v>40745.599999999999</v>
      </c>
    </row>
    <row r="96" spans="1:32" s="13" customFormat="1" ht="12" hidden="1" customHeight="1" x14ac:dyDescent="0.2">
      <c r="A96" s="24"/>
      <c r="B96" s="23"/>
      <c r="C96" s="23"/>
      <c r="D96" s="24"/>
      <c r="E96" s="24"/>
      <c r="F96" s="24"/>
      <c r="G96" s="24"/>
      <c r="I96" s="15"/>
      <c r="J96" s="18"/>
      <c r="K96" s="42"/>
      <c r="L96" s="18"/>
      <c r="M96" s="19"/>
      <c r="N96" s="50"/>
      <c r="O96" s="51"/>
      <c r="P96" s="16"/>
      <c r="Q96" s="15"/>
      <c r="R96" s="18"/>
      <c r="S96" s="19"/>
      <c r="T96" s="50"/>
      <c r="U96" s="51"/>
      <c r="V96" s="18"/>
      <c r="W96" s="19"/>
      <c r="X96" s="28"/>
      <c r="Y96" s="19"/>
      <c r="Z96" s="18"/>
      <c r="AA96" s="19"/>
      <c r="AB96" s="18"/>
      <c r="AC96" s="19"/>
      <c r="AD96" s="38"/>
      <c r="AE96" s="19" t="s">
        <v>164</v>
      </c>
      <c r="AF96" s="18">
        <v>100548</v>
      </c>
    </row>
    <row r="97" spans="1:32" s="13" customFormat="1" ht="12" hidden="1" customHeight="1" x14ac:dyDescent="0.2">
      <c r="A97" s="24"/>
      <c r="B97" s="23"/>
      <c r="C97" s="23"/>
      <c r="D97" s="24"/>
      <c r="E97" s="24"/>
      <c r="F97" s="24"/>
      <c r="G97" s="24"/>
      <c r="I97" s="15"/>
      <c r="J97" s="18"/>
      <c r="K97" s="42"/>
      <c r="L97" s="18"/>
      <c r="M97" s="19"/>
      <c r="N97" s="50"/>
      <c r="O97" s="51"/>
      <c r="P97" s="16"/>
      <c r="Q97" s="15"/>
      <c r="R97" s="18"/>
      <c r="S97" s="19"/>
      <c r="T97" s="50"/>
      <c r="U97" s="51"/>
      <c r="V97" s="18"/>
      <c r="W97" s="19"/>
      <c r="X97" s="28"/>
      <c r="Y97" s="19"/>
      <c r="Z97" s="18"/>
      <c r="AA97" s="19"/>
      <c r="AB97" s="18"/>
      <c r="AC97" s="19"/>
      <c r="AD97" s="38"/>
      <c r="AE97" s="19" t="s">
        <v>165</v>
      </c>
      <c r="AF97" s="18">
        <v>109370</v>
      </c>
    </row>
    <row r="98" spans="1:32" s="13" customFormat="1" ht="12" hidden="1" customHeight="1" x14ac:dyDescent="0.2">
      <c r="A98" s="24"/>
      <c r="B98" s="23"/>
      <c r="C98" s="23"/>
      <c r="D98" s="24"/>
      <c r="E98" s="24"/>
      <c r="F98" s="24"/>
      <c r="G98" s="24"/>
      <c r="I98" s="15"/>
      <c r="J98" s="18"/>
      <c r="K98" s="42"/>
      <c r="L98" s="18"/>
      <c r="M98" s="19"/>
      <c r="N98" s="50"/>
      <c r="O98" s="51"/>
      <c r="P98" s="16"/>
      <c r="Q98" s="15"/>
      <c r="R98" s="18"/>
      <c r="S98" s="19"/>
      <c r="T98" s="50"/>
      <c r="U98" s="51"/>
      <c r="V98" s="18"/>
      <c r="W98" s="19"/>
      <c r="X98" s="28"/>
      <c r="Y98" s="19"/>
      <c r="Z98" s="18"/>
      <c r="AA98" s="19"/>
      <c r="AB98" s="18"/>
      <c r="AC98" s="19"/>
      <c r="AD98" s="38"/>
      <c r="AE98" s="19" t="s">
        <v>166</v>
      </c>
      <c r="AF98" s="18">
        <v>95852</v>
      </c>
    </row>
    <row r="99" spans="1:32" s="13" customFormat="1" ht="12" hidden="1" customHeight="1" x14ac:dyDescent="0.2">
      <c r="A99" s="24"/>
      <c r="B99" s="23"/>
      <c r="C99" s="23"/>
      <c r="D99" s="24"/>
      <c r="E99" s="24"/>
      <c r="F99" s="24"/>
      <c r="G99" s="24"/>
      <c r="I99" s="15"/>
      <c r="J99" s="18"/>
      <c r="K99" s="42"/>
      <c r="L99" s="18"/>
      <c r="M99" s="19"/>
      <c r="N99" s="50"/>
      <c r="O99" s="51"/>
      <c r="P99" s="16"/>
      <c r="Q99" s="15"/>
      <c r="R99" s="18"/>
      <c r="S99" s="19"/>
      <c r="T99" s="50"/>
      <c r="U99" s="51"/>
      <c r="V99" s="18"/>
      <c r="W99" s="19"/>
      <c r="X99" s="28"/>
      <c r="Y99" s="19"/>
      <c r="Z99" s="18"/>
      <c r="AA99" s="19"/>
      <c r="AB99" s="18"/>
      <c r="AC99" s="19"/>
      <c r="AD99" s="38"/>
      <c r="AE99" s="19" t="s">
        <v>167</v>
      </c>
      <c r="AF99" s="18">
        <v>98568</v>
      </c>
    </row>
    <row r="100" spans="1:32" s="13" customFormat="1" ht="12" hidden="1" customHeight="1" x14ac:dyDescent="0.2">
      <c r="A100" s="24"/>
      <c r="B100" s="23"/>
      <c r="C100" s="23"/>
      <c r="D100" s="24"/>
      <c r="E100" s="24"/>
      <c r="F100" s="24"/>
      <c r="G100" s="24"/>
      <c r="I100" s="15"/>
      <c r="J100" s="18"/>
      <c r="K100" s="42"/>
      <c r="L100" s="18"/>
      <c r="M100" s="19"/>
      <c r="N100" s="50"/>
      <c r="O100" s="51"/>
      <c r="P100" s="16"/>
      <c r="Q100" s="15"/>
      <c r="R100" s="18"/>
      <c r="S100" s="19"/>
      <c r="T100" s="50"/>
      <c r="U100" s="51"/>
      <c r="V100" s="18"/>
      <c r="W100" s="19"/>
      <c r="X100" s="28"/>
      <c r="Y100" s="19"/>
      <c r="Z100" s="18"/>
      <c r="AA100" s="19"/>
      <c r="AB100" s="18"/>
      <c r="AC100" s="19"/>
      <c r="AD100" s="38"/>
      <c r="AE100" s="19" t="s">
        <v>168</v>
      </c>
      <c r="AF100" s="18">
        <v>63341.8</v>
      </c>
    </row>
    <row r="101" spans="1:32" s="13" customFormat="1" ht="12" hidden="1" customHeight="1" x14ac:dyDescent="0.2">
      <c r="A101" s="24"/>
      <c r="B101" s="23"/>
      <c r="C101" s="23"/>
      <c r="D101" s="24"/>
      <c r="E101" s="24"/>
      <c r="F101" s="24"/>
      <c r="G101" s="24"/>
      <c r="I101" s="15"/>
      <c r="J101" s="18"/>
      <c r="K101" s="42"/>
      <c r="L101" s="18"/>
      <c r="M101" s="19"/>
      <c r="N101" s="50"/>
      <c r="O101" s="51"/>
      <c r="P101" s="16"/>
      <c r="Q101" s="15"/>
      <c r="R101" s="18"/>
      <c r="S101" s="19"/>
      <c r="T101" s="50"/>
      <c r="U101" s="51"/>
      <c r="V101" s="18"/>
      <c r="W101" s="19"/>
      <c r="X101" s="28"/>
      <c r="Y101" s="19"/>
      <c r="Z101" s="18"/>
      <c r="AA101" s="19"/>
      <c r="AB101" s="18"/>
      <c r="AC101" s="19"/>
      <c r="AD101" s="38"/>
      <c r="AE101" s="19" t="s">
        <v>169</v>
      </c>
      <c r="AF101" s="18">
        <v>57891.1</v>
      </c>
    </row>
    <row r="102" spans="1:32" s="13" customFormat="1" ht="12" hidden="1" customHeight="1" x14ac:dyDescent="0.2">
      <c r="A102" s="24"/>
      <c r="B102" s="23"/>
      <c r="C102" s="23"/>
      <c r="D102" s="24"/>
      <c r="E102" s="24"/>
      <c r="F102" s="24"/>
      <c r="G102" s="24"/>
      <c r="I102" s="15"/>
      <c r="J102" s="18"/>
      <c r="K102" s="42"/>
      <c r="L102" s="18"/>
      <c r="M102" s="19"/>
      <c r="N102" s="50"/>
      <c r="O102" s="51"/>
      <c r="P102" s="16"/>
      <c r="Q102" s="15"/>
      <c r="R102" s="18"/>
      <c r="S102" s="19"/>
      <c r="T102" s="50"/>
      <c r="U102" s="51"/>
      <c r="V102" s="18"/>
      <c r="W102" s="19"/>
      <c r="X102" s="28"/>
      <c r="Y102" s="19"/>
      <c r="Z102" s="18"/>
      <c r="AA102" s="19"/>
      <c r="AB102" s="18"/>
      <c r="AC102" s="19"/>
      <c r="AD102" s="38"/>
      <c r="AE102" s="19" t="s">
        <v>170</v>
      </c>
      <c r="AF102" s="18">
        <v>42450</v>
      </c>
    </row>
    <row r="103" spans="1:32" s="13" customFormat="1" ht="12" hidden="1" customHeight="1" x14ac:dyDescent="0.2">
      <c r="A103" s="24"/>
      <c r="B103" s="23"/>
      <c r="C103" s="23"/>
      <c r="D103" s="24"/>
      <c r="E103" s="24"/>
      <c r="F103" s="24"/>
      <c r="G103" s="24"/>
      <c r="I103" s="15"/>
      <c r="J103" s="18"/>
      <c r="K103" s="42"/>
      <c r="L103" s="18"/>
      <c r="M103" s="19"/>
      <c r="N103" s="50"/>
      <c r="O103" s="51"/>
      <c r="P103" s="16"/>
      <c r="Q103" s="15"/>
      <c r="R103" s="18"/>
      <c r="S103" s="19"/>
      <c r="T103" s="50"/>
      <c r="U103" s="51"/>
      <c r="V103" s="18"/>
      <c r="W103" s="19"/>
      <c r="X103" s="28"/>
      <c r="Y103" s="19"/>
      <c r="Z103" s="18"/>
      <c r="AA103" s="19"/>
      <c r="AB103" s="18"/>
      <c r="AC103" s="19"/>
      <c r="AD103" s="38"/>
      <c r="AE103" s="19" t="s">
        <v>171</v>
      </c>
      <c r="AF103" s="18">
        <v>61408.7</v>
      </c>
    </row>
    <row r="104" spans="1:32" s="13" customFormat="1" ht="12" hidden="1" customHeight="1" x14ac:dyDescent="0.2">
      <c r="A104" s="24"/>
      <c r="B104" s="23"/>
      <c r="C104" s="23"/>
      <c r="D104" s="24"/>
      <c r="E104" s="24"/>
      <c r="F104" s="24"/>
      <c r="G104" s="24"/>
      <c r="I104" s="15"/>
      <c r="J104" s="18"/>
      <c r="K104" s="42"/>
      <c r="L104" s="18"/>
      <c r="M104" s="19"/>
      <c r="N104" s="50"/>
      <c r="O104" s="51"/>
      <c r="P104" s="16"/>
      <c r="Q104" s="15"/>
      <c r="R104" s="18"/>
      <c r="S104" s="19"/>
      <c r="T104" s="50"/>
      <c r="U104" s="51"/>
      <c r="V104" s="18"/>
      <c r="W104" s="19"/>
      <c r="X104" s="28"/>
      <c r="Y104" s="19"/>
      <c r="Z104" s="18"/>
      <c r="AA104" s="19"/>
      <c r="AB104" s="18"/>
      <c r="AC104" s="19"/>
      <c r="AD104" s="38"/>
      <c r="AE104" s="19" t="s">
        <v>172</v>
      </c>
      <c r="AF104" s="18">
        <v>114277.7</v>
      </c>
    </row>
    <row r="105" spans="1:32" s="13" customFormat="1" ht="12" hidden="1" customHeight="1" x14ac:dyDescent="0.2">
      <c r="A105" s="24"/>
      <c r="B105" s="23"/>
      <c r="C105" s="23"/>
      <c r="D105" s="24"/>
      <c r="E105" s="24"/>
      <c r="F105" s="24"/>
      <c r="G105" s="24"/>
      <c r="I105" s="15"/>
      <c r="J105" s="18"/>
      <c r="K105" s="42"/>
      <c r="L105" s="18"/>
      <c r="M105" s="19"/>
      <c r="N105" s="50"/>
      <c r="O105" s="51"/>
      <c r="P105" s="16"/>
      <c r="Q105" s="15"/>
      <c r="R105" s="18"/>
      <c r="S105" s="19"/>
      <c r="T105" s="50"/>
      <c r="U105" s="51"/>
      <c r="V105" s="18"/>
      <c r="W105" s="19"/>
      <c r="X105" s="28"/>
      <c r="Y105" s="19"/>
      <c r="Z105" s="18"/>
      <c r="AA105" s="19"/>
      <c r="AB105" s="18"/>
      <c r="AC105" s="19"/>
      <c r="AD105" s="38"/>
      <c r="AE105" s="19" t="s">
        <v>173</v>
      </c>
      <c r="AF105" s="18">
        <v>44179.4</v>
      </c>
    </row>
    <row r="106" spans="1:32" s="13" customFormat="1" ht="12" hidden="1" customHeight="1" x14ac:dyDescent="0.2">
      <c r="A106" s="24"/>
      <c r="B106" s="23"/>
      <c r="C106" s="23"/>
      <c r="D106" s="24"/>
      <c r="E106" s="24"/>
      <c r="F106" s="24"/>
      <c r="G106" s="24"/>
      <c r="I106" s="15"/>
      <c r="J106" s="18"/>
      <c r="K106" s="42"/>
      <c r="L106" s="18"/>
      <c r="M106" s="19"/>
      <c r="N106" s="50"/>
      <c r="O106" s="51"/>
      <c r="P106" s="16"/>
      <c r="Q106" s="15"/>
      <c r="R106" s="18"/>
      <c r="S106" s="19"/>
      <c r="T106" s="50"/>
      <c r="U106" s="51"/>
      <c r="V106" s="18"/>
      <c r="W106" s="19"/>
      <c r="X106" s="28"/>
      <c r="Y106" s="19"/>
      <c r="Z106" s="18"/>
      <c r="AA106" s="19"/>
      <c r="AB106" s="18"/>
      <c r="AC106" s="19"/>
      <c r="AD106" s="38"/>
      <c r="AE106" s="19" t="s">
        <v>174</v>
      </c>
      <c r="AF106" s="18">
        <v>68783.100000000006</v>
      </c>
    </row>
    <row r="107" spans="1:32" s="13" customFormat="1" ht="12" hidden="1" customHeight="1" x14ac:dyDescent="0.2">
      <c r="A107" s="24"/>
      <c r="B107" s="23"/>
      <c r="C107" s="23"/>
      <c r="D107" s="24"/>
      <c r="E107" s="24"/>
      <c r="F107" s="24"/>
      <c r="G107" s="24"/>
      <c r="I107" s="15"/>
      <c r="J107" s="18"/>
      <c r="K107" s="42"/>
      <c r="L107" s="18"/>
      <c r="M107" s="19"/>
      <c r="N107" s="50"/>
      <c r="O107" s="51"/>
      <c r="P107" s="16"/>
      <c r="Q107" s="15"/>
      <c r="R107" s="18"/>
      <c r="S107" s="19"/>
      <c r="T107" s="50"/>
      <c r="U107" s="51"/>
      <c r="V107" s="18"/>
      <c r="W107" s="19"/>
      <c r="X107" s="28"/>
      <c r="Y107" s="19"/>
      <c r="Z107" s="18"/>
      <c r="AA107" s="19"/>
      <c r="AB107" s="18"/>
      <c r="AC107" s="19"/>
      <c r="AD107" s="38"/>
      <c r="AE107" s="19" t="s">
        <v>175</v>
      </c>
      <c r="AF107" s="18">
        <v>80707.199999999997</v>
      </c>
    </row>
    <row r="108" spans="1:32" s="13" customFormat="1" ht="12" hidden="1" customHeight="1" x14ac:dyDescent="0.2">
      <c r="A108" s="24"/>
      <c r="B108" s="23"/>
      <c r="C108" s="23"/>
      <c r="D108" s="24"/>
      <c r="E108" s="24"/>
      <c r="F108" s="24"/>
      <c r="G108" s="24"/>
      <c r="I108" s="15"/>
      <c r="J108" s="18"/>
      <c r="K108" s="42"/>
      <c r="L108" s="18"/>
      <c r="M108" s="19"/>
      <c r="N108" s="50"/>
      <c r="O108" s="51"/>
      <c r="P108" s="16"/>
      <c r="Q108" s="15"/>
      <c r="R108" s="18"/>
      <c r="S108" s="19"/>
      <c r="T108" s="50"/>
      <c r="U108" s="51"/>
      <c r="V108" s="18"/>
      <c r="W108" s="19"/>
      <c r="X108" s="28"/>
      <c r="Y108" s="19"/>
      <c r="Z108" s="18"/>
      <c r="AA108" s="19"/>
      <c r="AB108" s="18"/>
      <c r="AC108" s="19"/>
      <c r="AD108" s="38"/>
      <c r="AE108" s="19" t="s">
        <v>176</v>
      </c>
      <c r="AF108" s="18">
        <v>62418.400000000001</v>
      </c>
    </row>
    <row r="109" spans="1:32" s="13" customFormat="1" ht="12" hidden="1" customHeight="1" x14ac:dyDescent="0.2">
      <c r="A109" s="24"/>
      <c r="B109" s="23"/>
      <c r="C109" s="23"/>
      <c r="D109" s="24"/>
      <c r="E109" s="24"/>
      <c r="F109" s="24"/>
      <c r="G109" s="24"/>
      <c r="I109" s="15"/>
      <c r="J109" s="18"/>
      <c r="K109" s="42"/>
      <c r="L109" s="18"/>
      <c r="M109" s="19"/>
      <c r="N109" s="50"/>
      <c r="O109" s="51"/>
      <c r="P109" s="16"/>
      <c r="Q109" s="15"/>
      <c r="R109" s="18"/>
      <c r="S109" s="19"/>
      <c r="T109" s="50"/>
      <c r="U109" s="51"/>
      <c r="V109" s="18"/>
      <c r="W109" s="19"/>
      <c r="X109" s="28"/>
      <c r="Y109" s="19"/>
      <c r="Z109" s="18"/>
      <c r="AA109" s="19"/>
      <c r="AB109" s="18"/>
      <c r="AC109" s="19"/>
      <c r="AD109" s="38"/>
      <c r="AE109" s="19" t="s">
        <v>177</v>
      </c>
      <c r="AF109" s="18">
        <v>85122.4</v>
      </c>
    </row>
    <row r="110" spans="1:32" s="13" customFormat="1" ht="12" hidden="1" customHeight="1" x14ac:dyDescent="0.2">
      <c r="A110" s="24"/>
      <c r="B110" s="23"/>
      <c r="C110" s="23"/>
      <c r="D110" s="24"/>
      <c r="E110" s="24"/>
      <c r="F110" s="24"/>
      <c r="G110" s="24"/>
      <c r="I110" s="15"/>
      <c r="J110" s="18"/>
      <c r="K110" s="42"/>
      <c r="L110" s="18"/>
      <c r="M110" s="19"/>
      <c r="N110" s="50"/>
      <c r="O110" s="51"/>
      <c r="P110" s="16"/>
      <c r="Q110" s="15"/>
      <c r="R110" s="18"/>
      <c r="S110" s="19"/>
      <c r="T110" s="50"/>
      <c r="U110" s="51"/>
      <c r="V110" s="18"/>
      <c r="W110" s="19"/>
      <c r="X110" s="28"/>
      <c r="Y110" s="19"/>
      <c r="Z110" s="18"/>
      <c r="AA110" s="19"/>
      <c r="AB110" s="18"/>
      <c r="AC110" s="19"/>
      <c r="AD110" s="38"/>
      <c r="AE110" s="19" t="s">
        <v>178</v>
      </c>
      <c r="AF110" s="18">
        <v>71970</v>
      </c>
    </row>
    <row r="111" spans="1:32" s="13" customFormat="1" ht="12" hidden="1" customHeight="1" x14ac:dyDescent="0.2">
      <c r="A111" s="24"/>
      <c r="B111" s="23"/>
      <c r="C111" s="23"/>
      <c r="D111" s="24"/>
      <c r="E111" s="24"/>
      <c r="F111" s="24"/>
      <c r="G111" s="24"/>
      <c r="I111" s="15"/>
      <c r="J111" s="18"/>
      <c r="K111" s="42"/>
      <c r="L111" s="18"/>
      <c r="M111" s="19"/>
      <c r="N111" s="50"/>
      <c r="O111" s="51"/>
      <c r="P111" s="16"/>
      <c r="Q111" s="15"/>
      <c r="R111" s="18"/>
      <c r="S111" s="19"/>
      <c r="T111" s="50"/>
      <c r="U111" s="51"/>
      <c r="V111" s="18"/>
      <c r="W111" s="19"/>
      <c r="X111" s="28"/>
      <c r="Y111" s="19"/>
      <c r="Z111" s="18"/>
      <c r="AA111" s="19"/>
      <c r="AB111" s="18"/>
      <c r="AC111" s="19"/>
      <c r="AD111" s="38"/>
      <c r="AE111" s="19" t="s">
        <v>179</v>
      </c>
      <c r="AF111" s="18">
        <v>79728</v>
      </c>
    </row>
    <row r="112" spans="1:32" s="13" customFormat="1" ht="12" hidden="1" customHeight="1" x14ac:dyDescent="0.2">
      <c r="A112" s="24"/>
      <c r="B112" s="23"/>
      <c r="C112" s="23"/>
      <c r="D112" s="24"/>
      <c r="E112" s="24"/>
      <c r="F112" s="24"/>
      <c r="G112" s="24"/>
      <c r="I112" s="15"/>
      <c r="J112" s="18"/>
      <c r="K112" s="42"/>
      <c r="L112" s="18"/>
      <c r="M112" s="19"/>
      <c r="N112" s="50"/>
      <c r="O112" s="51"/>
      <c r="P112" s="16"/>
      <c r="Q112" s="15"/>
      <c r="R112" s="18"/>
      <c r="S112" s="19"/>
      <c r="T112" s="50"/>
      <c r="U112" s="51"/>
      <c r="V112" s="18"/>
      <c r="W112" s="19"/>
      <c r="X112" s="28"/>
      <c r="Y112" s="19"/>
      <c r="Z112" s="18"/>
      <c r="AA112" s="19"/>
      <c r="AB112" s="18"/>
      <c r="AC112" s="19"/>
      <c r="AD112" s="38"/>
      <c r="AE112" s="19" t="s">
        <v>180</v>
      </c>
      <c r="AF112" s="18">
        <v>59692.4</v>
      </c>
    </row>
    <row r="113" spans="1:32" s="13" customFormat="1" ht="12" hidden="1" customHeight="1" x14ac:dyDescent="0.2">
      <c r="A113" s="24"/>
      <c r="B113" s="23"/>
      <c r="C113" s="23"/>
      <c r="D113" s="24"/>
      <c r="E113" s="24"/>
      <c r="F113" s="24"/>
      <c r="G113" s="24"/>
      <c r="I113" s="15"/>
      <c r="J113" s="18"/>
      <c r="K113" s="42"/>
      <c r="L113" s="18"/>
      <c r="M113" s="19"/>
      <c r="N113" s="50"/>
      <c r="O113" s="51"/>
      <c r="P113" s="16"/>
      <c r="Q113" s="15"/>
      <c r="R113" s="18"/>
      <c r="S113" s="19"/>
      <c r="T113" s="50"/>
      <c r="U113" s="51"/>
      <c r="V113" s="18"/>
      <c r="W113" s="19"/>
      <c r="X113" s="28"/>
      <c r="Y113" s="19"/>
      <c r="Z113" s="18"/>
      <c r="AA113" s="19"/>
      <c r="AB113" s="18"/>
      <c r="AC113" s="19"/>
      <c r="AD113" s="38"/>
      <c r="AE113" s="19" t="s">
        <v>181</v>
      </c>
      <c r="AF113" s="18">
        <v>51374.8</v>
      </c>
    </row>
    <row r="114" spans="1:32" s="13" customFormat="1" ht="12" hidden="1" customHeight="1" x14ac:dyDescent="0.2">
      <c r="A114" s="24"/>
      <c r="B114" s="23"/>
      <c r="C114" s="23"/>
      <c r="D114" s="24"/>
      <c r="E114" s="24"/>
      <c r="F114" s="24"/>
      <c r="G114" s="24"/>
      <c r="I114" s="15"/>
      <c r="J114" s="18"/>
      <c r="K114" s="42"/>
      <c r="L114" s="18"/>
      <c r="M114" s="19"/>
      <c r="N114" s="50"/>
      <c r="O114" s="51"/>
      <c r="P114" s="16"/>
      <c r="Q114" s="15"/>
      <c r="R114" s="18"/>
      <c r="S114" s="19"/>
      <c r="T114" s="50"/>
      <c r="U114" s="51"/>
      <c r="V114" s="18"/>
      <c r="W114" s="19"/>
      <c r="X114" s="28"/>
      <c r="Y114" s="19"/>
      <c r="Z114" s="18"/>
      <c r="AA114" s="19"/>
      <c r="AB114" s="18"/>
      <c r="AC114" s="19"/>
      <c r="AD114" s="38"/>
      <c r="AE114" s="19" t="s">
        <v>182</v>
      </c>
      <c r="AF114" s="18">
        <v>11308</v>
      </c>
    </row>
    <row r="115" spans="1:32" s="13" customFormat="1" ht="12" hidden="1" customHeight="1" x14ac:dyDescent="0.2">
      <c r="A115" s="24"/>
      <c r="B115" s="23"/>
      <c r="C115" s="23"/>
      <c r="D115" s="24"/>
      <c r="E115" s="24"/>
      <c r="F115" s="24"/>
      <c r="G115" s="24"/>
      <c r="I115" s="15"/>
      <c r="J115" s="18"/>
      <c r="K115" s="42"/>
      <c r="L115" s="18"/>
      <c r="M115" s="19"/>
      <c r="N115" s="50"/>
      <c r="O115" s="51"/>
      <c r="P115" s="16"/>
      <c r="Q115" s="15"/>
      <c r="R115" s="18"/>
      <c r="S115" s="19"/>
      <c r="T115" s="50"/>
      <c r="U115" s="51"/>
      <c r="V115" s="18"/>
      <c r="W115" s="19"/>
      <c r="X115" s="28"/>
      <c r="Y115" s="19"/>
      <c r="Z115" s="18"/>
      <c r="AA115" s="19"/>
      <c r="AB115" s="18"/>
      <c r="AC115" s="19"/>
      <c r="AD115" s="38"/>
      <c r="AE115" s="19"/>
      <c r="AF115" s="18"/>
    </row>
    <row r="116" spans="1:32" s="13" customFormat="1" ht="12" customHeight="1" x14ac:dyDescent="0.2">
      <c r="A116" s="24" t="s">
        <v>127</v>
      </c>
      <c r="B116" s="23"/>
      <c r="C116" s="23">
        <f>SUM(J116:AF116)</f>
        <v>431740</v>
      </c>
      <c r="D116" s="24"/>
      <c r="E116" s="24"/>
      <c r="F116" s="24"/>
      <c r="G116" s="24"/>
      <c r="I116" s="15"/>
      <c r="J116" s="18"/>
      <c r="K116" s="42"/>
      <c r="L116" s="18"/>
      <c r="M116" s="19"/>
      <c r="N116" s="18"/>
      <c r="O116" s="19"/>
      <c r="P116" s="18"/>
      <c r="Q116" s="19"/>
      <c r="R116" s="47"/>
      <c r="S116" s="48"/>
      <c r="T116" s="18"/>
      <c r="U116" s="19"/>
      <c r="V116" s="52"/>
      <c r="W116" s="53"/>
      <c r="X116" s="18"/>
      <c r="Y116" s="19"/>
      <c r="Z116" s="18"/>
      <c r="AA116" s="19"/>
      <c r="AB116" s="18"/>
      <c r="AC116" s="19"/>
      <c r="AD116" s="38">
        <f>SUM(AD117)</f>
        <v>48790</v>
      </c>
      <c r="AE116" s="19"/>
      <c r="AF116" s="63">
        <f>SUM(AF117:AF119)</f>
        <v>382950</v>
      </c>
    </row>
    <row r="117" spans="1:32" s="13" customFormat="1" ht="12" hidden="1" customHeight="1" x14ac:dyDescent="0.2">
      <c r="A117" s="24" t="s">
        <v>128</v>
      </c>
      <c r="B117" s="23"/>
      <c r="C117" s="23"/>
      <c r="D117" s="24"/>
      <c r="E117" s="24"/>
      <c r="F117" s="24"/>
      <c r="G117" s="24"/>
      <c r="I117" s="15"/>
      <c r="J117" s="18"/>
      <c r="K117" s="42"/>
      <c r="L117" s="18"/>
      <c r="M117" s="19"/>
      <c r="N117" s="18"/>
      <c r="O117" s="19"/>
      <c r="P117" s="54"/>
      <c r="Q117" s="55"/>
      <c r="R117" s="18"/>
      <c r="S117" s="19"/>
      <c r="T117" s="50"/>
      <c r="U117" s="51"/>
      <c r="V117" s="18"/>
      <c r="W117" s="19"/>
      <c r="X117" s="18"/>
      <c r="Y117" s="19"/>
      <c r="Z117" s="18"/>
      <c r="AA117" s="19"/>
      <c r="AB117" s="18"/>
      <c r="AC117" s="19"/>
      <c r="AD117" s="18">
        <v>48790</v>
      </c>
      <c r="AE117" s="19" t="s">
        <v>183</v>
      </c>
      <c r="AF117" s="18">
        <v>86000</v>
      </c>
    </row>
    <row r="118" spans="1:32" s="13" customFormat="1" ht="12" hidden="1" customHeight="1" x14ac:dyDescent="0.2">
      <c r="A118" s="24"/>
      <c r="B118" s="23"/>
      <c r="C118" s="23"/>
      <c r="D118" s="24"/>
      <c r="E118" s="24"/>
      <c r="F118" s="24"/>
      <c r="G118" s="24"/>
      <c r="I118" s="15"/>
      <c r="J118" s="18"/>
      <c r="K118" s="42"/>
      <c r="L118" s="18"/>
      <c r="M118" s="19"/>
      <c r="N118" s="18"/>
      <c r="O118" s="19"/>
      <c r="P118" s="54"/>
      <c r="Q118" s="55"/>
      <c r="R118" s="18"/>
      <c r="S118" s="19"/>
      <c r="T118" s="50"/>
      <c r="U118" s="51"/>
      <c r="V118" s="18"/>
      <c r="W118" s="19"/>
      <c r="X118" s="18"/>
      <c r="Y118" s="19"/>
      <c r="Z118" s="18"/>
      <c r="AA118" s="19"/>
      <c r="AB118" s="18"/>
      <c r="AC118" s="19"/>
      <c r="AD118" s="18"/>
      <c r="AE118" s="19" t="s">
        <v>184</v>
      </c>
      <c r="AF118" s="18">
        <v>46250</v>
      </c>
    </row>
    <row r="119" spans="1:32" s="13" customFormat="1" ht="12" hidden="1" customHeight="1" x14ac:dyDescent="0.2">
      <c r="A119" s="24"/>
      <c r="B119" s="23"/>
      <c r="C119" s="23"/>
      <c r="D119" s="24"/>
      <c r="E119" s="24"/>
      <c r="F119" s="24"/>
      <c r="G119" s="24"/>
      <c r="I119" s="15"/>
      <c r="J119" s="18"/>
      <c r="K119" s="42"/>
      <c r="L119" s="18"/>
      <c r="M119" s="19"/>
      <c r="N119" s="18"/>
      <c r="O119" s="19"/>
      <c r="P119" s="54"/>
      <c r="Q119" s="55"/>
      <c r="R119" s="18"/>
      <c r="S119" s="19"/>
      <c r="T119" s="50"/>
      <c r="U119" s="51"/>
      <c r="V119" s="18"/>
      <c r="W119" s="19"/>
      <c r="X119" s="18"/>
      <c r="Y119" s="19"/>
      <c r="Z119" s="18"/>
      <c r="AA119" s="19"/>
      <c r="AB119" s="18"/>
      <c r="AC119" s="19"/>
      <c r="AD119" s="18"/>
      <c r="AE119" s="19" t="s">
        <v>185</v>
      </c>
      <c r="AF119" s="18">
        <v>250700</v>
      </c>
    </row>
    <row r="120" spans="1:32" s="13" customFormat="1" ht="12" customHeight="1" x14ac:dyDescent="0.2">
      <c r="A120" s="24" t="s">
        <v>129</v>
      </c>
      <c r="B120" s="23"/>
      <c r="C120" s="23">
        <f>SUM(J120:AF120)</f>
        <v>1254000</v>
      </c>
      <c r="D120" s="24"/>
      <c r="E120" s="24"/>
      <c r="F120" s="24"/>
      <c r="G120" s="24"/>
      <c r="I120" s="15"/>
      <c r="J120" s="18"/>
      <c r="K120" s="42"/>
      <c r="L120" s="18"/>
      <c r="M120" s="19"/>
      <c r="N120" s="18"/>
      <c r="O120" s="19"/>
      <c r="P120" s="18"/>
      <c r="Q120" s="19"/>
      <c r="R120" s="18"/>
      <c r="S120" s="19"/>
      <c r="T120" s="18"/>
      <c r="U120" s="19"/>
      <c r="V120" s="18"/>
      <c r="W120" s="19"/>
      <c r="X120" s="18"/>
      <c r="Y120" s="19"/>
      <c r="Z120" s="18"/>
      <c r="AA120" s="19"/>
      <c r="AB120" s="18"/>
      <c r="AC120" s="19"/>
      <c r="AD120" s="18"/>
      <c r="AE120" s="19"/>
      <c r="AF120" s="38">
        <f>SUM(AF121:AF164)</f>
        <v>1254000</v>
      </c>
    </row>
    <row r="121" spans="1:32" s="13" customFormat="1" ht="12" hidden="1" customHeight="1" x14ac:dyDescent="0.2">
      <c r="A121" s="24"/>
      <c r="B121" s="23"/>
      <c r="C121" s="23"/>
      <c r="D121" s="24"/>
      <c r="E121" s="24"/>
      <c r="F121" s="24"/>
      <c r="G121" s="24"/>
      <c r="I121" s="15"/>
      <c r="J121" s="18"/>
      <c r="K121" s="42"/>
      <c r="L121" s="18"/>
      <c r="M121" s="19"/>
      <c r="N121" s="18"/>
      <c r="O121" s="19"/>
      <c r="P121" s="18"/>
      <c r="Q121" s="19"/>
      <c r="R121" s="18"/>
      <c r="S121" s="19"/>
      <c r="T121" s="18"/>
      <c r="U121" s="19"/>
      <c r="V121" s="18"/>
      <c r="W121" s="19"/>
      <c r="X121" s="18"/>
      <c r="Y121" s="19"/>
      <c r="Z121" s="18"/>
      <c r="AA121" s="19"/>
      <c r="AB121" s="18"/>
      <c r="AC121" s="19"/>
      <c r="AD121" s="18"/>
      <c r="AE121" s="19" t="s">
        <v>186</v>
      </c>
      <c r="AF121" s="18">
        <v>30000</v>
      </c>
    </row>
    <row r="122" spans="1:32" s="13" customFormat="1" ht="12" hidden="1" customHeight="1" x14ac:dyDescent="0.2">
      <c r="A122" s="24"/>
      <c r="B122" s="23"/>
      <c r="C122" s="23"/>
      <c r="D122" s="24"/>
      <c r="E122" s="24"/>
      <c r="F122" s="24"/>
      <c r="G122" s="24"/>
      <c r="I122" s="15"/>
      <c r="J122" s="18"/>
      <c r="K122" s="42"/>
      <c r="L122" s="18"/>
      <c r="M122" s="19"/>
      <c r="N122" s="18"/>
      <c r="O122" s="19"/>
      <c r="P122" s="18"/>
      <c r="Q122" s="19"/>
      <c r="R122" s="18"/>
      <c r="S122" s="19"/>
      <c r="T122" s="18"/>
      <c r="U122" s="19"/>
      <c r="V122" s="18"/>
      <c r="W122" s="19"/>
      <c r="X122" s="18"/>
      <c r="Y122" s="19"/>
      <c r="Z122" s="18"/>
      <c r="AA122" s="19"/>
      <c r="AB122" s="18"/>
      <c r="AC122" s="19"/>
      <c r="AD122" s="18"/>
      <c r="AE122" s="19" t="s">
        <v>187</v>
      </c>
      <c r="AF122" s="18">
        <v>30000</v>
      </c>
    </row>
    <row r="123" spans="1:32" s="13" customFormat="1" ht="12" hidden="1" customHeight="1" x14ac:dyDescent="0.2">
      <c r="A123" s="24"/>
      <c r="B123" s="23"/>
      <c r="C123" s="23"/>
      <c r="D123" s="24"/>
      <c r="E123" s="24"/>
      <c r="F123" s="24"/>
      <c r="G123" s="24"/>
      <c r="I123" s="15"/>
      <c r="J123" s="18"/>
      <c r="K123" s="42"/>
      <c r="L123" s="18"/>
      <c r="M123" s="19"/>
      <c r="N123" s="18"/>
      <c r="O123" s="19"/>
      <c r="P123" s="18"/>
      <c r="Q123" s="19"/>
      <c r="R123" s="18"/>
      <c r="S123" s="19"/>
      <c r="T123" s="18"/>
      <c r="U123" s="19"/>
      <c r="V123" s="18"/>
      <c r="W123" s="19"/>
      <c r="X123" s="18"/>
      <c r="Y123" s="19"/>
      <c r="Z123" s="18"/>
      <c r="AA123" s="19"/>
      <c r="AB123" s="18"/>
      <c r="AC123" s="19"/>
      <c r="AD123" s="18"/>
      <c r="AE123" s="19" t="s">
        <v>188</v>
      </c>
      <c r="AF123" s="18">
        <v>30000</v>
      </c>
    </row>
    <row r="124" spans="1:32" s="13" customFormat="1" ht="12" hidden="1" customHeight="1" x14ac:dyDescent="0.2">
      <c r="A124" s="24"/>
      <c r="B124" s="23"/>
      <c r="C124" s="23"/>
      <c r="D124" s="24"/>
      <c r="E124" s="24"/>
      <c r="F124" s="24"/>
      <c r="G124" s="24"/>
      <c r="I124" s="15"/>
      <c r="J124" s="18"/>
      <c r="K124" s="42"/>
      <c r="L124" s="18"/>
      <c r="M124" s="19"/>
      <c r="N124" s="18"/>
      <c r="O124" s="19"/>
      <c r="P124" s="18"/>
      <c r="Q124" s="19"/>
      <c r="R124" s="18"/>
      <c r="S124" s="19"/>
      <c r="T124" s="18"/>
      <c r="U124" s="19"/>
      <c r="V124" s="18"/>
      <c r="W124" s="19"/>
      <c r="X124" s="18"/>
      <c r="Y124" s="19"/>
      <c r="Z124" s="18"/>
      <c r="AA124" s="19"/>
      <c r="AB124" s="18"/>
      <c r="AC124" s="19"/>
      <c r="AD124" s="18"/>
      <c r="AE124" s="19" t="s">
        <v>189</v>
      </c>
      <c r="AF124" s="18">
        <v>30000</v>
      </c>
    </row>
    <row r="125" spans="1:32" s="13" customFormat="1" ht="12" hidden="1" customHeight="1" x14ac:dyDescent="0.2">
      <c r="A125" s="24"/>
      <c r="B125" s="23"/>
      <c r="C125" s="23"/>
      <c r="D125" s="24"/>
      <c r="E125" s="24"/>
      <c r="F125" s="24"/>
      <c r="G125" s="24"/>
      <c r="I125" s="15"/>
      <c r="J125" s="18"/>
      <c r="K125" s="42"/>
      <c r="L125" s="18"/>
      <c r="M125" s="19"/>
      <c r="N125" s="18"/>
      <c r="O125" s="19"/>
      <c r="P125" s="18"/>
      <c r="Q125" s="19"/>
      <c r="R125" s="18"/>
      <c r="S125" s="19"/>
      <c r="T125" s="18"/>
      <c r="U125" s="19"/>
      <c r="V125" s="18"/>
      <c r="W125" s="19"/>
      <c r="X125" s="18"/>
      <c r="Y125" s="19"/>
      <c r="Z125" s="18"/>
      <c r="AA125" s="19"/>
      <c r="AB125" s="18"/>
      <c r="AC125" s="19"/>
      <c r="AD125" s="18"/>
      <c r="AE125" s="19" t="s">
        <v>190</v>
      </c>
      <c r="AF125" s="18">
        <v>30000</v>
      </c>
    </row>
    <row r="126" spans="1:32" s="13" customFormat="1" ht="12" hidden="1" customHeight="1" x14ac:dyDescent="0.2">
      <c r="A126" s="24"/>
      <c r="B126" s="23"/>
      <c r="C126" s="23"/>
      <c r="D126" s="24"/>
      <c r="E126" s="24"/>
      <c r="F126" s="24"/>
      <c r="G126" s="24"/>
      <c r="I126" s="15"/>
      <c r="J126" s="18"/>
      <c r="K126" s="42"/>
      <c r="L126" s="18"/>
      <c r="M126" s="19"/>
      <c r="N126" s="18"/>
      <c r="O126" s="19"/>
      <c r="P126" s="18"/>
      <c r="Q126" s="19"/>
      <c r="R126" s="18"/>
      <c r="S126" s="19"/>
      <c r="T126" s="18"/>
      <c r="U126" s="19"/>
      <c r="V126" s="18"/>
      <c r="W126" s="19"/>
      <c r="X126" s="18"/>
      <c r="Y126" s="19"/>
      <c r="Z126" s="18"/>
      <c r="AA126" s="19"/>
      <c r="AB126" s="18"/>
      <c r="AC126" s="19"/>
      <c r="AD126" s="18"/>
      <c r="AE126" s="19" t="s">
        <v>191</v>
      </c>
      <c r="AF126" s="18">
        <v>30000</v>
      </c>
    </row>
    <row r="127" spans="1:32" s="13" customFormat="1" ht="12" hidden="1" customHeight="1" x14ac:dyDescent="0.2">
      <c r="A127" s="24"/>
      <c r="B127" s="23"/>
      <c r="C127" s="23"/>
      <c r="D127" s="24"/>
      <c r="E127" s="24"/>
      <c r="F127" s="24"/>
      <c r="G127" s="24"/>
      <c r="I127" s="15"/>
      <c r="J127" s="18"/>
      <c r="K127" s="42"/>
      <c r="L127" s="18"/>
      <c r="M127" s="19"/>
      <c r="N127" s="18"/>
      <c r="O127" s="19"/>
      <c r="P127" s="18"/>
      <c r="Q127" s="19"/>
      <c r="R127" s="18"/>
      <c r="S127" s="19"/>
      <c r="T127" s="18"/>
      <c r="U127" s="19"/>
      <c r="V127" s="18"/>
      <c r="W127" s="19"/>
      <c r="X127" s="18"/>
      <c r="Y127" s="19"/>
      <c r="Z127" s="18"/>
      <c r="AA127" s="19"/>
      <c r="AB127" s="18"/>
      <c r="AC127" s="19"/>
      <c r="AD127" s="18"/>
      <c r="AE127" s="19" t="s">
        <v>192</v>
      </c>
      <c r="AF127" s="18">
        <v>30000</v>
      </c>
    </row>
    <row r="128" spans="1:32" s="13" customFormat="1" ht="12" hidden="1" customHeight="1" x14ac:dyDescent="0.2">
      <c r="A128" s="24"/>
      <c r="B128" s="23"/>
      <c r="C128" s="23"/>
      <c r="D128" s="24"/>
      <c r="E128" s="24"/>
      <c r="F128" s="24"/>
      <c r="G128" s="24"/>
      <c r="I128" s="15"/>
      <c r="J128" s="18"/>
      <c r="K128" s="42"/>
      <c r="L128" s="18"/>
      <c r="M128" s="19"/>
      <c r="N128" s="18"/>
      <c r="O128" s="19"/>
      <c r="P128" s="18"/>
      <c r="Q128" s="19"/>
      <c r="R128" s="18"/>
      <c r="S128" s="19"/>
      <c r="T128" s="18"/>
      <c r="U128" s="19"/>
      <c r="V128" s="18"/>
      <c r="W128" s="19"/>
      <c r="X128" s="18"/>
      <c r="Y128" s="19"/>
      <c r="Z128" s="18"/>
      <c r="AA128" s="19"/>
      <c r="AB128" s="18"/>
      <c r="AC128" s="19"/>
      <c r="AD128" s="18"/>
      <c r="AE128" s="19" t="s">
        <v>193</v>
      </c>
      <c r="AF128" s="18">
        <v>30000</v>
      </c>
    </row>
    <row r="129" spans="1:32" s="13" customFormat="1" ht="12" hidden="1" customHeight="1" x14ac:dyDescent="0.2">
      <c r="A129" s="24"/>
      <c r="B129" s="23"/>
      <c r="C129" s="23"/>
      <c r="D129" s="24"/>
      <c r="E129" s="24"/>
      <c r="F129" s="24"/>
      <c r="G129" s="24"/>
      <c r="I129" s="15"/>
      <c r="J129" s="18"/>
      <c r="K129" s="42"/>
      <c r="L129" s="18"/>
      <c r="M129" s="19"/>
      <c r="N129" s="18"/>
      <c r="O129" s="19"/>
      <c r="P129" s="18"/>
      <c r="Q129" s="19"/>
      <c r="R129" s="18"/>
      <c r="S129" s="19"/>
      <c r="T129" s="18"/>
      <c r="U129" s="19"/>
      <c r="V129" s="18"/>
      <c r="W129" s="19"/>
      <c r="X129" s="18"/>
      <c r="Y129" s="19"/>
      <c r="Z129" s="18"/>
      <c r="AA129" s="19"/>
      <c r="AB129" s="18"/>
      <c r="AC129" s="19"/>
      <c r="AD129" s="18"/>
      <c r="AE129" s="19" t="s">
        <v>194</v>
      </c>
      <c r="AF129" s="18">
        <v>30000</v>
      </c>
    </row>
    <row r="130" spans="1:32" s="13" customFormat="1" ht="12" hidden="1" customHeight="1" x14ac:dyDescent="0.2">
      <c r="A130" s="24"/>
      <c r="B130" s="23"/>
      <c r="C130" s="23"/>
      <c r="D130" s="24"/>
      <c r="E130" s="24"/>
      <c r="F130" s="24"/>
      <c r="G130" s="24"/>
      <c r="I130" s="15"/>
      <c r="J130" s="18"/>
      <c r="K130" s="42"/>
      <c r="L130" s="18"/>
      <c r="M130" s="19"/>
      <c r="N130" s="18"/>
      <c r="O130" s="19"/>
      <c r="P130" s="18"/>
      <c r="Q130" s="19"/>
      <c r="R130" s="18"/>
      <c r="S130" s="19"/>
      <c r="T130" s="18"/>
      <c r="U130" s="19"/>
      <c r="V130" s="18"/>
      <c r="W130" s="19"/>
      <c r="X130" s="18"/>
      <c r="Y130" s="19"/>
      <c r="Z130" s="18"/>
      <c r="AA130" s="19"/>
      <c r="AB130" s="18"/>
      <c r="AC130" s="19"/>
      <c r="AD130" s="18"/>
      <c r="AE130" s="19" t="s">
        <v>195</v>
      </c>
      <c r="AF130" s="18">
        <v>30000</v>
      </c>
    </row>
    <row r="131" spans="1:32" s="13" customFormat="1" ht="12" hidden="1" customHeight="1" x14ac:dyDescent="0.2">
      <c r="A131" s="24"/>
      <c r="B131" s="23"/>
      <c r="C131" s="23"/>
      <c r="D131" s="24"/>
      <c r="E131" s="24"/>
      <c r="F131" s="24"/>
      <c r="G131" s="24"/>
      <c r="I131" s="15"/>
      <c r="J131" s="18"/>
      <c r="K131" s="42"/>
      <c r="L131" s="18"/>
      <c r="M131" s="19"/>
      <c r="N131" s="18"/>
      <c r="O131" s="19"/>
      <c r="P131" s="18"/>
      <c r="Q131" s="19"/>
      <c r="R131" s="18"/>
      <c r="S131" s="19"/>
      <c r="T131" s="18"/>
      <c r="U131" s="19"/>
      <c r="V131" s="18"/>
      <c r="W131" s="19"/>
      <c r="X131" s="18"/>
      <c r="Y131" s="19"/>
      <c r="Z131" s="18"/>
      <c r="AA131" s="19"/>
      <c r="AB131" s="18"/>
      <c r="AC131" s="19"/>
      <c r="AD131" s="18"/>
      <c r="AE131" s="19" t="s">
        <v>196</v>
      </c>
      <c r="AF131" s="18">
        <v>30000</v>
      </c>
    </row>
    <row r="132" spans="1:32" s="13" customFormat="1" ht="12" hidden="1" customHeight="1" x14ac:dyDescent="0.2">
      <c r="A132" s="24"/>
      <c r="B132" s="23"/>
      <c r="C132" s="23"/>
      <c r="D132" s="24"/>
      <c r="E132" s="24"/>
      <c r="F132" s="24"/>
      <c r="G132" s="24"/>
      <c r="I132" s="15"/>
      <c r="J132" s="18"/>
      <c r="K132" s="42"/>
      <c r="L132" s="18"/>
      <c r="M132" s="19"/>
      <c r="N132" s="18"/>
      <c r="O132" s="19"/>
      <c r="P132" s="18"/>
      <c r="Q132" s="19"/>
      <c r="R132" s="18"/>
      <c r="S132" s="19"/>
      <c r="T132" s="18"/>
      <c r="U132" s="19"/>
      <c r="V132" s="18"/>
      <c r="W132" s="19"/>
      <c r="X132" s="18"/>
      <c r="Y132" s="19"/>
      <c r="Z132" s="18"/>
      <c r="AA132" s="19"/>
      <c r="AB132" s="18"/>
      <c r="AC132" s="19"/>
      <c r="AD132" s="18"/>
      <c r="AE132" s="19" t="s">
        <v>197</v>
      </c>
      <c r="AF132" s="18">
        <v>30000</v>
      </c>
    </row>
    <row r="133" spans="1:32" s="13" customFormat="1" ht="12" hidden="1" customHeight="1" x14ac:dyDescent="0.2">
      <c r="A133" s="24"/>
      <c r="B133" s="23"/>
      <c r="C133" s="23"/>
      <c r="D133" s="24"/>
      <c r="E133" s="24"/>
      <c r="F133" s="24"/>
      <c r="G133" s="24"/>
      <c r="I133" s="15"/>
      <c r="J133" s="18"/>
      <c r="K133" s="42"/>
      <c r="L133" s="18"/>
      <c r="M133" s="19"/>
      <c r="N133" s="18"/>
      <c r="O133" s="19"/>
      <c r="P133" s="18"/>
      <c r="Q133" s="19"/>
      <c r="R133" s="18"/>
      <c r="S133" s="19"/>
      <c r="T133" s="18"/>
      <c r="U133" s="19"/>
      <c r="V133" s="18"/>
      <c r="W133" s="19"/>
      <c r="X133" s="18"/>
      <c r="Y133" s="19"/>
      <c r="Z133" s="18"/>
      <c r="AA133" s="19"/>
      <c r="AB133" s="18"/>
      <c r="AC133" s="19"/>
      <c r="AD133" s="18"/>
      <c r="AE133" s="19" t="s">
        <v>198</v>
      </c>
      <c r="AF133" s="18">
        <v>28000</v>
      </c>
    </row>
    <row r="134" spans="1:32" s="13" customFormat="1" ht="12" hidden="1" customHeight="1" x14ac:dyDescent="0.2">
      <c r="A134" s="24"/>
      <c r="B134" s="23"/>
      <c r="C134" s="23"/>
      <c r="D134" s="24"/>
      <c r="E134" s="24"/>
      <c r="F134" s="24"/>
      <c r="G134" s="24"/>
      <c r="I134" s="15"/>
      <c r="J134" s="18"/>
      <c r="K134" s="42"/>
      <c r="L134" s="18"/>
      <c r="M134" s="19"/>
      <c r="N134" s="18"/>
      <c r="O134" s="19"/>
      <c r="P134" s="18"/>
      <c r="Q134" s="19"/>
      <c r="R134" s="18"/>
      <c r="S134" s="19"/>
      <c r="T134" s="18"/>
      <c r="U134" s="19"/>
      <c r="V134" s="18"/>
      <c r="W134" s="19"/>
      <c r="X134" s="18"/>
      <c r="Y134" s="19"/>
      <c r="Z134" s="18"/>
      <c r="AA134" s="19"/>
      <c r="AB134" s="18"/>
      <c r="AC134" s="19"/>
      <c r="AD134" s="18"/>
      <c r="AE134" s="19" t="s">
        <v>199</v>
      </c>
      <c r="AF134" s="18">
        <v>30000</v>
      </c>
    </row>
    <row r="135" spans="1:32" s="13" customFormat="1" ht="12" hidden="1" customHeight="1" x14ac:dyDescent="0.2">
      <c r="A135" s="24"/>
      <c r="B135" s="23"/>
      <c r="C135" s="23"/>
      <c r="D135" s="24"/>
      <c r="E135" s="24"/>
      <c r="F135" s="24"/>
      <c r="G135" s="24"/>
      <c r="I135" s="15"/>
      <c r="J135" s="18"/>
      <c r="K135" s="42"/>
      <c r="L135" s="18"/>
      <c r="M135" s="19"/>
      <c r="N135" s="18"/>
      <c r="O135" s="19"/>
      <c r="P135" s="18"/>
      <c r="Q135" s="19"/>
      <c r="R135" s="18"/>
      <c r="S135" s="19"/>
      <c r="T135" s="18"/>
      <c r="U135" s="19"/>
      <c r="V135" s="18"/>
      <c r="W135" s="19"/>
      <c r="X135" s="18"/>
      <c r="Y135" s="19"/>
      <c r="Z135" s="18"/>
      <c r="AA135" s="19"/>
      <c r="AB135" s="18"/>
      <c r="AC135" s="19"/>
      <c r="AD135" s="18"/>
      <c r="AE135" s="19" t="s">
        <v>200</v>
      </c>
      <c r="AF135" s="18">
        <v>30000</v>
      </c>
    </row>
    <row r="136" spans="1:32" s="13" customFormat="1" ht="12" hidden="1" customHeight="1" x14ac:dyDescent="0.2">
      <c r="A136" s="24"/>
      <c r="B136" s="23"/>
      <c r="C136" s="23"/>
      <c r="D136" s="24"/>
      <c r="E136" s="24"/>
      <c r="F136" s="24"/>
      <c r="G136" s="24"/>
      <c r="I136" s="15"/>
      <c r="J136" s="18"/>
      <c r="K136" s="42"/>
      <c r="L136" s="18"/>
      <c r="M136" s="19"/>
      <c r="N136" s="18"/>
      <c r="O136" s="19"/>
      <c r="P136" s="18"/>
      <c r="Q136" s="19"/>
      <c r="R136" s="18"/>
      <c r="S136" s="19"/>
      <c r="T136" s="18"/>
      <c r="U136" s="19"/>
      <c r="V136" s="18"/>
      <c r="W136" s="19"/>
      <c r="X136" s="18"/>
      <c r="Y136" s="19"/>
      <c r="Z136" s="18"/>
      <c r="AA136" s="19"/>
      <c r="AB136" s="18"/>
      <c r="AC136" s="19"/>
      <c r="AD136" s="18"/>
      <c r="AE136" s="19" t="s">
        <v>201</v>
      </c>
      <c r="AF136" s="18">
        <v>30000</v>
      </c>
    </row>
    <row r="137" spans="1:32" s="13" customFormat="1" ht="12" hidden="1" customHeight="1" x14ac:dyDescent="0.2">
      <c r="A137" s="24"/>
      <c r="B137" s="23"/>
      <c r="C137" s="23"/>
      <c r="D137" s="24"/>
      <c r="E137" s="24"/>
      <c r="F137" s="24"/>
      <c r="G137" s="24"/>
      <c r="I137" s="15"/>
      <c r="J137" s="18"/>
      <c r="K137" s="42"/>
      <c r="L137" s="18"/>
      <c r="M137" s="19"/>
      <c r="N137" s="18"/>
      <c r="O137" s="19"/>
      <c r="P137" s="18"/>
      <c r="Q137" s="19"/>
      <c r="R137" s="18"/>
      <c r="S137" s="19"/>
      <c r="T137" s="18"/>
      <c r="U137" s="19"/>
      <c r="V137" s="18"/>
      <c r="W137" s="19"/>
      <c r="X137" s="18"/>
      <c r="Y137" s="19"/>
      <c r="Z137" s="18"/>
      <c r="AA137" s="19"/>
      <c r="AB137" s="18"/>
      <c r="AC137" s="19"/>
      <c r="AD137" s="18"/>
      <c r="AE137" s="19" t="s">
        <v>202</v>
      </c>
      <c r="AF137" s="18">
        <v>30000</v>
      </c>
    </row>
    <row r="138" spans="1:32" s="13" customFormat="1" ht="12" hidden="1" customHeight="1" x14ac:dyDescent="0.2">
      <c r="A138" s="24"/>
      <c r="B138" s="23"/>
      <c r="C138" s="23"/>
      <c r="D138" s="24"/>
      <c r="E138" s="24"/>
      <c r="F138" s="24"/>
      <c r="G138" s="24"/>
      <c r="I138" s="15"/>
      <c r="J138" s="18"/>
      <c r="K138" s="42"/>
      <c r="L138" s="18"/>
      <c r="M138" s="19"/>
      <c r="N138" s="18"/>
      <c r="O138" s="19"/>
      <c r="P138" s="18"/>
      <c r="Q138" s="19"/>
      <c r="R138" s="18"/>
      <c r="S138" s="19"/>
      <c r="T138" s="18"/>
      <c r="U138" s="19"/>
      <c r="V138" s="18"/>
      <c r="W138" s="19"/>
      <c r="X138" s="18"/>
      <c r="Y138" s="19"/>
      <c r="Z138" s="18"/>
      <c r="AA138" s="19"/>
      <c r="AB138" s="18"/>
      <c r="AC138" s="19"/>
      <c r="AD138" s="18"/>
      <c r="AE138" s="19" t="s">
        <v>203</v>
      </c>
      <c r="AF138" s="18">
        <v>30000</v>
      </c>
    </row>
    <row r="139" spans="1:32" s="13" customFormat="1" ht="12" hidden="1" customHeight="1" x14ac:dyDescent="0.2">
      <c r="A139" s="24"/>
      <c r="B139" s="23"/>
      <c r="C139" s="23"/>
      <c r="D139" s="24"/>
      <c r="E139" s="24"/>
      <c r="F139" s="24"/>
      <c r="G139" s="24"/>
      <c r="I139" s="15"/>
      <c r="J139" s="18"/>
      <c r="K139" s="42"/>
      <c r="L139" s="18"/>
      <c r="M139" s="19"/>
      <c r="N139" s="18"/>
      <c r="O139" s="19"/>
      <c r="P139" s="18"/>
      <c r="Q139" s="19"/>
      <c r="R139" s="18"/>
      <c r="S139" s="19"/>
      <c r="T139" s="18"/>
      <c r="U139" s="19"/>
      <c r="V139" s="18"/>
      <c r="W139" s="19"/>
      <c r="X139" s="18"/>
      <c r="Y139" s="19"/>
      <c r="Z139" s="18"/>
      <c r="AA139" s="19"/>
      <c r="AB139" s="18"/>
      <c r="AC139" s="19"/>
      <c r="AD139" s="18"/>
      <c r="AE139" s="19" t="s">
        <v>204</v>
      </c>
      <c r="AF139" s="18">
        <v>30000</v>
      </c>
    </row>
    <row r="140" spans="1:32" s="13" customFormat="1" ht="12" hidden="1" customHeight="1" x14ac:dyDescent="0.2">
      <c r="A140" s="24"/>
      <c r="B140" s="23"/>
      <c r="C140" s="23"/>
      <c r="D140" s="24"/>
      <c r="E140" s="24"/>
      <c r="F140" s="24"/>
      <c r="G140" s="24"/>
      <c r="I140" s="15"/>
      <c r="J140" s="18"/>
      <c r="K140" s="42"/>
      <c r="L140" s="18"/>
      <c r="M140" s="19"/>
      <c r="N140" s="18"/>
      <c r="O140" s="19"/>
      <c r="P140" s="18"/>
      <c r="Q140" s="19"/>
      <c r="R140" s="18"/>
      <c r="S140" s="19"/>
      <c r="T140" s="18"/>
      <c r="U140" s="19"/>
      <c r="V140" s="18"/>
      <c r="W140" s="19"/>
      <c r="X140" s="18"/>
      <c r="Y140" s="19"/>
      <c r="Z140" s="18"/>
      <c r="AA140" s="19"/>
      <c r="AB140" s="18"/>
      <c r="AC140" s="19"/>
      <c r="AD140" s="18"/>
      <c r="AE140" s="19" t="s">
        <v>205</v>
      </c>
      <c r="AF140" s="18">
        <v>30000</v>
      </c>
    </row>
    <row r="141" spans="1:32" s="13" customFormat="1" ht="12" hidden="1" customHeight="1" x14ac:dyDescent="0.2">
      <c r="A141" s="24"/>
      <c r="B141" s="23"/>
      <c r="C141" s="23"/>
      <c r="D141" s="24"/>
      <c r="E141" s="24"/>
      <c r="F141" s="24"/>
      <c r="G141" s="24"/>
      <c r="I141" s="15"/>
      <c r="J141" s="18"/>
      <c r="K141" s="42"/>
      <c r="L141" s="18"/>
      <c r="M141" s="19"/>
      <c r="N141" s="18"/>
      <c r="O141" s="19"/>
      <c r="P141" s="18"/>
      <c r="Q141" s="19"/>
      <c r="R141" s="18"/>
      <c r="S141" s="19"/>
      <c r="T141" s="18"/>
      <c r="U141" s="19"/>
      <c r="V141" s="18"/>
      <c r="W141" s="19"/>
      <c r="X141" s="18"/>
      <c r="Y141" s="19"/>
      <c r="Z141" s="18"/>
      <c r="AA141" s="19"/>
      <c r="AB141" s="18"/>
      <c r="AC141" s="19"/>
      <c r="AD141" s="18"/>
      <c r="AE141" s="19" t="s">
        <v>206</v>
      </c>
      <c r="AF141" s="18">
        <v>30000</v>
      </c>
    </row>
    <row r="142" spans="1:32" s="13" customFormat="1" ht="12" hidden="1" customHeight="1" x14ac:dyDescent="0.2">
      <c r="A142" s="24"/>
      <c r="B142" s="23"/>
      <c r="C142" s="23"/>
      <c r="D142" s="24"/>
      <c r="E142" s="24"/>
      <c r="F142" s="24"/>
      <c r="G142" s="24"/>
      <c r="I142" s="15"/>
      <c r="J142" s="18"/>
      <c r="K142" s="42"/>
      <c r="L142" s="18"/>
      <c r="M142" s="19"/>
      <c r="N142" s="18"/>
      <c r="O142" s="19"/>
      <c r="P142" s="18"/>
      <c r="Q142" s="19"/>
      <c r="R142" s="18"/>
      <c r="S142" s="19"/>
      <c r="T142" s="18"/>
      <c r="U142" s="19"/>
      <c r="V142" s="18"/>
      <c r="W142" s="19"/>
      <c r="X142" s="18"/>
      <c r="Y142" s="19"/>
      <c r="Z142" s="18"/>
      <c r="AA142" s="19"/>
      <c r="AB142" s="18"/>
      <c r="AC142" s="19"/>
      <c r="AD142" s="18"/>
      <c r="AE142" s="19" t="s">
        <v>207</v>
      </c>
      <c r="AF142" s="18">
        <v>30000</v>
      </c>
    </row>
    <row r="143" spans="1:32" s="13" customFormat="1" ht="12" hidden="1" customHeight="1" x14ac:dyDescent="0.2">
      <c r="A143" s="24"/>
      <c r="B143" s="23"/>
      <c r="C143" s="23"/>
      <c r="D143" s="24"/>
      <c r="E143" s="24"/>
      <c r="F143" s="24"/>
      <c r="G143" s="24"/>
      <c r="I143" s="15"/>
      <c r="J143" s="18"/>
      <c r="K143" s="42"/>
      <c r="L143" s="18"/>
      <c r="M143" s="19"/>
      <c r="N143" s="18"/>
      <c r="O143" s="19"/>
      <c r="P143" s="18"/>
      <c r="Q143" s="19"/>
      <c r="R143" s="18"/>
      <c r="S143" s="19"/>
      <c r="T143" s="18"/>
      <c r="U143" s="19"/>
      <c r="V143" s="18"/>
      <c r="W143" s="19"/>
      <c r="X143" s="18"/>
      <c r="Y143" s="19"/>
      <c r="Z143" s="18"/>
      <c r="AA143" s="19"/>
      <c r="AB143" s="18"/>
      <c r="AC143" s="19"/>
      <c r="AD143" s="18"/>
      <c r="AE143" s="19" t="s">
        <v>208</v>
      </c>
      <c r="AF143" s="18">
        <v>28000</v>
      </c>
    </row>
    <row r="144" spans="1:32" s="13" customFormat="1" ht="12" hidden="1" customHeight="1" x14ac:dyDescent="0.2">
      <c r="A144" s="24"/>
      <c r="B144" s="23"/>
      <c r="C144" s="23"/>
      <c r="D144" s="24"/>
      <c r="E144" s="24"/>
      <c r="F144" s="24"/>
      <c r="G144" s="24"/>
      <c r="I144" s="15"/>
      <c r="J144" s="18"/>
      <c r="K144" s="42"/>
      <c r="L144" s="18"/>
      <c r="M144" s="19"/>
      <c r="N144" s="18"/>
      <c r="O144" s="19"/>
      <c r="P144" s="18"/>
      <c r="Q144" s="19"/>
      <c r="R144" s="18"/>
      <c r="S144" s="19"/>
      <c r="T144" s="18"/>
      <c r="U144" s="19"/>
      <c r="V144" s="18"/>
      <c r="W144" s="19"/>
      <c r="X144" s="18"/>
      <c r="Y144" s="19"/>
      <c r="Z144" s="18"/>
      <c r="AA144" s="19"/>
      <c r="AB144" s="18"/>
      <c r="AC144" s="19"/>
      <c r="AD144" s="18"/>
      <c r="AE144" s="19" t="s">
        <v>209</v>
      </c>
      <c r="AF144" s="18">
        <v>30000</v>
      </c>
    </row>
    <row r="145" spans="1:32" s="13" customFormat="1" ht="12" hidden="1" customHeight="1" x14ac:dyDescent="0.2">
      <c r="A145" s="24"/>
      <c r="B145" s="23"/>
      <c r="C145" s="23"/>
      <c r="D145" s="24"/>
      <c r="E145" s="24"/>
      <c r="F145" s="24"/>
      <c r="G145" s="24"/>
      <c r="I145" s="15"/>
      <c r="J145" s="18"/>
      <c r="K145" s="42"/>
      <c r="L145" s="18"/>
      <c r="M145" s="19"/>
      <c r="N145" s="18"/>
      <c r="O145" s="19"/>
      <c r="P145" s="18"/>
      <c r="Q145" s="19"/>
      <c r="R145" s="18"/>
      <c r="S145" s="19"/>
      <c r="T145" s="18"/>
      <c r="U145" s="19"/>
      <c r="V145" s="18"/>
      <c r="W145" s="19"/>
      <c r="X145" s="18"/>
      <c r="Y145" s="19"/>
      <c r="Z145" s="18"/>
      <c r="AA145" s="19"/>
      <c r="AB145" s="18"/>
      <c r="AC145" s="19"/>
      <c r="AD145" s="18"/>
      <c r="AE145" s="19" t="s">
        <v>210</v>
      </c>
      <c r="AF145" s="18">
        <v>30000</v>
      </c>
    </row>
    <row r="146" spans="1:32" s="13" customFormat="1" ht="12" hidden="1" customHeight="1" x14ac:dyDescent="0.2">
      <c r="A146" s="24"/>
      <c r="B146" s="23"/>
      <c r="C146" s="23"/>
      <c r="D146" s="24"/>
      <c r="E146" s="24"/>
      <c r="F146" s="24"/>
      <c r="G146" s="24"/>
      <c r="I146" s="15"/>
      <c r="J146" s="18"/>
      <c r="K146" s="42"/>
      <c r="L146" s="18"/>
      <c r="M146" s="19"/>
      <c r="N146" s="18"/>
      <c r="O146" s="19"/>
      <c r="P146" s="18"/>
      <c r="Q146" s="19"/>
      <c r="R146" s="18"/>
      <c r="S146" s="19"/>
      <c r="T146" s="18"/>
      <c r="U146" s="19"/>
      <c r="V146" s="18"/>
      <c r="W146" s="19"/>
      <c r="X146" s="18"/>
      <c r="Y146" s="19"/>
      <c r="Z146" s="18"/>
      <c r="AA146" s="19"/>
      <c r="AB146" s="18"/>
      <c r="AC146" s="19"/>
      <c r="AD146" s="18"/>
      <c r="AE146" s="19" t="s">
        <v>211</v>
      </c>
      <c r="AF146" s="18">
        <v>30000</v>
      </c>
    </row>
    <row r="147" spans="1:32" s="13" customFormat="1" ht="12" hidden="1" customHeight="1" x14ac:dyDescent="0.2">
      <c r="A147" s="24"/>
      <c r="B147" s="23"/>
      <c r="C147" s="23"/>
      <c r="D147" s="24"/>
      <c r="E147" s="24"/>
      <c r="F147" s="24"/>
      <c r="G147" s="24"/>
      <c r="I147" s="15"/>
      <c r="J147" s="18"/>
      <c r="K147" s="42"/>
      <c r="L147" s="18"/>
      <c r="M147" s="19"/>
      <c r="N147" s="18"/>
      <c r="O147" s="19"/>
      <c r="P147" s="18"/>
      <c r="Q147" s="19"/>
      <c r="R147" s="18"/>
      <c r="S147" s="19"/>
      <c r="T147" s="18"/>
      <c r="U147" s="19"/>
      <c r="V147" s="18"/>
      <c r="W147" s="19"/>
      <c r="X147" s="18"/>
      <c r="Y147" s="19"/>
      <c r="Z147" s="18"/>
      <c r="AA147" s="19"/>
      <c r="AB147" s="18"/>
      <c r="AC147" s="19"/>
      <c r="AD147" s="18"/>
      <c r="AE147" s="19" t="s">
        <v>212</v>
      </c>
      <c r="AF147" s="18">
        <v>30000</v>
      </c>
    </row>
    <row r="148" spans="1:32" s="13" customFormat="1" ht="12" hidden="1" customHeight="1" x14ac:dyDescent="0.2">
      <c r="A148" s="24"/>
      <c r="B148" s="23"/>
      <c r="C148" s="23"/>
      <c r="D148" s="24"/>
      <c r="E148" s="24"/>
      <c r="F148" s="24"/>
      <c r="G148" s="24"/>
      <c r="I148" s="15"/>
      <c r="J148" s="18"/>
      <c r="K148" s="42"/>
      <c r="L148" s="18"/>
      <c r="M148" s="19"/>
      <c r="N148" s="18"/>
      <c r="O148" s="19"/>
      <c r="P148" s="18"/>
      <c r="Q148" s="19"/>
      <c r="R148" s="18"/>
      <c r="S148" s="19"/>
      <c r="T148" s="18"/>
      <c r="U148" s="19"/>
      <c r="V148" s="18"/>
      <c r="W148" s="19"/>
      <c r="X148" s="18"/>
      <c r="Y148" s="19"/>
      <c r="Z148" s="18"/>
      <c r="AA148" s="19"/>
      <c r="AB148" s="18"/>
      <c r="AC148" s="19"/>
      <c r="AD148" s="18"/>
      <c r="AE148" s="19" t="s">
        <v>213</v>
      </c>
      <c r="AF148" s="18">
        <v>30000</v>
      </c>
    </row>
    <row r="149" spans="1:32" s="13" customFormat="1" ht="12" hidden="1" customHeight="1" x14ac:dyDescent="0.2">
      <c r="A149" s="24"/>
      <c r="B149" s="23"/>
      <c r="C149" s="23"/>
      <c r="D149" s="24"/>
      <c r="E149" s="24"/>
      <c r="F149" s="24"/>
      <c r="G149" s="24"/>
      <c r="I149" s="15"/>
      <c r="J149" s="18"/>
      <c r="K149" s="42"/>
      <c r="L149" s="18"/>
      <c r="M149" s="19"/>
      <c r="N149" s="18"/>
      <c r="O149" s="19"/>
      <c r="P149" s="18"/>
      <c r="Q149" s="19"/>
      <c r="R149" s="18"/>
      <c r="S149" s="19"/>
      <c r="T149" s="18"/>
      <c r="U149" s="19"/>
      <c r="V149" s="18"/>
      <c r="W149" s="19"/>
      <c r="X149" s="18"/>
      <c r="Y149" s="19"/>
      <c r="Z149" s="18"/>
      <c r="AA149" s="19"/>
      <c r="AB149" s="18"/>
      <c r="AC149" s="19"/>
      <c r="AD149" s="18"/>
      <c r="AE149" s="19" t="s">
        <v>214</v>
      </c>
      <c r="AF149" s="18">
        <v>30000</v>
      </c>
    </row>
    <row r="150" spans="1:32" s="13" customFormat="1" ht="12" hidden="1" customHeight="1" x14ac:dyDescent="0.2">
      <c r="A150" s="24"/>
      <c r="B150" s="23"/>
      <c r="C150" s="23"/>
      <c r="D150" s="24"/>
      <c r="E150" s="24"/>
      <c r="F150" s="24"/>
      <c r="G150" s="24"/>
      <c r="I150" s="15"/>
      <c r="J150" s="18"/>
      <c r="K150" s="42"/>
      <c r="L150" s="18"/>
      <c r="M150" s="19"/>
      <c r="N150" s="18"/>
      <c r="O150" s="19"/>
      <c r="P150" s="18"/>
      <c r="Q150" s="19"/>
      <c r="R150" s="18"/>
      <c r="S150" s="19"/>
      <c r="T150" s="18"/>
      <c r="U150" s="19"/>
      <c r="V150" s="18"/>
      <c r="W150" s="19"/>
      <c r="X150" s="18"/>
      <c r="Y150" s="19"/>
      <c r="Z150" s="18"/>
      <c r="AA150" s="19"/>
      <c r="AB150" s="18"/>
      <c r="AC150" s="19"/>
      <c r="AD150" s="18"/>
      <c r="AE150" s="19" t="s">
        <v>215</v>
      </c>
      <c r="AF150" s="18">
        <v>30000</v>
      </c>
    </row>
    <row r="151" spans="1:32" s="13" customFormat="1" ht="12" hidden="1" customHeight="1" x14ac:dyDescent="0.2">
      <c r="A151" s="24"/>
      <c r="B151" s="23"/>
      <c r="C151" s="23"/>
      <c r="D151" s="24"/>
      <c r="E151" s="24"/>
      <c r="F151" s="24"/>
      <c r="G151" s="24"/>
      <c r="I151" s="15"/>
      <c r="J151" s="18"/>
      <c r="K151" s="42"/>
      <c r="L151" s="18"/>
      <c r="M151" s="19"/>
      <c r="N151" s="18"/>
      <c r="O151" s="19"/>
      <c r="P151" s="18"/>
      <c r="Q151" s="19"/>
      <c r="R151" s="18"/>
      <c r="S151" s="19"/>
      <c r="T151" s="18"/>
      <c r="U151" s="19"/>
      <c r="V151" s="18"/>
      <c r="W151" s="19"/>
      <c r="X151" s="18"/>
      <c r="Y151" s="19"/>
      <c r="Z151" s="18"/>
      <c r="AA151" s="19"/>
      <c r="AB151" s="18"/>
      <c r="AC151" s="19"/>
      <c r="AD151" s="18"/>
      <c r="AE151" s="19" t="s">
        <v>216</v>
      </c>
      <c r="AF151" s="18">
        <v>30000</v>
      </c>
    </row>
    <row r="152" spans="1:32" s="13" customFormat="1" ht="12" hidden="1" customHeight="1" x14ac:dyDescent="0.2">
      <c r="A152" s="24"/>
      <c r="B152" s="23"/>
      <c r="C152" s="23"/>
      <c r="D152" s="24"/>
      <c r="E152" s="24"/>
      <c r="F152" s="24"/>
      <c r="G152" s="24"/>
      <c r="I152" s="15"/>
      <c r="J152" s="18"/>
      <c r="K152" s="42"/>
      <c r="L152" s="18"/>
      <c r="M152" s="19"/>
      <c r="N152" s="18"/>
      <c r="O152" s="19"/>
      <c r="P152" s="18"/>
      <c r="Q152" s="19"/>
      <c r="R152" s="18"/>
      <c r="S152" s="19"/>
      <c r="T152" s="18"/>
      <c r="U152" s="19"/>
      <c r="V152" s="18"/>
      <c r="W152" s="19"/>
      <c r="X152" s="18"/>
      <c r="Y152" s="19"/>
      <c r="Z152" s="18"/>
      <c r="AA152" s="19"/>
      <c r="AB152" s="18"/>
      <c r="AC152" s="19"/>
      <c r="AD152" s="18"/>
      <c r="AE152" s="19" t="s">
        <v>217</v>
      </c>
      <c r="AF152" s="18">
        <v>30000</v>
      </c>
    </row>
    <row r="153" spans="1:32" s="13" customFormat="1" ht="12" hidden="1" customHeight="1" x14ac:dyDescent="0.2">
      <c r="A153" s="24"/>
      <c r="B153" s="23"/>
      <c r="C153" s="23"/>
      <c r="D153" s="24"/>
      <c r="E153" s="24"/>
      <c r="F153" s="24"/>
      <c r="G153" s="24"/>
      <c r="I153" s="15"/>
      <c r="J153" s="18"/>
      <c r="K153" s="42"/>
      <c r="L153" s="18"/>
      <c r="M153" s="19"/>
      <c r="N153" s="18"/>
      <c r="O153" s="19"/>
      <c r="P153" s="18"/>
      <c r="Q153" s="19"/>
      <c r="R153" s="18"/>
      <c r="S153" s="19"/>
      <c r="T153" s="18"/>
      <c r="U153" s="19"/>
      <c r="V153" s="18"/>
      <c r="W153" s="19"/>
      <c r="X153" s="18"/>
      <c r="Y153" s="19"/>
      <c r="Z153" s="18"/>
      <c r="AA153" s="19"/>
      <c r="AB153" s="18"/>
      <c r="AC153" s="19"/>
      <c r="AD153" s="18"/>
      <c r="AE153" s="19" t="s">
        <v>218</v>
      </c>
      <c r="AF153" s="18">
        <v>30000</v>
      </c>
    </row>
    <row r="154" spans="1:32" s="13" customFormat="1" ht="12" hidden="1" customHeight="1" x14ac:dyDescent="0.2">
      <c r="A154" s="24"/>
      <c r="B154" s="23"/>
      <c r="C154" s="23"/>
      <c r="D154" s="24"/>
      <c r="E154" s="24"/>
      <c r="F154" s="24"/>
      <c r="G154" s="24"/>
      <c r="I154" s="15"/>
      <c r="J154" s="18"/>
      <c r="K154" s="42"/>
      <c r="L154" s="18"/>
      <c r="M154" s="19"/>
      <c r="N154" s="18"/>
      <c r="O154" s="19"/>
      <c r="P154" s="18"/>
      <c r="Q154" s="19"/>
      <c r="R154" s="18"/>
      <c r="S154" s="19"/>
      <c r="T154" s="18"/>
      <c r="U154" s="19"/>
      <c r="V154" s="18"/>
      <c r="W154" s="19"/>
      <c r="X154" s="18"/>
      <c r="Y154" s="19"/>
      <c r="Z154" s="18"/>
      <c r="AA154" s="19"/>
      <c r="AB154" s="18"/>
      <c r="AC154" s="19"/>
      <c r="AD154" s="18"/>
      <c r="AE154" s="19" t="s">
        <v>219</v>
      </c>
      <c r="AF154" s="18">
        <v>30000</v>
      </c>
    </row>
    <row r="155" spans="1:32" s="13" customFormat="1" ht="12" hidden="1" customHeight="1" x14ac:dyDescent="0.2">
      <c r="A155" s="24"/>
      <c r="B155" s="23"/>
      <c r="C155" s="23"/>
      <c r="D155" s="24"/>
      <c r="E155" s="24"/>
      <c r="F155" s="24"/>
      <c r="G155" s="24"/>
      <c r="I155" s="15"/>
      <c r="J155" s="18"/>
      <c r="K155" s="42"/>
      <c r="L155" s="18"/>
      <c r="M155" s="19"/>
      <c r="N155" s="18"/>
      <c r="O155" s="19"/>
      <c r="P155" s="18"/>
      <c r="Q155" s="19"/>
      <c r="R155" s="18"/>
      <c r="S155" s="19"/>
      <c r="T155" s="18"/>
      <c r="U155" s="19"/>
      <c r="V155" s="18"/>
      <c r="W155" s="19"/>
      <c r="X155" s="18"/>
      <c r="Y155" s="19"/>
      <c r="Z155" s="18"/>
      <c r="AA155" s="19"/>
      <c r="AB155" s="18"/>
      <c r="AC155" s="19"/>
      <c r="AD155" s="18"/>
      <c r="AE155" s="19" t="s">
        <v>220</v>
      </c>
      <c r="AF155" s="18">
        <v>30000</v>
      </c>
    </row>
    <row r="156" spans="1:32" s="13" customFormat="1" ht="12" hidden="1" customHeight="1" x14ac:dyDescent="0.2">
      <c r="A156" s="24"/>
      <c r="B156" s="23"/>
      <c r="C156" s="23"/>
      <c r="D156" s="24"/>
      <c r="E156" s="24"/>
      <c r="F156" s="24"/>
      <c r="G156" s="24"/>
      <c r="I156" s="15"/>
      <c r="J156" s="18"/>
      <c r="K156" s="42"/>
      <c r="L156" s="18"/>
      <c r="M156" s="19"/>
      <c r="N156" s="18"/>
      <c r="O156" s="19"/>
      <c r="P156" s="18"/>
      <c r="Q156" s="19"/>
      <c r="R156" s="18"/>
      <c r="S156" s="19"/>
      <c r="T156" s="18"/>
      <c r="U156" s="19"/>
      <c r="V156" s="18"/>
      <c r="W156" s="19"/>
      <c r="X156" s="18"/>
      <c r="Y156" s="19"/>
      <c r="Z156" s="18"/>
      <c r="AA156" s="19"/>
      <c r="AB156" s="18"/>
      <c r="AC156" s="19"/>
      <c r="AD156" s="18"/>
      <c r="AE156" s="19" t="s">
        <v>221</v>
      </c>
      <c r="AF156" s="18">
        <v>28000</v>
      </c>
    </row>
    <row r="157" spans="1:32" s="13" customFormat="1" ht="12" hidden="1" customHeight="1" x14ac:dyDescent="0.2">
      <c r="A157" s="24"/>
      <c r="B157" s="23"/>
      <c r="C157" s="23"/>
      <c r="D157" s="24"/>
      <c r="E157" s="24"/>
      <c r="F157" s="24"/>
      <c r="G157" s="24"/>
      <c r="I157" s="15"/>
      <c r="J157" s="18"/>
      <c r="K157" s="42"/>
      <c r="L157" s="18"/>
      <c r="M157" s="19"/>
      <c r="N157" s="18"/>
      <c r="O157" s="19"/>
      <c r="P157" s="18"/>
      <c r="Q157" s="19"/>
      <c r="R157" s="18"/>
      <c r="S157" s="19"/>
      <c r="T157" s="18"/>
      <c r="U157" s="19"/>
      <c r="V157" s="18"/>
      <c r="W157" s="19"/>
      <c r="X157" s="18"/>
      <c r="Y157" s="19"/>
      <c r="Z157" s="18"/>
      <c r="AA157" s="19"/>
      <c r="AB157" s="18"/>
      <c r="AC157" s="19"/>
      <c r="AD157" s="18"/>
      <c r="AE157" s="19" t="s">
        <v>222</v>
      </c>
      <c r="AF157" s="18">
        <v>30000</v>
      </c>
    </row>
    <row r="158" spans="1:32" s="13" customFormat="1" ht="12" hidden="1" customHeight="1" x14ac:dyDescent="0.2">
      <c r="A158" s="24"/>
      <c r="B158" s="23"/>
      <c r="C158" s="23"/>
      <c r="D158" s="24"/>
      <c r="E158" s="24"/>
      <c r="F158" s="24"/>
      <c r="G158" s="24"/>
      <c r="I158" s="15"/>
      <c r="J158" s="18"/>
      <c r="K158" s="42"/>
      <c r="L158" s="18"/>
      <c r="M158" s="19"/>
      <c r="N158" s="18"/>
      <c r="O158" s="19"/>
      <c r="P158" s="18"/>
      <c r="Q158" s="19"/>
      <c r="R158" s="18"/>
      <c r="S158" s="19"/>
      <c r="T158" s="18"/>
      <c r="U158" s="19"/>
      <c r="V158" s="18"/>
      <c r="W158" s="19"/>
      <c r="X158" s="18"/>
      <c r="Y158" s="19"/>
      <c r="Z158" s="18"/>
      <c r="AA158" s="19"/>
      <c r="AB158" s="18"/>
      <c r="AC158" s="19"/>
      <c r="AD158" s="18"/>
      <c r="AE158" s="19" t="s">
        <v>223</v>
      </c>
      <c r="AF158" s="18">
        <v>30000</v>
      </c>
    </row>
    <row r="159" spans="1:32" s="13" customFormat="1" ht="12" hidden="1" customHeight="1" x14ac:dyDescent="0.2">
      <c r="A159" s="24"/>
      <c r="B159" s="23"/>
      <c r="C159" s="23"/>
      <c r="D159" s="24"/>
      <c r="E159" s="24"/>
      <c r="F159" s="24"/>
      <c r="G159" s="24"/>
      <c r="I159" s="15"/>
      <c r="J159" s="18"/>
      <c r="K159" s="42"/>
      <c r="L159" s="18"/>
      <c r="M159" s="19"/>
      <c r="N159" s="18"/>
      <c r="O159" s="19"/>
      <c r="P159" s="18"/>
      <c r="Q159" s="19"/>
      <c r="R159" s="18"/>
      <c r="S159" s="19"/>
      <c r="T159" s="18"/>
      <c r="U159" s="19"/>
      <c r="V159" s="18"/>
      <c r="W159" s="19"/>
      <c r="X159" s="18"/>
      <c r="Y159" s="19"/>
      <c r="Z159" s="18"/>
      <c r="AA159" s="19"/>
      <c r="AB159" s="18"/>
      <c r="AC159" s="19"/>
      <c r="AD159" s="18"/>
      <c r="AE159" s="19" t="s">
        <v>224</v>
      </c>
      <c r="AF159" s="18">
        <v>30000</v>
      </c>
    </row>
    <row r="160" spans="1:32" s="13" customFormat="1" ht="12" hidden="1" customHeight="1" x14ac:dyDescent="0.2">
      <c r="A160" s="24"/>
      <c r="B160" s="23"/>
      <c r="C160" s="23"/>
      <c r="D160" s="24"/>
      <c r="E160" s="24"/>
      <c r="F160" s="24"/>
      <c r="G160" s="24"/>
      <c r="I160" s="15"/>
      <c r="J160" s="18"/>
      <c r="K160" s="42"/>
      <c r="L160" s="18"/>
      <c r="M160" s="19"/>
      <c r="N160" s="18"/>
      <c r="O160" s="19"/>
      <c r="P160" s="18"/>
      <c r="Q160" s="19"/>
      <c r="R160" s="18"/>
      <c r="S160" s="19"/>
      <c r="T160" s="18"/>
      <c r="U160" s="19"/>
      <c r="V160" s="18"/>
      <c r="W160" s="19"/>
      <c r="X160" s="18"/>
      <c r="Y160" s="19"/>
      <c r="Z160" s="18"/>
      <c r="AA160" s="19"/>
      <c r="AB160" s="18"/>
      <c r="AC160" s="19"/>
      <c r="AD160" s="18"/>
      <c r="AE160" s="19" t="s">
        <v>225</v>
      </c>
      <c r="AF160" s="18">
        <v>30000</v>
      </c>
    </row>
    <row r="161" spans="1:32" s="13" customFormat="1" ht="12" hidden="1" customHeight="1" x14ac:dyDescent="0.2">
      <c r="A161" s="24"/>
      <c r="B161" s="23"/>
      <c r="C161" s="23"/>
      <c r="D161" s="24"/>
      <c r="E161" s="24"/>
      <c r="F161" s="24"/>
      <c r="G161" s="24"/>
      <c r="I161" s="15"/>
      <c r="J161" s="18"/>
      <c r="K161" s="42"/>
      <c r="L161" s="18"/>
      <c r="M161" s="19"/>
      <c r="N161" s="18"/>
      <c r="O161" s="19"/>
      <c r="P161" s="18"/>
      <c r="Q161" s="19"/>
      <c r="R161" s="18"/>
      <c r="S161" s="19"/>
      <c r="T161" s="18"/>
      <c r="U161" s="19"/>
      <c r="V161" s="18"/>
      <c r="W161" s="19"/>
      <c r="X161" s="18"/>
      <c r="Y161" s="19"/>
      <c r="Z161" s="18"/>
      <c r="AA161" s="19"/>
      <c r="AB161" s="18"/>
      <c r="AC161" s="19"/>
      <c r="AD161" s="18"/>
      <c r="AE161" s="19" t="s">
        <v>226</v>
      </c>
      <c r="AF161" s="18">
        <v>30000</v>
      </c>
    </row>
    <row r="162" spans="1:32" s="13" customFormat="1" ht="12" hidden="1" customHeight="1" x14ac:dyDescent="0.2">
      <c r="A162" s="24"/>
      <c r="B162" s="23"/>
      <c r="C162" s="23"/>
      <c r="D162" s="24"/>
      <c r="E162" s="24"/>
      <c r="F162" s="24"/>
      <c r="G162" s="24"/>
      <c r="I162" s="15"/>
      <c r="J162" s="18"/>
      <c r="K162" s="42"/>
      <c r="L162" s="18"/>
      <c r="M162" s="19"/>
      <c r="N162" s="18"/>
      <c r="O162" s="19"/>
      <c r="P162" s="18"/>
      <c r="Q162" s="19"/>
      <c r="R162" s="18"/>
      <c r="S162" s="19"/>
      <c r="T162" s="18"/>
      <c r="U162" s="19"/>
      <c r="V162" s="18"/>
      <c r="W162" s="19"/>
      <c r="X162" s="18"/>
      <c r="Y162" s="19"/>
      <c r="Z162" s="18"/>
      <c r="AA162" s="19"/>
      <c r="AB162" s="18"/>
      <c r="AC162" s="19"/>
      <c r="AD162" s="18"/>
      <c r="AE162" s="19" t="s">
        <v>227</v>
      </c>
      <c r="AF162" s="18">
        <v>30000</v>
      </c>
    </row>
    <row r="163" spans="1:32" s="13" customFormat="1" ht="12" hidden="1" customHeight="1" x14ac:dyDescent="0.2">
      <c r="A163" s="24"/>
      <c r="B163" s="23"/>
      <c r="C163" s="23"/>
      <c r="D163" s="24"/>
      <c r="E163" s="24"/>
      <c r="F163" s="24"/>
      <c r="G163" s="24"/>
      <c r="I163" s="15"/>
      <c r="J163" s="18"/>
      <c r="K163" s="42"/>
      <c r="L163" s="18"/>
      <c r="M163" s="19"/>
      <c r="N163" s="18"/>
      <c r="O163" s="19"/>
      <c r="P163" s="18"/>
      <c r="Q163" s="19"/>
      <c r="R163" s="18"/>
      <c r="S163" s="19"/>
      <c r="T163" s="18"/>
      <c r="U163" s="19"/>
      <c r="V163" s="18"/>
      <c r="W163" s="19"/>
      <c r="X163" s="18"/>
      <c r="Y163" s="19"/>
      <c r="Z163" s="18"/>
      <c r="AA163" s="19"/>
      <c r="AB163" s="18"/>
      <c r="AC163" s="19"/>
      <c r="AD163" s="18"/>
      <c r="AE163" s="19"/>
      <c r="AF163" s="18"/>
    </row>
    <row r="164" spans="1:32" s="13" customFormat="1" ht="12" hidden="1" customHeight="1" x14ac:dyDescent="0.2">
      <c r="A164" s="24"/>
      <c r="B164" s="23"/>
      <c r="C164" s="23"/>
      <c r="D164" s="24"/>
      <c r="E164" s="24"/>
      <c r="F164" s="24"/>
      <c r="G164" s="24"/>
      <c r="I164" s="15"/>
      <c r="J164" s="18"/>
      <c r="K164" s="42"/>
      <c r="L164" s="18"/>
      <c r="M164" s="19"/>
      <c r="N164" s="18"/>
      <c r="O164" s="19"/>
      <c r="P164" s="18"/>
      <c r="Q164" s="19"/>
      <c r="R164" s="18"/>
      <c r="S164" s="19"/>
      <c r="T164" s="18"/>
      <c r="U164" s="19"/>
      <c r="V164" s="18"/>
      <c r="W164" s="19"/>
      <c r="X164" s="18"/>
      <c r="Y164" s="19"/>
      <c r="Z164" s="18"/>
      <c r="AA164" s="19"/>
      <c r="AB164" s="18"/>
      <c r="AC164" s="19"/>
      <c r="AD164" s="18"/>
      <c r="AE164" s="19"/>
      <c r="AF164" s="18"/>
    </row>
    <row r="165" spans="1:32" s="13" customFormat="1" ht="14.25" hidden="1" customHeight="1" x14ac:dyDescent="0.2">
      <c r="A165" s="24" t="s">
        <v>130</v>
      </c>
      <c r="B165" s="23"/>
      <c r="C165" s="23">
        <f>SUM(J165:AF165)</f>
        <v>0</v>
      </c>
      <c r="D165" s="24"/>
      <c r="E165" s="24"/>
      <c r="F165" s="24"/>
      <c r="G165" s="24"/>
      <c r="I165" s="15"/>
      <c r="J165" s="18"/>
      <c r="K165" s="42"/>
      <c r="L165" s="18"/>
      <c r="M165" s="19"/>
      <c r="N165" s="18"/>
      <c r="O165" s="19"/>
      <c r="P165" s="18"/>
      <c r="Q165" s="19"/>
      <c r="R165" s="18"/>
      <c r="S165" s="19"/>
      <c r="T165" s="18"/>
      <c r="U165" s="19"/>
      <c r="V165" s="18"/>
      <c r="W165" s="19"/>
      <c r="X165" s="18"/>
      <c r="Y165" s="19"/>
      <c r="Z165" s="18"/>
      <c r="AA165" s="19"/>
      <c r="AB165" s="18"/>
      <c r="AC165" s="19"/>
      <c r="AD165" s="18"/>
      <c r="AE165" s="19"/>
      <c r="AF165" s="38"/>
    </row>
    <row r="166" spans="1:32" s="13" customFormat="1" ht="12" hidden="1" customHeight="1" x14ac:dyDescent="0.2">
      <c r="A166" s="24" t="s">
        <v>131</v>
      </c>
      <c r="B166" s="23"/>
      <c r="C166" s="23">
        <f>SUM(J166:AF166)</f>
        <v>0</v>
      </c>
      <c r="D166" s="24"/>
      <c r="E166" s="24"/>
      <c r="F166" s="24"/>
      <c r="G166" s="24"/>
      <c r="I166" s="15"/>
      <c r="J166" s="18"/>
      <c r="K166" s="42"/>
      <c r="L166" s="18"/>
      <c r="M166" s="19"/>
      <c r="N166" s="47"/>
      <c r="O166" s="48"/>
      <c r="P166" s="18"/>
      <c r="Q166" s="19"/>
      <c r="R166" s="18"/>
      <c r="S166" s="19"/>
      <c r="T166" s="47"/>
      <c r="U166" s="48"/>
      <c r="V166" s="18"/>
      <c r="W166" s="19"/>
      <c r="X166" s="18"/>
      <c r="Y166" s="19"/>
      <c r="Z166" s="18"/>
      <c r="AA166" s="19"/>
      <c r="AB166" s="18"/>
      <c r="AC166" s="19"/>
      <c r="AD166" s="18"/>
      <c r="AE166" s="19"/>
      <c r="AF166" s="18"/>
    </row>
    <row r="167" spans="1:32" s="13" customFormat="1" ht="12" customHeight="1" x14ac:dyDescent="0.2">
      <c r="A167" s="24" t="s">
        <v>132</v>
      </c>
      <c r="B167" s="23"/>
      <c r="C167" s="23">
        <f>SUM(J167:AF167)</f>
        <v>1489830</v>
      </c>
      <c r="D167" s="24"/>
      <c r="E167" s="24"/>
      <c r="F167" s="24"/>
      <c r="G167" s="24"/>
      <c r="I167" s="15"/>
      <c r="J167" s="18"/>
      <c r="K167" s="42"/>
      <c r="L167" s="18"/>
      <c r="M167" s="19"/>
      <c r="N167" s="18"/>
      <c r="O167" s="19"/>
      <c r="P167" s="18"/>
      <c r="Q167" s="19"/>
      <c r="R167" s="18"/>
      <c r="S167" s="19"/>
      <c r="T167" s="18"/>
      <c r="U167" s="19"/>
      <c r="V167" s="18"/>
      <c r="W167" s="19"/>
      <c r="X167" s="16"/>
      <c r="Y167" s="15"/>
      <c r="Z167" s="18"/>
      <c r="AA167" s="19"/>
      <c r="AB167" s="18"/>
      <c r="AC167" s="19"/>
      <c r="AD167" s="56"/>
      <c r="AE167" s="57"/>
      <c r="AF167" s="38">
        <f>SUM(AF168)</f>
        <v>1489830</v>
      </c>
    </row>
    <row r="168" spans="1:32" s="13" customFormat="1" ht="12" hidden="1" customHeight="1" x14ac:dyDescent="0.2">
      <c r="A168" s="24"/>
      <c r="B168" s="23"/>
      <c r="C168" s="23"/>
      <c r="D168" s="24"/>
      <c r="E168" s="24"/>
      <c r="F168" s="24"/>
      <c r="G168" s="24"/>
      <c r="I168" s="15"/>
      <c r="J168" s="18"/>
      <c r="K168" s="42"/>
      <c r="L168" s="18"/>
      <c r="M168" s="19"/>
      <c r="N168" s="18"/>
      <c r="O168" s="19"/>
      <c r="P168" s="18"/>
      <c r="Q168" s="19"/>
      <c r="R168" s="18"/>
      <c r="S168" s="19"/>
      <c r="T168" s="18"/>
      <c r="U168" s="19"/>
      <c r="V168" s="18"/>
      <c r="W168" s="19"/>
      <c r="X168" s="16"/>
      <c r="Y168" s="15"/>
      <c r="Z168" s="18"/>
      <c r="AA168" s="19"/>
      <c r="AB168" s="18"/>
      <c r="AC168" s="19"/>
      <c r="AD168" s="56"/>
      <c r="AE168" s="57" t="s">
        <v>228</v>
      </c>
      <c r="AF168" s="18">
        <v>1489830</v>
      </c>
    </row>
    <row r="169" spans="1:32" s="13" customFormat="1" ht="14.25" hidden="1" customHeight="1" x14ac:dyDescent="0.2">
      <c r="A169" s="24" t="s">
        <v>133</v>
      </c>
      <c r="B169" s="23"/>
      <c r="C169" s="23">
        <f>SUM(J169:AF169)</f>
        <v>0</v>
      </c>
      <c r="D169" s="24"/>
      <c r="E169" s="24"/>
      <c r="F169" s="24"/>
      <c r="G169" s="24"/>
      <c r="I169" s="15"/>
      <c r="J169" s="18"/>
      <c r="K169" s="42"/>
      <c r="L169" s="18"/>
      <c r="M169" s="19"/>
      <c r="N169" s="18"/>
      <c r="O169" s="19"/>
      <c r="P169" s="18"/>
      <c r="Q169" s="19"/>
      <c r="R169" s="18"/>
      <c r="S169" s="19"/>
      <c r="T169" s="18"/>
      <c r="U169" s="19"/>
      <c r="V169" s="58"/>
      <c r="W169" s="59"/>
      <c r="X169" s="58"/>
      <c r="Y169" s="59"/>
      <c r="Z169" s="38"/>
      <c r="AA169" s="39"/>
      <c r="AB169" s="18"/>
      <c r="AC169" s="19"/>
      <c r="AD169" s="18"/>
      <c r="AE169" s="19"/>
      <c r="AF169" s="38"/>
    </row>
    <row r="170" spans="1:32" s="13" customFormat="1" ht="13.5" customHeight="1" x14ac:dyDescent="0.2">
      <c r="A170" s="24" t="s">
        <v>134</v>
      </c>
      <c r="B170" s="23"/>
      <c r="C170" s="23">
        <f>SUM(J170:AF170)</f>
        <v>10000</v>
      </c>
      <c r="D170" s="24"/>
      <c r="E170" s="24"/>
      <c r="F170" s="24"/>
      <c r="G170" s="24"/>
      <c r="I170" s="15" t="s">
        <v>21</v>
      </c>
      <c r="J170" s="18"/>
      <c r="K170" s="42"/>
      <c r="L170" s="18"/>
      <c r="M170" s="19"/>
      <c r="N170" s="18"/>
      <c r="O170" s="19"/>
      <c r="P170" s="18"/>
      <c r="Q170" s="19"/>
      <c r="R170" s="18"/>
      <c r="S170" s="19"/>
      <c r="T170" s="28">
        <f>SUM(T171)</f>
        <v>10000</v>
      </c>
      <c r="U170" s="19"/>
      <c r="V170" s="18"/>
      <c r="W170" s="19"/>
      <c r="X170" s="18"/>
      <c r="Y170" s="19"/>
      <c r="Z170" s="18"/>
      <c r="AA170" s="19"/>
      <c r="AB170" s="18"/>
      <c r="AC170" s="19"/>
      <c r="AD170" s="18"/>
      <c r="AE170" s="19"/>
      <c r="AF170" s="38"/>
    </row>
    <row r="171" spans="1:32" s="13" customFormat="1" ht="13.5" hidden="1" customHeight="1" x14ac:dyDescent="0.2">
      <c r="A171" s="24"/>
      <c r="B171" s="23"/>
      <c r="C171" s="23"/>
      <c r="D171" s="24"/>
      <c r="E171" s="24"/>
      <c r="F171" s="24"/>
      <c r="G171" s="24"/>
      <c r="I171" s="15"/>
      <c r="J171" s="18"/>
      <c r="K171" s="42"/>
      <c r="L171" s="18"/>
      <c r="M171" s="19"/>
      <c r="N171" s="18"/>
      <c r="O171" s="19"/>
      <c r="P171" s="18"/>
      <c r="Q171" s="19"/>
      <c r="R171" s="18"/>
      <c r="S171" s="19" t="s">
        <v>135</v>
      </c>
      <c r="T171" s="18">
        <v>10000</v>
      </c>
      <c r="U171" s="19"/>
      <c r="V171" s="18"/>
      <c r="W171" s="19"/>
      <c r="X171" s="18"/>
      <c r="Y171" s="19"/>
      <c r="Z171" s="18"/>
      <c r="AA171" s="19"/>
      <c r="AB171" s="18"/>
      <c r="AC171" s="19"/>
      <c r="AD171" s="18"/>
      <c r="AE171" s="19"/>
      <c r="AF171" s="38"/>
    </row>
    <row r="172" spans="1:32" s="13" customFormat="1" ht="12" x14ac:dyDescent="0.2">
      <c r="A172" s="22" t="s">
        <v>136</v>
      </c>
      <c r="B172" s="31">
        <f>SUM(B91:B170)</f>
        <v>5773628.5</v>
      </c>
      <c r="C172" s="31">
        <f>SUM(C33:C170)</f>
        <v>9965455.3000000007</v>
      </c>
      <c r="D172" s="23"/>
      <c r="E172" s="23"/>
      <c r="F172" s="31"/>
      <c r="G172" s="23"/>
      <c r="I172" s="15"/>
      <c r="J172" s="18"/>
      <c r="K172" s="42"/>
      <c r="L172" s="18"/>
      <c r="M172" s="19"/>
      <c r="N172" s="18"/>
      <c r="O172" s="19"/>
      <c r="P172" s="18"/>
      <c r="Q172" s="19"/>
      <c r="R172" s="16"/>
      <c r="S172" s="15"/>
      <c r="T172" s="18"/>
      <c r="U172" s="19"/>
      <c r="V172" s="18"/>
      <c r="W172" s="19"/>
      <c r="X172" s="18"/>
      <c r="Y172" s="19"/>
      <c r="Z172" s="18"/>
      <c r="AA172" s="19"/>
      <c r="AB172" s="18"/>
      <c r="AC172" s="19"/>
      <c r="AD172" s="18"/>
      <c r="AE172" s="19"/>
      <c r="AF172" s="16"/>
    </row>
    <row r="173" spans="1:32" s="13" customFormat="1" ht="12" x14ac:dyDescent="0.2">
      <c r="A173" s="22" t="s">
        <v>137</v>
      </c>
      <c r="B173" s="31">
        <f>+B30-B172</f>
        <v>5537556.2199999997</v>
      </c>
      <c r="C173" s="31">
        <f>+C30-C172</f>
        <v>118027370.65000001</v>
      </c>
      <c r="D173" s="22"/>
      <c r="E173" s="22"/>
      <c r="F173" s="31"/>
      <c r="G173" s="31">
        <f>+G30-C172-B172</f>
        <v>123564926.87</v>
      </c>
      <c r="H173" s="32"/>
      <c r="I173" s="8"/>
      <c r="J173" s="18"/>
      <c r="K173" s="42"/>
      <c r="L173" s="18"/>
      <c r="M173" s="19"/>
      <c r="N173" s="18"/>
      <c r="O173" s="19"/>
      <c r="P173" s="18"/>
      <c r="Q173" s="19"/>
      <c r="R173" s="18"/>
      <c r="S173" s="19"/>
      <c r="T173" s="18"/>
      <c r="U173" s="19"/>
      <c r="V173" s="18"/>
      <c r="W173" s="19"/>
      <c r="X173" s="18"/>
      <c r="Y173" s="19"/>
      <c r="Z173" s="18"/>
      <c r="AA173" s="19"/>
      <c r="AB173" s="18"/>
      <c r="AC173" s="19"/>
      <c r="AD173" s="18"/>
      <c r="AE173" s="19"/>
      <c r="AF173" s="18"/>
    </row>
    <row r="174" spans="1:32" s="13" customFormat="1" ht="8.25" customHeight="1" x14ac:dyDescent="0.2">
      <c r="A174" s="2"/>
      <c r="B174" s="32"/>
      <c r="C174" s="32"/>
      <c r="D174" s="2"/>
      <c r="E174" s="2"/>
      <c r="F174" s="32"/>
      <c r="G174" s="32"/>
      <c r="H174" s="32"/>
      <c r="I174" s="8"/>
      <c r="J174" s="18"/>
      <c r="K174" s="42"/>
      <c r="L174" s="18"/>
      <c r="M174" s="19"/>
      <c r="N174" s="18"/>
      <c r="O174" s="19"/>
      <c r="P174" s="18"/>
      <c r="Q174" s="19"/>
      <c r="R174" s="18"/>
      <c r="S174" s="19"/>
      <c r="T174" s="18"/>
      <c r="U174" s="19"/>
      <c r="V174" s="18"/>
      <c r="W174" s="19"/>
      <c r="X174" s="18"/>
      <c r="Y174" s="19"/>
      <c r="Z174" s="18"/>
      <c r="AA174" s="19"/>
      <c r="AB174" s="18"/>
      <c r="AC174" s="19"/>
      <c r="AD174" s="18"/>
      <c r="AE174" s="19"/>
      <c r="AF174" s="18"/>
    </row>
    <row r="175" spans="1:32" s="13" customFormat="1" ht="14.25" customHeight="1" x14ac:dyDescent="0.2">
      <c r="A175" s="2" t="s">
        <v>138</v>
      </c>
      <c r="B175" s="32"/>
      <c r="C175" s="32"/>
      <c r="D175" s="2"/>
      <c r="E175" s="2"/>
      <c r="F175" s="32"/>
      <c r="G175" s="32"/>
      <c r="H175" s="32"/>
      <c r="I175" s="8"/>
      <c r="J175" s="18"/>
      <c r="K175" s="42"/>
      <c r="L175" s="18"/>
      <c r="M175" s="19"/>
      <c r="N175" s="18"/>
      <c r="O175" s="19"/>
      <c r="P175" s="18"/>
      <c r="Q175" s="19"/>
      <c r="R175" s="18"/>
      <c r="S175" s="19"/>
      <c r="T175" s="18"/>
      <c r="U175" s="19"/>
      <c r="V175" s="18"/>
      <c r="W175" s="19"/>
      <c r="X175" s="18"/>
      <c r="Y175" s="19"/>
      <c r="Z175" s="18"/>
      <c r="AA175" s="19"/>
      <c r="AB175" s="18"/>
      <c r="AC175" s="19"/>
      <c r="AD175" s="18"/>
      <c r="AE175" s="19"/>
      <c r="AF175" s="18"/>
    </row>
    <row r="176" spans="1:32" x14ac:dyDescent="0.25">
      <c r="B176" s="13"/>
      <c r="T176" s="18"/>
      <c r="U176" s="19"/>
    </row>
    <row r="177" spans="1:33" x14ac:dyDescent="0.25">
      <c r="B177" s="13"/>
      <c r="T177" s="18"/>
      <c r="U177" s="19"/>
    </row>
    <row r="178" spans="1:33" s="16" customFormat="1" ht="12" x14ac:dyDescent="0.2">
      <c r="A178" s="3" t="s">
        <v>139</v>
      </c>
      <c r="B178" s="64" t="s">
        <v>140</v>
      </c>
      <c r="C178" s="64"/>
      <c r="D178" s="64"/>
      <c r="E178" s="64" t="s">
        <v>141</v>
      </c>
      <c r="F178" s="64"/>
      <c r="G178" s="64"/>
      <c r="H178" s="3"/>
      <c r="I178" s="4"/>
      <c r="K178" s="17"/>
      <c r="M178" s="15"/>
      <c r="O178" s="15"/>
      <c r="Q178" s="15"/>
      <c r="S178" s="15"/>
      <c r="U178" s="15"/>
      <c r="W178" s="15"/>
      <c r="Y178" s="15"/>
      <c r="Z178" s="18"/>
      <c r="AA178" s="19"/>
      <c r="AB178" s="18"/>
      <c r="AC178" s="19"/>
      <c r="AE178" s="15"/>
      <c r="AG178" s="13"/>
    </row>
    <row r="179" spans="1:33" s="16" customFormat="1" ht="12" x14ac:dyDescent="0.2">
      <c r="A179" s="60" t="s">
        <v>142</v>
      </c>
      <c r="B179" s="65" t="s">
        <v>143</v>
      </c>
      <c r="C179" s="65"/>
      <c r="D179" s="65"/>
      <c r="E179" s="65" t="s">
        <v>144</v>
      </c>
      <c r="F179" s="65"/>
      <c r="G179" s="65"/>
      <c r="H179" s="60"/>
      <c r="I179" s="17"/>
      <c r="K179" s="17"/>
      <c r="M179" s="15"/>
      <c r="O179" s="15"/>
      <c r="Q179" s="15"/>
      <c r="S179" s="15"/>
      <c r="U179" s="15"/>
      <c r="W179" s="15"/>
      <c r="Y179" s="15"/>
      <c r="Z179" s="18"/>
      <c r="AA179" s="19"/>
      <c r="AB179" s="18"/>
      <c r="AC179" s="19"/>
      <c r="AE179" s="15"/>
      <c r="AG179" s="13"/>
    </row>
    <row r="180" spans="1:33" s="16" customFormat="1" ht="12" x14ac:dyDescent="0.2">
      <c r="A180" s="13"/>
      <c r="B180" s="14"/>
      <c r="C180" s="14"/>
      <c r="D180" s="13"/>
      <c r="E180" s="13"/>
      <c r="F180" s="2"/>
      <c r="G180" s="13"/>
      <c r="H180" s="13"/>
      <c r="I180" s="15"/>
      <c r="K180" s="17"/>
      <c r="M180" s="15"/>
      <c r="O180" s="15"/>
      <c r="Q180" s="15"/>
      <c r="S180" s="15"/>
      <c r="U180" s="15"/>
      <c r="W180" s="15"/>
      <c r="Y180" s="15"/>
      <c r="Z180" s="18"/>
      <c r="AA180" s="19"/>
      <c r="AB180" s="18"/>
      <c r="AC180" s="19"/>
      <c r="AE180" s="15"/>
      <c r="AG180" s="13"/>
    </row>
    <row r="185" spans="1:33" s="16" customFormat="1" ht="12" x14ac:dyDescent="0.2">
      <c r="A185" s="13"/>
      <c r="B185" s="14"/>
      <c r="C185" s="14"/>
      <c r="D185" s="2"/>
      <c r="E185" s="13"/>
      <c r="F185" s="13"/>
      <c r="G185" s="13"/>
      <c r="H185" s="13"/>
      <c r="I185" s="15"/>
      <c r="K185" s="17"/>
      <c r="M185" s="15"/>
      <c r="O185" s="15"/>
      <c r="Q185" s="15"/>
      <c r="S185" s="15"/>
      <c r="U185" s="15"/>
      <c r="W185" s="15"/>
      <c r="Y185" s="15"/>
      <c r="Z185" s="18"/>
      <c r="AA185" s="19"/>
      <c r="AB185" s="18"/>
      <c r="AC185" s="19"/>
      <c r="AE185" s="15"/>
      <c r="AG185" s="13"/>
    </row>
  </sheetData>
  <sheetProtection password="9EB5" sheet="1" objects="1" scenarios="1" formatCells="0" formatColumns="0" formatRows="0" insertColumns="0" insertRows="0" insertHyperlinks="0" deleteColumns="0" deleteRows="0" selectLockedCells="1" sort="0" autoFilter="0" pivotTables="0" selectUnlockedCells="1"/>
  <mergeCells count="12">
    <mergeCell ref="B178:D178"/>
    <mergeCell ref="E178:G178"/>
    <mergeCell ref="B179:D179"/>
    <mergeCell ref="E179:G179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October-New Form</vt:lpstr>
      <vt:lpstr>November-New Form</vt:lpstr>
      <vt:lpstr>December-New Form</vt:lpstr>
      <vt:lpstr>'December-New Form'!Print_Area</vt:lpstr>
      <vt:lpstr>'November-New Form'!Print_Area</vt:lpstr>
      <vt:lpstr>'October-New Form'!Print_Area</vt:lpstr>
      <vt:lpstr>'December-New Form'!Print_Titles</vt:lpstr>
      <vt:lpstr>'November-New Form'!Print_Titles</vt:lpstr>
      <vt:lpstr>'October-New Form'!Print_Titles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CGB</dc:creator>
  <cp:keywords/>
  <dc:description/>
  <cp:lastModifiedBy>Windows 10</cp:lastModifiedBy>
  <dcterms:created xsi:type="dcterms:W3CDTF">2024-03-12T08:08:14Z</dcterms:created>
  <dcterms:modified xsi:type="dcterms:W3CDTF">2024-07-26T08:57:29Z</dcterms:modified>
  <cp:category/>
</cp:coreProperties>
</file>