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Quarterly Reports\1st Quarter\"/>
    </mc:Choice>
  </mc:AlternateContent>
  <xr:revisionPtr revIDLastSave="0" documentId="13_ncr:1_{F5096135-D33D-4CE7-B14B-458882ED7A61}" xr6:coauthVersionLast="47" xr6:coauthVersionMax="47" xr10:uidLastSave="{00000000-0000-0000-0000-000000000000}"/>
  <workbookProtection workbookAlgorithmName="SHA-512" workbookHashValue="S8l4bV7xN2zgKUh1B2TAm71t0uFt+HvAbDIuP8xDFFGvtFRXvBdX6UXnuQx81IKRtbkAjXuIYBJQGRs0phW92A==" workbookSaltValue="PiaXTQLCKCULbLnep3aT0Q==" workbookSpinCount="100000" lockStructure="1"/>
  <bookViews>
    <workbookView xWindow="-120" yWindow="-120" windowWidth="29040" windowHeight="15840" xr2:uid="{00000000-000D-0000-FFFF-FFFF00000000}"/>
  </bookViews>
  <sheets>
    <sheet name="Form 6a -TFU" sheetId="1" r:id="rId1"/>
    <sheet name="Form 6b - TFU" sheetId="2" state="hidden" r:id="rId2"/>
    <sheet name="FDPP LICENSE" sheetId="3" state="veryHidden" r:id="rId3"/>
  </sheets>
  <definedNames>
    <definedName name="_xlnm.Print_Area" localSheetId="0">'Form 6a -TFU'!$A$1:$I$58</definedName>
  </definedNames>
  <calcPr calcId="999999"/>
</workbook>
</file>

<file path=xl/calcChain.xml><?xml version="1.0" encoding="utf-8"?>
<calcChain xmlns="http://schemas.openxmlformats.org/spreadsheetml/2006/main">
  <c r="G45" i="1" l="1"/>
  <c r="F45" i="1"/>
  <c r="G36" i="1"/>
  <c r="F36" i="1"/>
  <c r="G22" i="1"/>
  <c r="F22" i="1"/>
  <c r="G20" i="1"/>
  <c r="F20" i="1"/>
  <c r="F13" i="1"/>
  <c r="C12" i="1"/>
  <c r="G11" i="1"/>
  <c r="F11" i="1"/>
</calcChain>
</file>

<file path=xl/sharedStrings.xml><?xml version="1.0" encoding="utf-8"?>
<sst xmlns="http://schemas.openxmlformats.org/spreadsheetml/2006/main" count="156" uniqueCount="143">
  <si>
    <t>FDP Form 6 - Trust Fund Utilization</t>
  </si>
  <si>
    <t>CONSOLIDATED QUARTERLY REPORT ON GOVERNMENT PROJECTS, PROGRAMS or ACTIVITIES</t>
  </si>
  <si>
    <t xml:space="preserve">REGION: </t>
  </si>
  <si>
    <t>CALENDAR YEAR:</t>
  </si>
  <si>
    <t>PROVINCE:</t>
  </si>
  <si>
    <t>ILOCOS NORTE</t>
  </si>
  <si>
    <t>QUARTER:</t>
  </si>
  <si>
    <t xml:space="preserve">CITY/MUNICIPALITY: </t>
  </si>
  <si>
    <t>CITY OF BATAC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</si>
  <si>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</si>
  <si>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</si>
  <si>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</si>
  <si>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</si>
  <si>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</si>
  <si>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</si>
  <si>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</si>
  <si>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</si>
  <si>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</si>
  <si>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</si>
  <si>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</si>
  <si>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</si>
  <si>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</si>
  <si>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</si>
  <si>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</si>
  <si>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</si>
  <si>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</si>
  <si>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</si>
  <si>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</si>
  <si>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     Riverfront Promenade Phase 2</t>
  </si>
  <si>
    <t>Brgy. Ablan &amp; Valdez</t>
  </si>
  <si>
    <t>Receipt of Fund-December 2019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</si>
  <si>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</si>
  <si>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</si>
  <si>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</si>
  <si>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</si>
  <si>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</si>
  <si>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</si>
  <si>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</si>
  <si>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</si>
  <si>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</si>
  <si>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</si>
  <si>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</si>
  <si>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</si>
  <si>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</si>
  <si>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</si>
  <si>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</si>
  <si>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</si>
  <si>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</si>
  <si>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</si>
  <si>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</si>
  <si>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</si>
  <si>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>Project not yet started.</t>
  </si>
  <si>
    <t xml:space="preserve">     Local Government Support Fund- Financial Assistance to LGUs (Procurement of Rescue Kit)</t>
  </si>
  <si>
    <t>Receipt of Fund -December 2022</t>
  </si>
  <si>
    <t>Liquidated; balance of P20,000.00 already refunded to the Bureau of Treasury.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</si>
  <si>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</si>
  <si>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</si>
  <si>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</si>
  <si>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</si>
  <si>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The balance of P6,164 already refunded</t>
  </si>
  <si>
    <t>DANGEROUS DRUGS BOARD</t>
  </si>
  <si>
    <t xml:space="preserve">     Financial Assistance-Dangerous Drugs Board</t>
  </si>
  <si>
    <t>Receipt of Fund- December 2021</t>
  </si>
  <si>
    <t>Project Completed; First Billing Paid</t>
  </si>
  <si>
    <t>DEPARTMENT OF HEALTH-CENTER FOR HEALTH DEVT. I</t>
  </si>
  <si>
    <t>Generics Awareness Month</t>
  </si>
  <si>
    <t>Receipt of Fund- October 2022</t>
  </si>
  <si>
    <t>Liquidated; DV for refund amounting to P8,982.60 already prepared but not yet received by DOH-CHD I</t>
  </si>
  <si>
    <t>Health Emergency Allowance (HEA) for the months of July and August 2021.</t>
  </si>
  <si>
    <t>Receipt of Fund- November 2023</t>
  </si>
  <si>
    <t>Liquidated</t>
  </si>
  <si>
    <t>DEPARTMENT OF LABOR AND EMPLOYMENT RO1</t>
  </si>
  <si>
    <t xml:space="preserve">     DOLE Regional Office 1 (Provision of various Processing Equpment for Peanut Processing (Self-Employed with insuficient income)</t>
  </si>
  <si>
    <t xml:space="preserve">Liquidated; Balance of P8,742.00 already refunded to DOLE RO I </t>
  </si>
  <si>
    <t>DEPARTMENT OF AGRICULTURE RFO1</t>
  </si>
  <si>
    <t>Rehabilitation/Improvement of various small- scale irrigation projects (SSOPC) in City of Batac, Ilocos Norte</t>
  </si>
  <si>
    <t>Receipt of Fund- March 2023</t>
  </si>
  <si>
    <t>Kadiwa Program</t>
  </si>
  <si>
    <t>Receipt of Fund- April 2023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</si>
  <si>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</si>
  <si>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</si>
  <si>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</si>
  <si>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</si>
  <si>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Liquidated; DV for refund amounting to P95,0000 already prepared but not yet received by Commission on Population &amp; Development 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</si>
  <si>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</si>
  <si>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</si>
  <si>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</si>
  <si>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</si>
  <si>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</si>
  <si>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</si>
  <si>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</si>
  <si>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 xml:space="preserve">     Prizes for Most Outstanding Farmers</t>
  </si>
  <si>
    <t>January 2017</t>
  </si>
  <si>
    <t>Travelling Allowance for BNS</t>
  </si>
  <si>
    <t>July 2023</t>
  </si>
  <si>
    <t>Liquidated; Already received by the BNS.</t>
  </si>
  <si>
    <t>Fire Code Fees- 20% Share of LGUs (2018, 2020 &amp; 2021)</t>
  </si>
  <si>
    <t>August 2023</t>
  </si>
  <si>
    <t>Financial Assistance-OP- Socio Civic Projects Fund</t>
  </si>
  <si>
    <t>September 2023</t>
  </si>
  <si>
    <t>We hereby certify that we have reviewed the contents and hereby attest to the veracity and correctness of the data or information contained in this document.</t>
  </si>
  <si>
    <t>WILMA T. ICUSPIT</t>
  </si>
  <si>
    <t>JOSELLE MARIYA C. ARCIBAL</t>
  </si>
  <si>
    <t>ENGR. ALBERT D. CHUA</t>
  </si>
  <si>
    <t>City Budget Officer</t>
  </si>
  <si>
    <t>Acting City Accountant</t>
  </si>
  <si>
    <t>City Mayor</t>
  </si>
  <si>
    <t>LOCAL GOVERNMENT SUPPORT FUND (Report on Fund Utilization and Status of Program/Project Implementation)</t>
  </si>
  <si>
    <t>REGION:</t>
  </si>
  <si>
    <t>CITY/MUNICIPALITY: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</si>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</sst>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rgb="FF000000"/>
      <name val="Calibri"/>
    </font>
    <font>
      <sz val="7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b/>
      <sz val="13"/>
      <color rgb="FF000000"/>
      <name val="Arial"/>
    </font>
    <font>
      <sz val="12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/>
    <xf numFmtId="0" fontId="2" fillId="2" borderId="0" xfId="0" applyFont="1" applyFill="1" applyAlignment="1">
      <alignment vertical="center"/>
    </xf>
    <xf numFmtId="0" fontId="2" fillId="2" borderId="1" xfId="0" applyFont="1" applyFill="1" applyBorder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4" fillId="2" borderId="0" xfId="0" applyFont="1" applyFill="1"/>
    <xf numFmtId="0" fontId="0" fillId="2" borderId="6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15" fontId="0" fillId="2" borderId="3" xfId="0" applyNumberFormat="1" applyFill="1" applyBorder="1" applyAlignment="1">
      <alignment horizontal="center" vertical="center"/>
    </xf>
    <xf numFmtId="1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5" fontId="0" fillId="2" borderId="3" xfId="0" quotePrefix="1" applyNumberForma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0" fontId="0" fillId="2" borderId="13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2" borderId="8" xfId="0" applyNumberFormat="1" applyFill="1" applyBorder="1" applyAlignment="1">
      <alignment vertical="center"/>
    </xf>
    <xf numFmtId="15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0" fontId="0" fillId="2" borderId="8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14" fontId="0" fillId="2" borderId="13" xfId="0" applyNumberFormat="1" applyFill="1" applyBorder="1" applyAlignment="1">
      <alignment vertical="center"/>
    </xf>
    <xf numFmtId="10" fontId="0" fillId="2" borderId="5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0" fillId="2" borderId="3" xfId="0" quotePrefix="1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7" fontId="0" fillId="2" borderId="3" xfId="0" quotePrefix="1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53</xdr:row>
      <xdr:rowOff>123825</xdr:rowOff>
    </xdr:from>
    <xdr:ext cx="1162050" cy="447675"/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1028700</xdr:colOff>
      <xdr:row>54</xdr:row>
      <xdr:rowOff>28575</xdr:rowOff>
    </xdr:from>
    <xdr:ext cx="1247775" cy="352425"/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6</xdr:col>
      <xdr:colOff>619125</xdr:colOff>
      <xdr:row>53</xdr:row>
      <xdr:rowOff>123825</xdr:rowOff>
    </xdr:from>
    <xdr:ext cx="1209675" cy="695325"/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view="pageBreakPreview" zoomScale="60" zoomScaleNormal="85" workbookViewId="0">
      <selection activeCell="I71" sqref="I71"/>
    </sheetView>
  </sheetViews>
  <sheetFormatPr defaultRowHeight="15" x14ac:dyDescent="0.25"/>
  <cols>
    <col min="1" max="1" width="27.42578125" customWidth="1"/>
    <col min="2" max="9" width="20.7109375" customWidth="1"/>
    <col min="10" max="10" width="17.5703125" customWidth="1"/>
    <col min="11" max="11" width="13.28515625" customWidth="1"/>
  </cols>
  <sheetData>
    <row r="1" spans="1:10" x14ac:dyDescent="0.25">
      <c r="A1" s="1" t="s">
        <v>0</v>
      </c>
      <c r="B1" s="2"/>
      <c r="C1" s="2"/>
      <c r="D1" s="2"/>
      <c r="E1" s="2"/>
    </row>
    <row r="2" spans="1:10" x14ac:dyDescent="0.25">
      <c r="A2" s="4"/>
      <c r="B2" s="4"/>
      <c r="C2" s="4"/>
      <c r="D2" s="4"/>
      <c r="E2" s="4"/>
    </row>
    <row r="3" spans="1:10" x14ac:dyDescent="0.25">
      <c r="A3" s="107" t="s">
        <v>1</v>
      </c>
      <c r="B3" s="108"/>
      <c r="C3" s="108"/>
      <c r="D3" s="108"/>
      <c r="E3" s="108"/>
      <c r="F3" s="108"/>
      <c r="G3" s="108"/>
      <c r="H3" s="108"/>
      <c r="I3" s="109"/>
    </row>
    <row r="4" spans="1:10" x14ac:dyDescent="0.25">
      <c r="A4" s="14"/>
      <c r="B4" s="15"/>
      <c r="C4" s="15"/>
      <c r="D4" s="15"/>
      <c r="E4" s="15"/>
      <c r="F4" s="15"/>
      <c r="G4" s="15"/>
      <c r="H4" s="15"/>
      <c r="I4" s="16"/>
    </row>
    <row r="5" spans="1:10" x14ac:dyDescent="0.25">
      <c r="A5" s="3" t="s">
        <v>2</v>
      </c>
      <c r="B5" s="43">
        <v>1</v>
      </c>
      <c r="C5" s="11"/>
      <c r="D5" s="11" t="s">
        <v>3</v>
      </c>
      <c r="E5" s="43">
        <v>2024</v>
      </c>
      <c r="I5" s="6"/>
    </row>
    <row r="6" spans="1:10" x14ac:dyDescent="0.25">
      <c r="A6" s="12" t="s">
        <v>4</v>
      </c>
      <c r="B6" s="44" t="s">
        <v>5</v>
      </c>
      <c r="C6" s="13"/>
      <c r="D6" s="17" t="s">
        <v>6</v>
      </c>
      <c r="E6" s="44">
        <v>1</v>
      </c>
      <c r="I6" s="6"/>
    </row>
    <row r="7" spans="1:10" x14ac:dyDescent="0.25">
      <c r="A7" s="12" t="s">
        <v>7</v>
      </c>
      <c r="B7" s="45" t="s">
        <v>8</v>
      </c>
      <c r="I7" s="6"/>
    </row>
    <row r="8" spans="1:10" x14ac:dyDescent="0.25">
      <c r="A8" s="12"/>
      <c r="I8" s="6"/>
    </row>
    <row r="9" spans="1:10" s="8" customFormat="1" ht="14.45" customHeight="1" x14ac:dyDescent="0.25">
      <c r="A9" s="117" t="s">
        <v>9</v>
      </c>
      <c r="B9" s="117" t="s">
        <v>10</v>
      </c>
      <c r="C9" s="117" t="s">
        <v>11</v>
      </c>
      <c r="D9" s="117" t="s">
        <v>12</v>
      </c>
      <c r="E9" s="117" t="s">
        <v>13</v>
      </c>
      <c r="F9" s="110" t="s">
        <v>14</v>
      </c>
      <c r="G9" s="111"/>
      <c r="H9" s="112" t="s">
        <v>15</v>
      </c>
      <c r="I9" s="112" t="s">
        <v>16</v>
      </c>
    </row>
    <row r="10" spans="1:10" s="8" customFormat="1" ht="28.9" customHeight="1" x14ac:dyDescent="0.25">
      <c r="A10" s="117"/>
      <c r="B10" s="113"/>
      <c r="C10" s="113"/>
      <c r="D10" s="117"/>
      <c r="E10" s="117"/>
      <c r="F10" s="42" t="s">
        <v>17</v>
      </c>
      <c r="G10" s="42" t="s">
        <v>18</v>
      </c>
      <c r="H10" s="113"/>
      <c r="I10" s="113"/>
    </row>
    <row r="11" spans="1:10" s="53" customFormat="1" ht="20.25" customHeight="1" x14ac:dyDescent="0.25">
      <c r="A11" s="46" t="s">
        <v>19</v>
      </c>
      <c r="B11" s="47"/>
      <c r="C11" s="48">
        <v>12906684.199999999</v>
      </c>
      <c r="D11" s="49" t="s">
        <v>20</v>
      </c>
      <c r="E11" s="47"/>
      <c r="F11" s="50">
        <f>+G11/C11</f>
        <v>0.73032258509896997</v>
      </c>
      <c r="G11" s="48">
        <f>8113996.34+547590.5+50100+370705-1382.87+229250+115784</f>
        <v>9426042.9700000007</v>
      </c>
      <c r="H11" s="48"/>
      <c r="I11" s="54" t="s">
        <v>21</v>
      </c>
      <c r="J11" s="52"/>
    </row>
    <row r="12" spans="1:10" s="53" customFormat="1" ht="45" customHeight="1" x14ac:dyDescent="0.25">
      <c r="A12" s="46" t="s">
        <v>22</v>
      </c>
      <c r="B12" s="47"/>
      <c r="C12" s="54">
        <f>1124000+6000</f>
        <v>1130000</v>
      </c>
      <c r="D12" s="55" t="s">
        <v>23</v>
      </c>
      <c r="E12" s="47"/>
      <c r="F12" s="50">
        <v>0.995</v>
      </c>
      <c r="G12" s="54">
        <v>1124557</v>
      </c>
      <c r="H12" s="54"/>
      <c r="I12" s="54" t="s">
        <v>21</v>
      </c>
      <c r="J12" s="52"/>
    </row>
    <row r="13" spans="1:10" s="53" customFormat="1" ht="30" customHeight="1" x14ac:dyDescent="0.25">
      <c r="A13" s="46" t="s">
        <v>24</v>
      </c>
      <c r="B13" s="47"/>
      <c r="C13" s="48">
        <v>399975</v>
      </c>
      <c r="D13" s="57" t="s">
        <v>25</v>
      </c>
      <c r="E13" s="47"/>
      <c r="F13" s="50">
        <f>+G13/C13</f>
        <v>0.68479529970622999</v>
      </c>
      <c r="G13" s="48">
        <v>273901</v>
      </c>
      <c r="H13" s="48"/>
      <c r="I13" s="54" t="s">
        <v>21</v>
      </c>
      <c r="J13" s="52"/>
    </row>
    <row r="14" spans="1:10" s="53" customFormat="1" ht="30" customHeight="1" x14ac:dyDescent="0.25">
      <c r="A14" s="46" t="s">
        <v>26</v>
      </c>
      <c r="B14" s="47"/>
      <c r="C14" s="48">
        <v>574675</v>
      </c>
      <c r="D14" s="49" t="s">
        <v>27</v>
      </c>
      <c r="E14" s="47"/>
      <c r="F14" s="50">
        <v>0</v>
      </c>
      <c r="G14" s="48"/>
      <c r="H14" s="48"/>
      <c r="I14" s="54"/>
      <c r="J14" s="52"/>
    </row>
    <row r="15" spans="1:10" s="53" customFormat="1" ht="30" customHeight="1" x14ac:dyDescent="0.25">
      <c r="A15" s="75" t="s">
        <v>28</v>
      </c>
      <c r="B15" s="74" t="s">
        <v>29</v>
      </c>
      <c r="C15" s="72">
        <v>13750201</v>
      </c>
      <c r="D15" s="84" t="s">
        <v>30</v>
      </c>
      <c r="E15" s="74"/>
      <c r="F15" s="78">
        <v>0.9</v>
      </c>
      <c r="G15" s="72">
        <v>4572740.74</v>
      </c>
      <c r="H15" s="74"/>
      <c r="I15" s="73"/>
      <c r="J15" s="94"/>
    </row>
    <row r="16" spans="1:10" s="53" customFormat="1" ht="33.75" customHeight="1" x14ac:dyDescent="0.25">
      <c r="A16" s="89" t="s">
        <v>31</v>
      </c>
      <c r="B16" s="58"/>
      <c r="C16" s="59"/>
      <c r="D16" s="58"/>
      <c r="E16" s="60"/>
      <c r="F16" s="61"/>
      <c r="G16" s="62"/>
      <c r="H16" s="62"/>
      <c r="I16" s="86"/>
      <c r="J16" s="52"/>
    </row>
    <row r="17" spans="1:22" s="53" customFormat="1" ht="48.75" customHeight="1" x14ac:dyDescent="0.25">
      <c r="A17" s="46" t="s">
        <v>32</v>
      </c>
      <c r="B17" s="64" t="s">
        <v>33</v>
      </c>
      <c r="C17" s="65">
        <v>34500000</v>
      </c>
      <c r="D17" s="66" t="s">
        <v>34</v>
      </c>
      <c r="E17" s="67"/>
      <c r="F17" s="68">
        <v>1</v>
      </c>
      <c r="G17" s="65">
        <v>34167234.310000002</v>
      </c>
      <c r="H17" s="65"/>
      <c r="I17" s="87" t="s">
        <v>35</v>
      </c>
      <c r="J17" s="94"/>
    </row>
    <row r="18" spans="1:22" s="53" customFormat="1" ht="60" customHeight="1" x14ac:dyDescent="0.25">
      <c r="A18" s="69" t="s">
        <v>36</v>
      </c>
      <c r="B18" s="47"/>
      <c r="C18" s="48"/>
      <c r="D18" s="49"/>
      <c r="E18" s="47"/>
      <c r="F18" s="50"/>
      <c r="G18" s="48"/>
      <c r="H18" s="48"/>
      <c r="I18" s="54"/>
      <c r="J18" s="52"/>
    </row>
    <row r="19" spans="1:22" s="53" customFormat="1" ht="17.25" customHeight="1" x14ac:dyDescent="0.25">
      <c r="A19" s="90" t="s">
        <v>37</v>
      </c>
      <c r="B19" s="51" t="s">
        <v>38</v>
      </c>
      <c r="C19" s="48">
        <v>15000000</v>
      </c>
      <c r="D19" s="51" t="s">
        <v>39</v>
      </c>
      <c r="E19" s="47"/>
      <c r="F19" s="50">
        <v>1</v>
      </c>
      <c r="G19" s="48">
        <v>14280464.15</v>
      </c>
      <c r="H19" s="48"/>
      <c r="I19" s="54" t="s">
        <v>35</v>
      </c>
      <c r="J19" s="94"/>
    </row>
    <row r="20" spans="1:22" s="53" customFormat="1" ht="34.5" customHeight="1" x14ac:dyDescent="0.25">
      <c r="A20" s="90" t="s">
        <v>40</v>
      </c>
      <c r="B20" s="70" t="s">
        <v>41</v>
      </c>
      <c r="C20" s="62">
        <v>40745187</v>
      </c>
      <c r="D20" s="63" t="s">
        <v>39</v>
      </c>
      <c r="E20" s="58"/>
      <c r="F20" s="119">
        <f>+G20/C20</f>
        <v>0.92150748995213005</v>
      </c>
      <c r="G20" s="101">
        <f>24149995+3998000+4499000+4900000</f>
        <v>37546995</v>
      </c>
      <c r="H20" s="101"/>
      <c r="I20" s="87" t="s">
        <v>21</v>
      </c>
      <c r="J20" s="94"/>
    </row>
    <row r="21" spans="1:22" s="53" customFormat="1" ht="36" customHeight="1" x14ac:dyDescent="0.25">
      <c r="A21" s="75" t="s">
        <v>42</v>
      </c>
      <c r="B21" s="71"/>
      <c r="C21" s="72"/>
      <c r="D21" s="73"/>
      <c r="E21" s="74"/>
      <c r="F21" s="120"/>
      <c r="G21" s="102"/>
      <c r="H21" s="102"/>
      <c r="I21" s="83"/>
      <c r="J21" s="52"/>
    </row>
    <row r="22" spans="1:22" s="53" customFormat="1" ht="30" customHeight="1" x14ac:dyDescent="0.25">
      <c r="A22" s="75" t="s">
        <v>43</v>
      </c>
      <c r="B22" s="47"/>
      <c r="C22" s="48">
        <v>4000000</v>
      </c>
      <c r="D22" s="51" t="s">
        <v>39</v>
      </c>
      <c r="E22" s="47"/>
      <c r="F22" s="50">
        <f>+G22/C22</f>
        <v>0.89549955999999997</v>
      </c>
      <c r="G22" s="48">
        <f>335500+3175550+46898.24+24050</f>
        <v>3581998.24</v>
      </c>
      <c r="H22" s="48"/>
      <c r="I22" s="54" t="s">
        <v>21</v>
      </c>
      <c r="J22" s="94"/>
    </row>
    <row r="23" spans="1:22" s="53" customFormat="1" ht="30" customHeight="1" x14ac:dyDescent="0.25">
      <c r="A23" s="91" t="s">
        <v>44</v>
      </c>
      <c r="B23" s="67"/>
      <c r="C23" s="65"/>
      <c r="D23" s="67"/>
      <c r="E23" s="67"/>
      <c r="F23" s="68"/>
      <c r="G23" s="65"/>
      <c r="H23" s="67"/>
      <c r="I23" s="64"/>
      <c r="J23" s="52"/>
    </row>
    <row r="24" spans="1:22" s="53" customFormat="1" ht="15.75" customHeight="1" x14ac:dyDescent="0.25">
      <c r="A24" s="103" t="s">
        <v>45</v>
      </c>
      <c r="B24" s="67"/>
      <c r="C24" s="65"/>
      <c r="D24" s="67"/>
      <c r="E24" s="67"/>
      <c r="F24" s="68"/>
      <c r="G24" s="65"/>
      <c r="H24" s="67"/>
      <c r="I24" s="98" t="s">
        <v>46</v>
      </c>
      <c r="J24" s="52"/>
    </row>
    <row r="25" spans="1:22" s="53" customFormat="1" ht="15.75" customHeight="1" x14ac:dyDescent="0.25">
      <c r="A25" s="104"/>
      <c r="B25" s="63" t="s">
        <v>47</v>
      </c>
      <c r="C25" s="62">
        <v>500000</v>
      </c>
      <c r="D25" s="77">
        <v>43030</v>
      </c>
      <c r="E25" s="58"/>
      <c r="F25" s="61">
        <v>1</v>
      </c>
      <c r="G25" s="62"/>
      <c r="H25" s="58"/>
      <c r="I25" s="99"/>
      <c r="J25" s="52"/>
    </row>
    <row r="26" spans="1:22" s="53" customFormat="1" ht="15.75" customHeight="1" x14ac:dyDescent="0.25">
      <c r="A26" s="104"/>
      <c r="B26" s="63" t="s">
        <v>48</v>
      </c>
      <c r="C26" s="62">
        <v>1060000</v>
      </c>
      <c r="D26" s="77">
        <v>43030</v>
      </c>
      <c r="E26" s="58"/>
      <c r="F26" s="61">
        <v>1</v>
      </c>
      <c r="G26" s="62"/>
      <c r="H26" s="58"/>
      <c r="I26" s="99"/>
      <c r="J26" s="52"/>
    </row>
    <row r="27" spans="1:22" s="53" customFormat="1" ht="15.75" customHeight="1" x14ac:dyDescent="0.25">
      <c r="A27" s="105"/>
      <c r="B27" s="74"/>
      <c r="C27" s="72"/>
      <c r="D27" s="74"/>
      <c r="E27" s="74"/>
      <c r="F27" s="78"/>
      <c r="G27" s="72"/>
      <c r="H27" s="74"/>
      <c r="I27" s="100"/>
      <c r="J27" s="52"/>
    </row>
    <row r="28" spans="1:22" s="8" customFormat="1" ht="60" customHeight="1" x14ac:dyDescent="0.25">
      <c r="A28" s="46" t="s">
        <v>49</v>
      </c>
      <c r="B28" s="51"/>
      <c r="C28" s="54">
        <v>10647492</v>
      </c>
      <c r="D28" s="79" t="s">
        <v>50</v>
      </c>
      <c r="E28" s="47"/>
      <c r="F28" s="50">
        <v>0</v>
      </c>
      <c r="G28" s="54"/>
      <c r="H28" s="54"/>
      <c r="I28" s="88" t="s">
        <v>51</v>
      </c>
      <c r="J28" s="94"/>
    </row>
    <row r="29" spans="1:22" s="8" customFormat="1" ht="60" hidden="1" customHeight="1" x14ac:dyDescent="0.25">
      <c r="A29" s="46" t="s">
        <v>52</v>
      </c>
      <c r="B29" s="51"/>
      <c r="C29" s="54">
        <v>2500000</v>
      </c>
      <c r="D29" s="79" t="s">
        <v>53</v>
      </c>
      <c r="E29" s="47"/>
      <c r="F29" s="50">
        <v>1</v>
      </c>
      <c r="G29" s="54">
        <v>2480000</v>
      </c>
      <c r="H29" s="54"/>
      <c r="I29" s="88" t="s">
        <v>54</v>
      </c>
      <c r="J29" s="52"/>
      <c r="V29" s="53"/>
    </row>
    <row r="30" spans="1:22" s="8" customFormat="1" ht="15.75" hidden="1" customHeight="1" x14ac:dyDescent="0.25">
      <c r="A30" s="56"/>
      <c r="B30" s="51"/>
      <c r="C30" s="54"/>
      <c r="D30" s="79"/>
      <c r="E30" s="47"/>
      <c r="F30" s="50"/>
      <c r="G30" s="54"/>
      <c r="H30" s="54"/>
      <c r="I30" s="54"/>
      <c r="J30" s="52"/>
    </row>
    <row r="31" spans="1:22" s="8" customFormat="1" ht="15.75" customHeight="1" x14ac:dyDescent="0.25">
      <c r="A31" s="80" t="s">
        <v>55</v>
      </c>
      <c r="B31" s="51"/>
      <c r="C31" s="54"/>
      <c r="D31" s="79"/>
      <c r="E31" s="47"/>
      <c r="F31" s="50"/>
      <c r="G31" s="54"/>
      <c r="H31" s="54"/>
      <c r="I31" s="54"/>
      <c r="J31" s="52"/>
    </row>
    <row r="32" spans="1:22" s="8" customFormat="1" ht="60" customHeight="1" x14ac:dyDescent="0.25">
      <c r="A32" s="46" t="s">
        <v>56</v>
      </c>
      <c r="B32" s="51" t="s">
        <v>57</v>
      </c>
      <c r="C32" s="54">
        <v>200000</v>
      </c>
      <c r="D32" s="79" t="s">
        <v>58</v>
      </c>
      <c r="E32" s="47"/>
      <c r="F32" s="50">
        <v>1</v>
      </c>
      <c r="G32" s="54">
        <v>193836</v>
      </c>
      <c r="H32" s="54"/>
      <c r="I32" s="88" t="s">
        <v>59</v>
      </c>
      <c r="J32" s="94"/>
    </row>
    <row r="33" spans="1:22" s="8" customFormat="1" ht="30" customHeight="1" x14ac:dyDescent="0.25">
      <c r="A33" s="80" t="s">
        <v>60</v>
      </c>
      <c r="B33" s="51"/>
      <c r="C33" s="54"/>
      <c r="D33" s="79"/>
      <c r="E33" s="47"/>
      <c r="F33" s="50"/>
      <c r="G33" s="54"/>
      <c r="H33" s="54"/>
      <c r="I33" s="54"/>
      <c r="J33" s="52"/>
    </row>
    <row r="34" spans="1:22" s="8" customFormat="1" ht="30" customHeight="1" x14ac:dyDescent="0.25">
      <c r="A34" s="46" t="s">
        <v>61</v>
      </c>
      <c r="B34" s="51"/>
      <c r="C34" s="54">
        <v>6000000</v>
      </c>
      <c r="D34" s="79" t="s">
        <v>62</v>
      </c>
      <c r="E34" s="47"/>
      <c r="F34" s="50">
        <v>1</v>
      </c>
      <c r="G34" s="54">
        <v>3018573.32</v>
      </c>
      <c r="H34" s="54"/>
      <c r="I34" s="88" t="s">
        <v>63</v>
      </c>
      <c r="J34" s="94"/>
    </row>
    <row r="35" spans="1:22" s="8" customFormat="1" ht="30" hidden="1" customHeight="1" x14ac:dyDescent="0.25">
      <c r="A35" s="80" t="s">
        <v>64</v>
      </c>
      <c r="B35" s="51"/>
      <c r="C35" s="54"/>
      <c r="D35" s="81"/>
      <c r="E35" s="47"/>
      <c r="F35" s="50"/>
      <c r="G35" s="54"/>
      <c r="H35" s="54"/>
      <c r="I35" s="54"/>
      <c r="J35" s="52"/>
      <c r="K35" s="82"/>
    </row>
    <row r="36" spans="1:22" s="8" customFormat="1" ht="90" hidden="1" customHeight="1" x14ac:dyDescent="0.25">
      <c r="A36" s="46" t="s">
        <v>65</v>
      </c>
      <c r="B36" s="51"/>
      <c r="C36" s="54">
        <v>46600</v>
      </c>
      <c r="D36" s="79" t="s">
        <v>66</v>
      </c>
      <c r="E36" s="47"/>
      <c r="F36" s="50">
        <f>+G36/46600</f>
        <v>0.80724034334764005</v>
      </c>
      <c r="G36" s="54">
        <f>2617.4+11900+23100</f>
        <v>37617.4</v>
      </c>
      <c r="H36" s="54"/>
      <c r="I36" s="88" t="s">
        <v>67</v>
      </c>
      <c r="J36" s="52"/>
      <c r="V36" s="82"/>
    </row>
    <row r="37" spans="1:22" s="8" customFormat="1" ht="45" hidden="1" customHeight="1" x14ac:dyDescent="0.25">
      <c r="A37" s="90" t="s">
        <v>68</v>
      </c>
      <c r="B37" s="73"/>
      <c r="C37" s="83">
        <v>1963718.75</v>
      </c>
      <c r="D37" s="93" t="s">
        <v>69</v>
      </c>
      <c r="E37" s="74"/>
      <c r="F37" s="78">
        <v>1</v>
      </c>
      <c r="G37" s="83">
        <v>1963718.75</v>
      </c>
      <c r="H37" s="83"/>
      <c r="I37" s="92" t="s">
        <v>70</v>
      </c>
      <c r="J37" s="52"/>
      <c r="V37" s="82"/>
    </row>
    <row r="38" spans="1:22" s="53" customFormat="1" ht="30" hidden="1" customHeight="1" x14ac:dyDescent="0.25">
      <c r="A38" s="91" t="s">
        <v>71</v>
      </c>
      <c r="B38" s="73"/>
      <c r="C38" s="83"/>
      <c r="D38" s="73"/>
      <c r="E38" s="74"/>
      <c r="F38" s="78"/>
      <c r="G38" s="72"/>
      <c r="H38" s="74"/>
      <c r="I38" s="73"/>
      <c r="J38" s="52"/>
    </row>
    <row r="39" spans="1:22" s="53" customFormat="1" ht="90" hidden="1" customHeight="1" x14ac:dyDescent="0.25">
      <c r="A39" s="76" t="s">
        <v>72</v>
      </c>
      <c r="B39" s="73"/>
      <c r="C39" s="83">
        <v>758152</v>
      </c>
      <c r="D39" s="84" t="s">
        <v>66</v>
      </c>
      <c r="E39" s="74"/>
      <c r="F39" s="78">
        <v>1</v>
      </c>
      <c r="G39" s="72">
        <v>749410</v>
      </c>
      <c r="H39" s="74"/>
      <c r="I39" s="84" t="s">
        <v>73</v>
      </c>
      <c r="J39" s="52"/>
    </row>
    <row r="40" spans="1:22" s="53" customFormat="1" ht="30" customHeight="1" x14ac:dyDescent="0.25">
      <c r="A40" s="91" t="s">
        <v>74</v>
      </c>
      <c r="B40" s="73"/>
      <c r="C40" s="83"/>
      <c r="D40" s="84"/>
      <c r="E40" s="74"/>
      <c r="F40" s="78"/>
      <c r="G40" s="72"/>
      <c r="H40" s="74"/>
      <c r="I40" s="73"/>
      <c r="J40" s="52"/>
    </row>
    <row r="41" spans="1:22" s="53" customFormat="1" ht="60" customHeight="1" x14ac:dyDescent="0.25">
      <c r="A41" s="76" t="s">
        <v>75</v>
      </c>
      <c r="B41" s="73"/>
      <c r="C41" s="83">
        <v>26500000</v>
      </c>
      <c r="D41" s="84" t="s">
        <v>76</v>
      </c>
      <c r="E41" s="74"/>
      <c r="F41" s="78">
        <v>0</v>
      </c>
      <c r="G41" s="72"/>
      <c r="H41" s="74"/>
      <c r="I41" s="73"/>
      <c r="J41" s="52"/>
    </row>
    <row r="42" spans="1:22" s="53" customFormat="1" ht="30" customHeight="1" x14ac:dyDescent="0.25">
      <c r="A42" s="76" t="s">
        <v>77</v>
      </c>
      <c r="B42" s="51"/>
      <c r="C42" s="54">
        <v>5000000</v>
      </c>
      <c r="D42" s="56" t="s">
        <v>78</v>
      </c>
      <c r="E42" s="47"/>
      <c r="F42" s="50">
        <v>0</v>
      </c>
      <c r="G42" s="48"/>
      <c r="H42" s="47"/>
      <c r="I42" s="51"/>
      <c r="J42" s="52"/>
    </row>
    <row r="43" spans="1:22" s="53" customFormat="1" ht="15.75" customHeight="1" x14ac:dyDescent="0.25">
      <c r="A43" s="69" t="s">
        <v>79</v>
      </c>
      <c r="B43" s="51"/>
      <c r="C43" s="54"/>
      <c r="D43" s="51"/>
      <c r="E43" s="47"/>
      <c r="F43" s="50"/>
      <c r="G43" s="48"/>
      <c r="H43" s="47"/>
      <c r="I43" s="51"/>
      <c r="J43" s="52"/>
    </row>
    <row r="44" spans="1:22" s="53" customFormat="1" ht="30" customHeight="1" x14ac:dyDescent="0.25">
      <c r="A44" s="76" t="s">
        <v>80</v>
      </c>
      <c r="B44" s="51"/>
      <c r="C44" s="54">
        <v>121000</v>
      </c>
      <c r="D44" s="79" t="s">
        <v>81</v>
      </c>
      <c r="E44" s="47"/>
      <c r="F44" s="50">
        <v>0</v>
      </c>
      <c r="G44" s="48"/>
      <c r="H44" s="47"/>
      <c r="I44" s="51"/>
      <c r="J44" s="52"/>
    </row>
    <row r="45" spans="1:22" s="53" customFormat="1" ht="120" hidden="1" customHeight="1" x14ac:dyDescent="0.25">
      <c r="A45" s="76" t="s">
        <v>82</v>
      </c>
      <c r="B45" s="51"/>
      <c r="C45" s="54">
        <v>200000</v>
      </c>
      <c r="D45" s="79" t="s">
        <v>81</v>
      </c>
      <c r="E45" s="47"/>
      <c r="F45" s="50">
        <f>G45/200000</f>
        <v>0.52500000000000002</v>
      </c>
      <c r="G45" s="48">
        <f>42000+42000+21000</f>
        <v>105000</v>
      </c>
      <c r="H45" s="47"/>
      <c r="I45" s="88" t="s">
        <v>83</v>
      </c>
      <c r="J45" s="52"/>
    </row>
    <row r="46" spans="1:22" s="8" customFormat="1" ht="41.25" customHeight="1" x14ac:dyDescent="0.25">
      <c r="A46" s="46" t="s">
        <v>84</v>
      </c>
      <c r="B46" s="51"/>
      <c r="C46" s="54">
        <v>7610</v>
      </c>
      <c r="D46" s="79" t="s">
        <v>85</v>
      </c>
      <c r="E46" s="47"/>
      <c r="F46" s="50">
        <v>0</v>
      </c>
      <c r="G46" s="54">
        <v>0</v>
      </c>
      <c r="H46" s="54"/>
      <c r="I46" s="54"/>
      <c r="J46" s="52"/>
    </row>
    <row r="47" spans="1:22" s="8" customFormat="1" ht="45" customHeight="1" x14ac:dyDescent="0.25">
      <c r="A47" s="46" t="s">
        <v>86</v>
      </c>
      <c r="B47" s="51"/>
      <c r="C47" s="54">
        <v>50000</v>
      </c>
      <c r="D47" s="79" t="s">
        <v>87</v>
      </c>
      <c r="E47" s="47"/>
      <c r="F47" s="50">
        <v>0</v>
      </c>
      <c r="G47" s="54">
        <v>0</v>
      </c>
      <c r="H47" s="54"/>
      <c r="I47" s="54" t="s">
        <v>88</v>
      </c>
      <c r="J47" s="52"/>
    </row>
    <row r="48" spans="1:22" s="8" customFormat="1" ht="41.25" customHeight="1" x14ac:dyDescent="0.25">
      <c r="A48" s="46" t="s">
        <v>89</v>
      </c>
      <c r="B48" s="51"/>
      <c r="C48" s="54">
        <v>3000</v>
      </c>
      <c r="D48" s="79" t="s">
        <v>90</v>
      </c>
      <c r="E48" s="47"/>
      <c r="F48" s="50">
        <v>0</v>
      </c>
      <c r="G48" s="54">
        <v>0</v>
      </c>
      <c r="H48" s="54"/>
      <c r="I48" s="54"/>
      <c r="J48" s="52"/>
    </row>
    <row r="49" spans="1:10" s="53" customFormat="1" ht="41.25" customHeight="1" x14ac:dyDescent="0.25">
      <c r="A49" s="46" t="s">
        <v>91</v>
      </c>
      <c r="B49" s="51"/>
      <c r="C49" s="54">
        <v>100000</v>
      </c>
      <c r="D49" s="85" t="s">
        <v>92</v>
      </c>
      <c r="E49" s="47"/>
      <c r="F49" s="50">
        <v>0</v>
      </c>
      <c r="G49" s="48">
        <v>0</v>
      </c>
      <c r="H49" s="47"/>
      <c r="I49" s="51"/>
      <c r="J49" s="52"/>
    </row>
    <row r="50" spans="1:10" s="53" customFormat="1" ht="41.25" hidden="1" customHeight="1" x14ac:dyDescent="0.25">
      <c r="A50" s="46" t="s">
        <v>93</v>
      </c>
      <c r="B50" s="51"/>
      <c r="C50" s="54">
        <v>55200</v>
      </c>
      <c r="D50" s="85" t="s">
        <v>94</v>
      </c>
      <c r="E50" s="47"/>
      <c r="F50" s="50">
        <v>1</v>
      </c>
      <c r="G50" s="48">
        <v>55200</v>
      </c>
      <c r="H50" s="47"/>
      <c r="I50" s="56" t="s">
        <v>95</v>
      </c>
      <c r="J50" s="52"/>
    </row>
    <row r="51" spans="1:10" s="53" customFormat="1" ht="41.25" customHeight="1" x14ac:dyDescent="0.25">
      <c r="A51" s="46" t="s">
        <v>96</v>
      </c>
      <c r="B51" s="51"/>
      <c r="C51" s="54">
        <v>1190489.3500000001</v>
      </c>
      <c r="D51" s="85" t="s">
        <v>97</v>
      </c>
      <c r="E51" s="47"/>
      <c r="F51" s="50">
        <v>0</v>
      </c>
      <c r="G51" s="48"/>
      <c r="H51" s="47"/>
      <c r="I51" s="51"/>
      <c r="J51" s="52"/>
    </row>
    <row r="52" spans="1:10" s="53" customFormat="1" ht="41.25" customHeight="1" x14ac:dyDescent="0.25">
      <c r="A52" s="46" t="s">
        <v>98</v>
      </c>
      <c r="B52" s="51"/>
      <c r="C52" s="54">
        <v>3000000</v>
      </c>
      <c r="D52" s="85" t="s">
        <v>99</v>
      </c>
      <c r="E52" s="47"/>
      <c r="F52" s="50">
        <v>0</v>
      </c>
      <c r="G52" s="48"/>
      <c r="H52" s="47"/>
      <c r="I52" s="51"/>
      <c r="J52" s="52"/>
    </row>
    <row r="53" spans="1:10" x14ac:dyDescent="0.25">
      <c r="A53" s="5"/>
      <c r="I53" s="6"/>
    </row>
    <row r="54" spans="1:10" x14ac:dyDescent="0.25">
      <c r="A54" s="114" t="s">
        <v>100</v>
      </c>
      <c r="B54" s="115"/>
      <c r="C54" s="115"/>
      <c r="D54" s="115"/>
      <c r="E54" s="115"/>
      <c r="F54" s="115"/>
      <c r="G54" s="115"/>
      <c r="H54" s="115"/>
      <c r="I54" s="116"/>
    </row>
    <row r="55" spans="1:10" x14ac:dyDescent="0.25">
      <c r="A55" s="5"/>
      <c r="I55" s="6"/>
    </row>
    <row r="56" spans="1:10" x14ac:dyDescent="0.25">
      <c r="A56" s="5"/>
      <c r="I56" s="6"/>
    </row>
    <row r="57" spans="1:10" s="8" customFormat="1" ht="16.899999999999999" customHeight="1" x14ac:dyDescent="0.3">
      <c r="A57" s="95" t="s">
        <v>101</v>
      </c>
      <c r="B57" s="96"/>
      <c r="C57" s="40"/>
      <c r="D57" s="97" t="s">
        <v>102</v>
      </c>
      <c r="E57" s="97"/>
      <c r="G57" s="97" t="s">
        <v>103</v>
      </c>
      <c r="H57" s="97"/>
      <c r="I57" s="6"/>
    </row>
    <row r="58" spans="1:10" x14ac:dyDescent="0.25">
      <c r="A58" s="118" t="s">
        <v>104</v>
      </c>
      <c r="B58" s="106"/>
      <c r="C58" s="41"/>
      <c r="D58" s="106" t="s">
        <v>105</v>
      </c>
      <c r="E58" s="106"/>
      <c r="F58" s="41"/>
      <c r="G58" s="106" t="s">
        <v>106</v>
      </c>
      <c r="H58" s="106"/>
      <c r="I58" s="10"/>
    </row>
  </sheetData>
  <sheetProtection algorithmName="SHA-512" hashValue="rGMWSLid5+azBSrUbggk/CmZK4oDdQboZmdPxTvYWDkCYVp5fGtxZo3QfJzmGPrdGWcsfGtl6SdiHb2SOYnIqg==" saltValue="Zu9LPIIVxNWj9HrP75/VxA==" spinCount="100000" sheet="1" objects="1" scenarios="1" selectLockedCells="1" selectUnlockedCells="1"/>
  <mergeCells count="21">
    <mergeCell ref="D58:E58"/>
    <mergeCell ref="A3:I3"/>
    <mergeCell ref="F9:G9"/>
    <mergeCell ref="H9:H10"/>
    <mergeCell ref="I9:I10"/>
    <mergeCell ref="A54:I54"/>
    <mergeCell ref="A9:A10"/>
    <mergeCell ref="B9:B10"/>
    <mergeCell ref="C9:C10"/>
    <mergeCell ref="D9:D10"/>
    <mergeCell ref="E9:E10"/>
    <mergeCell ref="A58:B58"/>
    <mergeCell ref="G57:H57"/>
    <mergeCell ref="G58:H58"/>
    <mergeCell ref="F20:F21"/>
    <mergeCell ref="G20:G21"/>
    <mergeCell ref="A57:B57"/>
    <mergeCell ref="D57:E57"/>
    <mergeCell ref="I24:I27"/>
    <mergeCell ref="H20:H21"/>
    <mergeCell ref="A24:A27"/>
  </mergeCells>
  <pageMargins left="0.70866141732282995" right="0.70866141732282995" top="0.74803149606299002" bottom="0.41" header="0.31496062992126" footer="0.31496062992126"/>
  <pageSetup paperSize="10000" scale="62" orientation="landscape" r:id="rId1"/>
  <rowBreaks count="2" manualBreakCount="2">
    <brk id="30" man="1"/>
    <brk id="6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21" customWidth="1"/>
    <col min="2" max="12" width="17.7109375" style="21" customWidth="1"/>
    <col min="13" max="13" width="8.85546875" style="21" customWidth="1"/>
  </cols>
  <sheetData>
    <row r="2" spans="1:12" x14ac:dyDescent="0.25">
      <c r="A2" s="122" t="s">
        <v>107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11" t="s">
        <v>108</v>
      </c>
      <c r="B4" s="11"/>
      <c r="C4" s="23"/>
      <c r="D4" s="11" t="s">
        <v>3</v>
      </c>
      <c r="E4" s="23"/>
    </row>
    <row r="5" spans="1:12" x14ac:dyDescent="0.25">
      <c r="A5" s="19" t="s">
        <v>4</v>
      </c>
      <c r="B5" s="13"/>
      <c r="C5" s="24"/>
      <c r="D5" s="17" t="s">
        <v>6</v>
      </c>
      <c r="E5" s="24"/>
    </row>
    <row r="6" spans="1:12" x14ac:dyDescent="0.25">
      <c r="A6" s="19" t="s">
        <v>109</v>
      </c>
      <c r="D6" s="19" t="s">
        <v>110</v>
      </c>
    </row>
    <row r="7" spans="1:12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x14ac:dyDescent="0.25">
      <c r="A8" s="5"/>
      <c r="B8" s="5"/>
      <c r="D8" s="5"/>
      <c r="E8" s="5"/>
      <c r="F8" s="37"/>
      <c r="G8" s="37"/>
      <c r="H8" s="121" t="s">
        <v>111</v>
      </c>
      <c r="I8" s="121"/>
      <c r="J8" s="121"/>
      <c r="L8" s="37"/>
    </row>
    <row r="9" spans="1:12" ht="86.45" customHeight="1" x14ac:dyDescent="0.25">
      <c r="A9" s="7" t="s">
        <v>112</v>
      </c>
      <c r="B9" s="38" t="s">
        <v>113</v>
      </c>
      <c r="C9" s="9" t="s">
        <v>114</v>
      </c>
      <c r="D9" s="9" t="s">
        <v>115</v>
      </c>
      <c r="E9" s="9" t="s">
        <v>116</v>
      </c>
      <c r="F9" s="9" t="s">
        <v>117</v>
      </c>
      <c r="G9" s="9" t="s">
        <v>118</v>
      </c>
      <c r="H9" s="20" t="s">
        <v>119</v>
      </c>
      <c r="I9" s="20" t="s">
        <v>120</v>
      </c>
      <c r="J9" s="20" t="s">
        <v>121</v>
      </c>
      <c r="K9" s="39" t="s">
        <v>122</v>
      </c>
      <c r="L9" s="20" t="s">
        <v>123</v>
      </c>
    </row>
    <row r="10" spans="1:12" x14ac:dyDescent="0.25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2" x14ac:dyDescent="0.25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2" x14ac:dyDescent="0.25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25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2" x14ac:dyDescent="0.25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2" x14ac:dyDescent="0.25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25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2" x14ac:dyDescent="0.25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2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x14ac:dyDescent="0.25">
      <c r="A20" s="21" t="s">
        <v>124</v>
      </c>
      <c r="F20" s="21" t="s">
        <v>125</v>
      </c>
      <c r="L20" s="34"/>
    </row>
    <row r="21" spans="1:12" x14ac:dyDescent="0.25">
      <c r="L21" s="34"/>
    </row>
    <row r="22" spans="1:12" x14ac:dyDescent="0.25">
      <c r="A22" s="21" t="s">
        <v>126</v>
      </c>
      <c r="F22" s="26"/>
      <c r="G22" s="26"/>
      <c r="H22" s="26"/>
      <c r="L22" s="34"/>
    </row>
    <row r="23" spans="1:12" x14ac:dyDescent="0.25">
      <c r="A23" s="26"/>
      <c r="B23" s="26"/>
      <c r="C23" s="26"/>
      <c r="F23" s="21" t="s">
        <v>127</v>
      </c>
      <c r="L23" s="34"/>
    </row>
    <row r="24" spans="1:12" x14ac:dyDescent="0.25">
      <c r="A24" s="21" t="s">
        <v>104</v>
      </c>
      <c r="L24" s="34"/>
    </row>
    <row r="25" spans="1:12" x14ac:dyDescent="0.25">
      <c r="L25" s="34"/>
    </row>
    <row r="26" spans="1:12" x14ac:dyDescent="0.25">
      <c r="A26" s="26"/>
      <c r="B26" s="26"/>
      <c r="C26" s="26"/>
      <c r="L26" s="34"/>
    </row>
    <row r="27" spans="1:12" x14ac:dyDescent="0.25">
      <c r="A27" s="21" t="s">
        <v>128</v>
      </c>
      <c r="L27" s="34"/>
    </row>
    <row r="28" spans="1:12" x14ac:dyDescent="0.25">
      <c r="L28" s="34"/>
    </row>
    <row r="29" spans="1:12" x14ac:dyDescent="0.25">
      <c r="A29" s="26"/>
      <c r="B29" s="26"/>
      <c r="C29" s="26"/>
      <c r="L29" s="34"/>
    </row>
    <row r="30" spans="1:12" x14ac:dyDescent="0.25">
      <c r="A30" s="21" t="s">
        <v>129</v>
      </c>
      <c r="L30" s="34"/>
    </row>
    <row r="31" spans="1:12" x14ac:dyDescent="0.25">
      <c r="L31" s="34"/>
    </row>
    <row r="32" spans="1:12" x14ac:dyDescent="0.25">
      <c r="L32" s="34"/>
    </row>
    <row r="33" spans="1:12" x14ac:dyDescent="0.25">
      <c r="A33" s="35" t="s">
        <v>130</v>
      </c>
      <c r="L33" s="34"/>
    </row>
    <row r="34" spans="1:12" x14ac:dyDescent="0.25">
      <c r="A34" s="21">
        <v>1</v>
      </c>
      <c r="B34" s="21" t="s">
        <v>131</v>
      </c>
      <c r="L34" s="34"/>
    </row>
    <row r="35" spans="1:12" x14ac:dyDescent="0.25">
      <c r="B35" s="21" t="s">
        <v>132</v>
      </c>
      <c r="L35" s="34"/>
    </row>
    <row r="36" spans="1:12" x14ac:dyDescent="0.25">
      <c r="A36" s="21">
        <v>2</v>
      </c>
      <c r="B36" s="21" t="s">
        <v>133</v>
      </c>
      <c r="L36" s="34"/>
    </row>
    <row r="37" spans="1:12" x14ac:dyDescent="0.25">
      <c r="A37" s="21">
        <v>3</v>
      </c>
      <c r="B37" s="21" t="s">
        <v>134</v>
      </c>
      <c r="L37" s="34"/>
    </row>
    <row r="38" spans="1:12" x14ac:dyDescent="0.25">
      <c r="A38" s="21">
        <v>4</v>
      </c>
      <c r="B38" s="21" t="s">
        <v>135</v>
      </c>
      <c r="L38" s="34"/>
    </row>
    <row r="39" spans="1:12" x14ac:dyDescent="0.25">
      <c r="B39" s="21" t="s">
        <v>136</v>
      </c>
      <c r="L39" s="34"/>
    </row>
    <row r="40" spans="1:12" x14ac:dyDescent="0.25">
      <c r="A40" s="26">
        <v>5</v>
      </c>
      <c r="B40" s="26" t="s">
        <v>137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18" t="s">
        <v>138</v>
      </c>
    </row>
    <row r="3" spans="1:1" x14ac:dyDescent="0.25">
      <c r="A3" t="s">
        <v>139</v>
      </c>
    </row>
    <row r="5" spans="1:1" x14ac:dyDescent="0.25">
      <c r="A5" t="s">
        <v>140</v>
      </c>
    </row>
    <row r="6" spans="1:1" x14ac:dyDescent="0.25">
      <c r="A6" s="19" t="s">
        <v>141</v>
      </c>
    </row>
    <row r="9" spans="1:1" x14ac:dyDescent="0.25">
      <c r="A9" t="s">
        <v>142</v>
      </c>
    </row>
    <row r="10" spans="1:1" x14ac:dyDescent="0.25">
      <c r="A10">
        <v>38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6a -TFU</vt:lpstr>
      <vt:lpstr>Form 6b - TFU</vt:lpstr>
      <vt:lpstr>'Form 6a -TFU'!Print_Area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Windows 10</cp:lastModifiedBy>
  <dcterms:created xsi:type="dcterms:W3CDTF">2015-06-05T18:17:20Z</dcterms:created>
  <dcterms:modified xsi:type="dcterms:W3CDTF">2024-07-31T02:28:13Z</dcterms:modified>
  <cp:category/>
</cp:coreProperties>
</file>