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4" autoFilterDateGrouping="true" firstSheet="0" minimized="false" showHorizontalScroll="true" showSheetTabs="true" showVerticalScroll="true" tabRatio="600" visibility="visible"/>
  </bookViews>
  <sheets>
    <sheet name="APP  2023" sheetId="1" r:id="rId4"/>
    <sheet name="APP  2024" sheetId="2" r:id="rId5"/>
    <sheet name="APP  2025" sheetId="3" r:id="rId6"/>
    <sheet name="APP  2025-joy" sheetId="4" r:id="rId7"/>
    <sheet name="APP  2025-joy (2)" sheetId="5" r:id="rId8"/>
    <sheet name="Sheet1" sheetId="6" r:id="rId9"/>
    <sheet name="Sheet2" sheetId="7" r:id="rId10"/>
  </sheets>
  <definedNames>
    <definedName name="_xlnm.Print_Titles" localSheetId="0">'APP  2023'!$1:$4</definedName>
    <definedName name="_xlnm.Print_Area" localSheetId="0">'APP  2023'!$A$1:$N$370</definedName>
    <definedName name="_xlnm.Print_Titles" localSheetId="1">'APP  2024'!$1:$4</definedName>
    <definedName name="_xlnm.Print_Area" localSheetId="1">'APP  2024'!$A$1:$N$399</definedName>
    <definedName name="_xlnm.Print_Titles" localSheetId="2">'APP  2025'!$1:$4</definedName>
    <definedName name="_xlnm.Print_Area" localSheetId="2">'APP  2025'!$A$1:$N$45</definedName>
    <definedName name="_xlnm.Print_Titles" localSheetId="3">'APP  2025-joy'!$1:$4</definedName>
    <definedName name="_xlnm.Print_Titles" localSheetId="4">'APP  2025-joy (2)'!$1:$4</definedName>
  </definedNames>
  <calcPr calcId="999999" calcMode="auto" calcCompleted="1" fullCalcOnLoad="0" forceFullCalc="0"/>
</workbook>
</file>

<file path=xl/comments4.xml><?xml version="1.0" encoding="utf-8"?>
<comments xmlns="http://schemas.openxmlformats.org/spreadsheetml/2006/main">
  <authors>
    <author>Author</author>
  </authors>
  <commentList>
    <comment ref="L18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CO- 340,000.00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MOOE-600,000.00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L219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CO- 340,000.00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MOOE-600,000.00
</t>
        </r>
      </text>
    </comment>
  </commentList>
</comments>
</file>

<file path=xl/sharedStrings.xml><?xml version="1.0" encoding="utf-8"?>
<sst xmlns="http://schemas.openxmlformats.org/spreadsheetml/2006/main" uniqueCount="3355">
  <si>
    <t>CITY GOVERNMENT OF BATAC Annual Procurement Plan for FY 2023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</si>
  <si>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</si>
  <si>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</si>
  <si>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</si>
  <si>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</si>
  <si>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</si>
  <si>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</si>
  <si>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</si>
  <si>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</si>
  <si>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</si>
  <si>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</si>
  <si>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</si>
  <si>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</si>
  <si>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</si>
  <si>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</si>
  <si>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</si>
  <si>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</si>
  <si>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MAINTENANCE AND OTHER OPERATING EXPENSES</t>
  </si>
  <si>
    <t xml:space="preserve">PURCHASE OF OFFICE SUPPLIES </t>
  </si>
  <si>
    <t>Various Offices</t>
  </si>
  <si>
    <t>No</t>
  </si>
  <si>
    <t>Public Bidding</t>
  </si>
  <si>
    <t>February-March 2023</t>
  </si>
  <si>
    <t>GoP</t>
  </si>
  <si>
    <t>First Semester 2022</t>
  </si>
  <si>
    <t>July 2022</t>
  </si>
  <si>
    <t>August 2022</t>
  </si>
  <si>
    <t>Second Semester 2022</t>
  </si>
  <si>
    <t>PURCHASE OF ACCOUNTABLE FORMS EXPENSES</t>
  </si>
  <si>
    <t>Treasury Office /Treasury-Market</t>
  </si>
  <si>
    <t>Negotiated Procurement-Agency to Agency</t>
  </si>
  <si>
    <t>January 2022</t>
  </si>
  <si>
    <t>February 2022</t>
  </si>
  <si>
    <t>March 2022</t>
  </si>
  <si>
    <t>PURCHASE OF DRUGS AND MEDICINES</t>
  </si>
  <si>
    <t>City Health Office</t>
  </si>
  <si>
    <t>PURCHASE OF MEDICAL AND DENTAL SUPPLIES, VACCINES, MEDICAL EQUIPMENT AND LABORATORY SUPPLIES AND REAGENTS FOR USE OF THE CITY HEALTH OFFICE</t>
  </si>
  <si>
    <t>FUEL, OIL AND LUBRICANT EXPENSES</t>
  </si>
  <si>
    <t>Direct Purchase. Procurement by Retail Pump</t>
  </si>
  <si>
    <t>January to December 2021</t>
  </si>
  <si>
    <t>PURCHASE OF OTHER SUPPLIES &amp; MATERIALS</t>
  </si>
  <si>
    <t>POSTAGE  &amp; COURIER SERVICES</t>
  </si>
  <si>
    <t>Negotiated Procurement</t>
  </si>
  <si>
    <t>January to December 2022</t>
  </si>
  <si>
    <t>REPAIR AND MAINTENANCE OF BUILDINGS AND OTHER STRUCTURES</t>
  </si>
  <si>
    <t>Negotiated Procurement-Small Value Proccurement/ Public Bidding</t>
  </si>
  <si>
    <t>Materials and or Labor</t>
  </si>
  <si>
    <t>REPAIR AND MAINTENANCE-MACHINERY &amp; EQUIPMENT</t>
  </si>
  <si>
    <t>Negotiated Procurement-Small Value Proccurement</t>
  </si>
  <si>
    <t>REPAIR AND MAINTENANCE OF CCTV SYSTEM</t>
  </si>
  <si>
    <t>REPAIR AND MAINTENANCE OF LED WALL</t>
  </si>
  <si>
    <t>REPAIR AND MAINTENANCE OF STEETLIGHTS</t>
  </si>
  <si>
    <t>REPAIR AND MAINTENANCE OF HEALTH FACILITIES</t>
  </si>
  <si>
    <t>REPAIR AND MAINTENANCE OF TRANSPORTATION EQUIPMENT</t>
  </si>
  <si>
    <t>WEB HOSTING</t>
  </si>
  <si>
    <t>PURCHASE OF TIRES</t>
  </si>
  <si>
    <t>Capital Outlay</t>
  </si>
  <si>
    <t>PURCHASE OF VARIOUS IT EQUIPMENT</t>
  </si>
  <si>
    <t>PURCHASE OF OTHER PROPERTY PLANT AND EQUIPMENTS</t>
  </si>
  <si>
    <t>Competetive Bidding</t>
  </si>
  <si>
    <t>OTHER SPECIAL PURPOSE APPROPRIATIONS</t>
  </si>
  <si>
    <t>5% Local Disaster Risk Reduction Management Fund</t>
  </si>
  <si>
    <t>FUEL, OIL AND LUBRICANT EXPENSES FOR CLEARING, PRUNNING, BRUSHIING, AND CUTTING OF TREES IN THE DIFFERENT BARANGAYS</t>
  </si>
  <si>
    <t>OTM-CDRRM Section</t>
  </si>
  <si>
    <t>Php 40,000.00 -Php 45,000.00 per month</t>
  </si>
  <si>
    <t>FUEL, OIL AND LUBRICANT EXPENSES FOR DREDGING, DECLOGGING AND CLEANING AND CLEANING OF RIVERS, CREEKS, CANALS AND OTHER WATERWAYS</t>
  </si>
  <si>
    <t>CONDUCT OF CAPACITY TRAINING OF C/BDRRMC. SDRRMC, NGOs, GOVERNMENT AND PRIVATE SECTORS AND VOLUNTEERS ON DISASTER RISK REDUCTION AND MANAGEMENT</t>
  </si>
  <si>
    <t>March, July &amp; December 2022</t>
  </si>
  <si>
    <t>Php 433,000.00 per Month of Implementation</t>
  </si>
  <si>
    <t>UPDATING OF VARIOUS CDRRM PLANS</t>
  </si>
  <si>
    <t>March-May 2022</t>
  </si>
  <si>
    <t>Php 16,000.00-Php 17,000.00 per month</t>
  </si>
  <si>
    <t>CONDUCT OF EARTHQUAKE, FLOOD AND FIRE EVACUATION  DRILLS OPLAN LIGTAS NA PAMAYANAN</t>
  </si>
  <si>
    <t>March, June, September, December, 2022</t>
  </si>
  <si>
    <t>Php 25,000.00 per quarter</t>
  </si>
  <si>
    <t>INFORMATION EDUCATION CAMPAIGN (IEC): EARLY WARNING SYSTEM AND PRE-EVACUATION MANAGEMENT, DISASTER PREPAREDNESS; PRODUCTION, FORMULATION AND DISTRIBUTION OF MATERIALS (MANUALS, LEAFLETS, PAMPHLETS, FLYERS, BROCHURES, POSTERS, EARLY WARNING SIGNAGES); DIALOGUES W/ SCHOOLS AND THE COMMUNITY; AND OTHERS</t>
  </si>
  <si>
    <t>Februay and May 2022</t>
  </si>
  <si>
    <t>Php 50,000.00 per month of implementation</t>
  </si>
  <si>
    <t>CONDUCT OF DRRM-RELATED CONTESTS</t>
  </si>
  <si>
    <t>March and July 2022</t>
  </si>
  <si>
    <t>Php 10,000.00- Php 35,000.00 per month</t>
  </si>
  <si>
    <t>STOCKPILING AND PREPOSITIONING OF SUPPLIES AND MATERIALS (FOOD AND NON-FOOD ITEMS/ MEDICINES)</t>
  </si>
  <si>
    <t>ACQUISITION OF SEARCH, RESCUE AND RETRIEVAL (SRR) EQUIPMENT; PERSONAL PROTECTIVE EQUIPMENT; AND OTHER OFFICE FACILITIES, MATERIALS, SUPPLIES, UNIFORMS AND MAINTENANCE OF EVACUATION CENTER</t>
  </si>
  <si>
    <t>FOGGING AND PREVENTIVE MEASURES AGAINST DENGUE</t>
  </si>
  <si>
    <t>July-October 2022</t>
  </si>
  <si>
    <t>Php 25,000.00 per month</t>
  </si>
  <si>
    <t>PURCHASE OF 1 UNIT BRAND NEW RESCUE VEHICLE</t>
  </si>
  <si>
    <t>April 2022</t>
  </si>
  <si>
    <t>May 2022</t>
  </si>
  <si>
    <t>PURCHASE OF 2 UNITS BRAND NEW MULTI-PURPOSE VEHICLE</t>
  </si>
  <si>
    <t>PURCHASE OF 1 UNIT BRAND NEW PATIENT TRANSPORT VEHICLE</t>
  </si>
  <si>
    <t>QUICK RESPONSE FUND</t>
  </si>
  <si>
    <t>Negotiated Procurement-Emergency Purchase</t>
  </si>
  <si>
    <t>As the needs arises</t>
  </si>
  <si>
    <t>PROVISION OF BASIC NEEDS OF EVACUEES, RESPONDERS AND OTHER STAFF ON-DUTY (FOOD, CLOTHING, SHELTER, MEDICINES AND OTHERS) AND OTHER SERVICES</t>
  </si>
  <si>
    <t>May to December 2022</t>
  </si>
  <si>
    <t>FUEL AND OIL FOR DISASTER RESPONSE, RELIEF OPERATIONS, ASSESSMENT OF INFRASTRUCTURE, AGRICULTURE, FISHERY AND LIVESTOCK AND OTHER DAMAGES AND OTHER SERVICES</t>
  </si>
  <si>
    <t>July -December 2022</t>
  </si>
  <si>
    <t>CONDUCT OF NUTRITION IN EMERGENCIES PROGRAM</t>
  </si>
  <si>
    <t>Negotiated Procurement-Small Value Procurement</t>
  </si>
  <si>
    <t>June- September 2022</t>
  </si>
  <si>
    <t>INFRASTRUCTURE REHABILITATION-REHABILITATION/ REPAIR/ MAINTENANCE OF CALAMITY AND DISASTER DAMAGES</t>
  </si>
  <si>
    <t>July to December 2022</t>
  </si>
  <si>
    <t>Various Projects</t>
  </si>
  <si>
    <t>GRAVELLING OF ROAD SHOULDERS AND BACKFILLING POTHOLES</t>
  </si>
  <si>
    <t>June-October 2022</t>
  </si>
  <si>
    <t>Various Locations</t>
  </si>
  <si>
    <t>STOCKPILING OF GRAVEL AND SAND FOR REGRAVELLING OF ROADSHOULDERS AND BACKFILLING POTHOLES</t>
  </si>
  <si>
    <t>March- August 2022</t>
  </si>
  <si>
    <t>AGRICULTURAL REHABILITATION PROGRAM FOR AGRICULTURE, FISHERY AND LIVESTOCK</t>
  </si>
  <si>
    <t>September-October 2022</t>
  </si>
  <si>
    <t>EMEGENCY SHELTER ASSISTANCE (ESA)</t>
  </si>
  <si>
    <t>REPAIR AND MAINTENANCE OF VEHICLES, HEAVY EQUIPMENT, MACHINERIES AND OTHER SRR EQUIPMENT</t>
  </si>
  <si>
    <t>Negotiated Procurement-Emergency Purchase/ Small Value Procurement</t>
  </si>
  <si>
    <t>SOCIAL DEVELOPMENT</t>
  </si>
  <si>
    <t>SUPPORT TO COVID-19 RELATED PPAS</t>
  </si>
  <si>
    <t>OTM-CDRRM Section, GSO, CHO, CPDO, CSWD, Engineering</t>
  </si>
  <si>
    <t>Negotiated Procurement-Emergency Purchase/   Small Value Procurement</t>
  </si>
  <si>
    <t>As the Needs Arises</t>
  </si>
  <si>
    <t>ECONOMIC DEVELOPMENT</t>
  </si>
  <si>
    <t>CONCRETING OF FARM-TO-MARKET ROAD</t>
  </si>
  <si>
    <t>Office of the City Engineering &amp; CPDO</t>
  </si>
  <si>
    <t>ROAD WIDENING</t>
  </si>
  <si>
    <t>ADDITIONAL FUNDING FOR THE CONSTRUCTION OF SUMADER SWIP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</si>
  <si>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</si>
  <si>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</si>
  <si>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</si>
  <si>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</si>
  <si>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</si>
  <si>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</si>
  <si>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 xml:space="preserve">    INSTALLATION OF ELECRICAL WIRINGS FOR BLDG. 1-6</t>
  </si>
  <si>
    <t>ENVIRONMENTAL MANAGEMENT</t>
  </si>
  <si>
    <t>SOLID WASTE MANAGEMENT PROGARAM</t>
  </si>
  <si>
    <t>UPKEEPING &amp; PRESERVATION OF THE CITY WASTE DISPOSAL SITE</t>
  </si>
  <si>
    <t>Environmental Management Section</t>
  </si>
  <si>
    <t>CONSTRUCTION OF SLOPE PROTECTION &amp; DRAINAGE SYSTEM ALONG THE GARBAGE POND &amp; CONCRETING OF ROAD NETWORK</t>
  </si>
  <si>
    <t>PURCHASE OF DUMPTRUCK</t>
  </si>
  <si>
    <t>CONSTRUCTION OF ROADWAY SLOPE PROTECTION</t>
  </si>
  <si>
    <t>DREDGING OF WATERWAYS (RIVERS/ CREEKS/ CANALS)</t>
  </si>
  <si>
    <t>GENDER AND DEVELOPMENT</t>
  </si>
  <si>
    <t>Social Welfare Services</t>
  </si>
  <si>
    <t>PNEUMOCOCCAL/FLU SHOTS VACCINES FOR SENIOR CITIZENS</t>
  </si>
  <si>
    <t>CSWDO</t>
  </si>
  <si>
    <t>A. RESPONSIBLE PARENTHOOD &amp; FAMILY PLANNING</t>
  </si>
  <si>
    <t xml:space="preserve">    A. COUPLE'S TRAIL</t>
  </si>
  <si>
    <t xml:space="preserve">    B. PAREN-TEEN TALK</t>
  </si>
  <si>
    <t xml:space="preserve">    C. WOMEN'S MONTH CELEBRATION (CITY &amp; PROVINCES)</t>
  </si>
  <si>
    <t xml:space="preserve">    D. REVISION/ UPDATE OF THE VIOLENCE AGAINST WOMEN (VAW) FORM</t>
  </si>
  <si>
    <t xml:space="preserve">    E. LIVELIHOOD/ SKILLS TRAINING OF WOMEN/ WOMEN IN CRISIS/ SOLO PARENTS</t>
  </si>
  <si>
    <t xml:space="preserve">    F. LECTURE ON WOMEN'S RIGHTS/ HUMAN RIGHTS TO VULNERABLE GROUP OF WOMEN</t>
  </si>
  <si>
    <t xml:space="preserve">    G. BSPO TEAM BUILDING</t>
  </si>
  <si>
    <t xml:space="preserve">    H. ORGANIZATION OF THE FEDERATED KALIPI NASYONAL, INC.</t>
  </si>
  <si>
    <t>B. ADOLESCENT HEALTH YOUTH AND DEVELOPMENT</t>
  </si>
  <si>
    <t xml:space="preserve">    A. LECTURE/ SYMPOSIUM</t>
  </si>
  <si>
    <t xml:space="preserve">    B. U4U TEEN TRAIL</t>
  </si>
  <si>
    <t>C. POPULATION DEVELOPMENT</t>
  </si>
  <si>
    <t xml:space="preserve">    A. POVDEC MENTORING AND COACHING</t>
  </si>
  <si>
    <t xml:space="preserve">    B. MONTHLY MEETING (HOST CITY)</t>
  </si>
  <si>
    <t xml:space="preserve">    C. BSPO BENCHMARKING</t>
  </si>
  <si>
    <t>A. ORGANIZATION/ ORIENTATION RE: PYAP</t>
  </si>
  <si>
    <t>B. MONTHLY MEETINGS</t>
  </si>
  <si>
    <t>C. SKILLS TRAINING</t>
  </si>
  <si>
    <t>D. ADVOCACY/ LECTURES/ SYMPOSIUM</t>
  </si>
  <si>
    <t>E. FOUNDING ANNIVERSARY CELEBRATION OF PAG-ASA YOUTH ASSOCIATION AND OTHER SPECIAL ACTIVITIES</t>
  </si>
  <si>
    <t>MAINT. OF THE GENDER &amp; DEVELOPMENT BUILDING</t>
  </si>
  <si>
    <t>MAINT. OF THE WOMEN AND CHILD CRISIS BUILDING</t>
  </si>
  <si>
    <t>Agricultural Services</t>
  </si>
  <si>
    <t>PURCHASE OF SEEDLING TRAYS, VEGETABLES SEEDS, FERTILIZER AND OTHER MATERIALS FOR VEGETABLE SEEDLINGS</t>
  </si>
  <si>
    <t>Office of the City Agriculturist</t>
  </si>
  <si>
    <t>TECHNO DEMO ON VEGETABLE</t>
  </si>
  <si>
    <t>Training Supplies/ Materials, Meals &amp; Snacks</t>
  </si>
  <si>
    <t>GULAYAN SA BARANGAY</t>
  </si>
  <si>
    <t>Assorted Vegetable Seeds, Organic Fertilizer, Other Mayerials, Prizes</t>
  </si>
  <si>
    <t>FARMER'S FIELD SCHOOL ON CROP PRODUCTION</t>
  </si>
  <si>
    <t>Farm Inputs, Training Supplies/Materials, Meals and Snacks</t>
  </si>
  <si>
    <t>PURCHASE OF EQUIPMENT FOR TABUG MUSHROOM GROWER'S ASSOCIATION</t>
  </si>
  <si>
    <t>CAPABILITY ENHANCEMENT TRAINING FOR ONE BARANGAY, ONE PRODUCT AND OTHER LIVELIHOOD PROJECTS</t>
  </si>
  <si>
    <t>Training Supplies/ Materials, Meals &amp; Snacks, Honorarium</t>
  </si>
  <si>
    <t>CAPABILITY ENHANCEMENT TRAINING FOR FARMER'S AND IRRIGATION ASSOCIATION</t>
  </si>
  <si>
    <t>Veterinary Services</t>
  </si>
  <si>
    <t>TRAINING AND DEMO ON FREE RANGE  CHICKEN WITH STARTER KIT</t>
  </si>
  <si>
    <t>Office of the City Veteriarian</t>
  </si>
  <si>
    <t>January- December 2022</t>
  </si>
  <si>
    <t>Human Resource and Development Services</t>
  </si>
  <si>
    <t>CONDUCT OF MONTHLY MANAGEMENT MEETING</t>
  </si>
  <si>
    <t>Human Resource Management Office</t>
  </si>
  <si>
    <t>Meals &amp; Snacks, Lease of Venue</t>
  </si>
  <si>
    <t xml:space="preserve">     PROVISION OF FREE COMPLETE BLOOD CHEMISTRY TO ALL CITY EMPLOYEES</t>
  </si>
  <si>
    <t>Human Resource Management Office/ City Health Office</t>
  </si>
  <si>
    <t>Medical and Laboratory Supplies</t>
  </si>
  <si>
    <t xml:space="preserve">     PROVISION OF CHEST X-RAY</t>
  </si>
  <si>
    <t xml:space="preserve">     PROVISION OF FREE VITAMIN C WITH ZINC</t>
  </si>
  <si>
    <t xml:space="preserve">     PROVISION OF MULTI-VITAMINS</t>
  </si>
  <si>
    <t xml:space="preserve">     PROVISION OF ANTI-FLU VACCINE</t>
  </si>
  <si>
    <t xml:space="preserve">     PROVISION OF ANTI-PNUEMONIA VACCINE</t>
  </si>
  <si>
    <t xml:space="preserve">     ESTABLISHMENT OF FITNESS CENTER AND PROVISION OF SPORTS EQUIPMENT</t>
  </si>
  <si>
    <t>BARANGAY DEVELOPMENT AND SOCIAL JUSTICE FUND</t>
  </si>
  <si>
    <t>PURCHASE OF ROSTRUM FOR THE 43 BARANGAYS &amp; 33 PUBLIC SCHOOLS (ELEMENTARY &amp; HIGH SCHOOL) OF THE CITY OF BATAC</t>
  </si>
  <si>
    <t>General Service Office</t>
  </si>
  <si>
    <t>PURCHASE OF LONG SLEEVE SHIRTS FOR FARMERS IF THE CITY OF BATAC</t>
  </si>
  <si>
    <t>PURCHASE OF T-SHIRT FOR BARANGAY OFFICIALS, BNS, BHW, &amp; BSPO OF THE CITY OF BATAC</t>
  </si>
  <si>
    <t>PURCHASE OF WATER JUGS FOR THE TRICYCLE WAITING AREAS OF THE CITY OF BATAC</t>
  </si>
  <si>
    <t>PURCHASE OF BASKETBALL BOARD FOR BRGY, CAMANDINGAN &amp; NAGBACALAN</t>
  </si>
  <si>
    <t>PURCHASE OF JACKET FOR SENIOR CITIZEN COORDINATORS AND OSCA CHAIRMAN OF THE CITY OF BATAC</t>
  </si>
  <si>
    <t>PURCHASE OF SEARCH AND RESCUE PARAPHERNALIA (FLASHLIGHT)</t>
  </si>
  <si>
    <t>PURCHASE OF WALL FANS FOR COMMUNITY CENTERS OF 43 BARANGAYS OF THE CITY OF BATAC</t>
  </si>
  <si>
    <t>PURCHASE OF PHOTOCOPIER MACHINE FOR USE OF DAY CARE CENTERS (5 CLUSTERS) OF THE CITY OF BATAC</t>
  </si>
  <si>
    <t>PURCHASE OF LAPTOP COMPUTER FOR USE OF DAY CARE CENTERS (5 CLUSTERS) OF THE CITY OF BATAC</t>
  </si>
  <si>
    <t>PURCHASE OF COMPUTER PRINTERS FOR USE OF DAY CARE CENTERS (5 CLUSTERS) OF THE CITY OF BATAC</t>
  </si>
  <si>
    <t>PROVISION OF SMART TV (42 INCHES) FOR USE OF DAY CARE CENTERS IF THE CITY OF BATAC</t>
  </si>
  <si>
    <t>PURCHASE OF PORTABLE SOUND SYSTEM FOR USE OF DAY CARE CENTERS OF THE CITY OF BATAC</t>
  </si>
  <si>
    <t>PROVISION OF STREETLIGHTS (SOLAR) WITH INSTALLATION FOR USE OF DIFFERENT BARANGAYS</t>
  </si>
  <si>
    <t>GSO</t>
  </si>
  <si>
    <t>June-July 2022</t>
  </si>
  <si>
    <t>PROVISION OF BYCYCLE FOR PATROLLING FOR USE OF BARANGAY TANODS OF THE CITY OF BATAC</t>
  </si>
  <si>
    <t>GSO/CSWDO/ OFFICE OF THE MAYOR</t>
  </si>
  <si>
    <t>PROVISION OF FILING CABINET FOR USE OF 43 BARANGAYS OF THE CITY OF BATAC</t>
  </si>
  <si>
    <t>GSO/ OFFICE OF THE MAYOR</t>
  </si>
  <si>
    <t>Assistance to PNP</t>
  </si>
  <si>
    <t>C. Other Activities</t>
  </si>
  <si>
    <t xml:space="preserve">   a. BPATS Training</t>
  </si>
  <si>
    <t>PNP</t>
  </si>
  <si>
    <t xml:space="preserve">   b. VAWC Seminar/ Symposium</t>
  </si>
  <si>
    <t xml:space="preserve">   c. Feeding Program and Gift Giving</t>
  </si>
  <si>
    <t xml:space="preserve">   d. Drug Symposium Lecture</t>
  </si>
  <si>
    <t xml:space="preserve">   e. Initiated Activities of PWUD's</t>
  </si>
  <si>
    <t xml:space="preserve">   f. BPAT's ID</t>
  </si>
  <si>
    <t xml:space="preserve">   g.  Annual PCR Month Celebration</t>
  </si>
  <si>
    <t xml:space="preserve">   h. PCR Trainings and Seminars</t>
  </si>
  <si>
    <t xml:space="preserve">   i. Barangayanihan Activities</t>
  </si>
  <si>
    <t>II.Operation Activities</t>
  </si>
  <si>
    <t xml:space="preserve">   a. Maint. Of Police Asst. Centers</t>
  </si>
  <si>
    <t xml:space="preserve">   b. Relocation, Renovation &amp; Maint. Of HIPAD (Highway Public Asst. Desk)</t>
  </si>
  <si>
    <t xml:space="preserve">   c. Conduct of Community Anti-Terrorism Awareness Seminar (CATA) and Knowing the Enemy (KTE)</t>
  </si>
  <si>
    <t xml:space="preserve">   d. Acquisition of Checkpoint Operation  Materials and Maint. Of Checkpoint Barricade</t>
  </si>
  <si>
    <t xml:space="preserve">   e. Traffic and Rerouting Signages during Major Events</t>
  </si>
  <si>
    <t xml:space="preserve">   f. Formulation of LACAP</t>
  </si>
  <si>
    <t xml:space="preserve">   g. Enhanced Managing Police Operation (EMPO) Conference</t>
  </si>
  <si>
    <t xml:space="preserve">   h. Tourist Police Training</t>
  </si>
  <si>
    <t xml:space="preserve">   i. Annual Directorate for Investigation Detection and Management Validation</t>
  </si>
  <si>
    <t xml:space="preserve">   j. Revalidation of City Strategic Management Unit</t>
  </si>
  <si>
    <t xml:space="preserve">   k. Annual Operations Plans and Budget Conference</t>
  </si>
  <si>
    <t>Aid to SK Federation</t>
  </si>
  <si>
    <t>Office of the Mayor</t>
  </si>
  <si>
    <t>Aid to Special Bodies</t>
  </si>
  <si>
    <t>Aid to Liga ng mga  Barangay</t>
  </si>
  <si>
    <t>Liga ng mga Brgy. Office</t>
  </si>
  <si>
    <t>Conduct of Mass Civil Wedding Program (Ordinance No. 5, S 1998)</t>
  </si>
  <si>
    <t>March-June 2022</t>
  </si>
  <si>
    <t>Mayor's Award for Academic Excellence &amp; Leadership Award- Ordinance No. 4SP 2018-04</t>
  </si>
  <si>
    <t>Alay kay KOSA 2022</t>
  </si>
  <si>
    <t>December 2022</t>
  </si>
  <si>
    <t>Pinagririnnanud ti Paskua</t>
  </si>
  <si>
    <t>November- December 2022</t>
  </si>
  <si>
    <t>Education and Manpower</t>
  </si>
  <si>
    <t>Support to Public Education -Provision of Educational Supplies and Materials to Pupils &amp; Students</t>
  </si>
  <si>
    <t>LABOR AND EMPLOYMENT</t>
  </si>
  <si>
    <t>Maint of  PESO &amp; CTEC Program</t>
  </si>
  <si>
    <t xml:space="preserve">    Conduct of Job Fair</t>
  </si>
  <si>
    <t>HRMO</t>
  </si>
  <si>
    <t xml:space="preserve">    Career Guidance and Employment Coaching</t>
  </si>
  <si>
    <t xml:space="preserve">    Provision of Labor Market Information</t>
  </si>
  <si>
    <t xml:space="preserve">    Employee Referral and Placement</t>
  </si>
  <si>
    <t>TOURISM AND EVENTS SECTION</t>
  </si>
  <si>
    <t>Tourism Development Program</t>
  </si>
  <si>
    <t>OTM-Tourism and Events Section</t>
  </si>
  <si>
    <t>Cultural Affairs Program</t>
  </si>
  <si>
    <t>Empanada Festival</t>
  </si>
  <si>
    <t>Negotiated Procurement-Small Value Procurement/Public Bidding</t>
  </si>
  <si>
    <t>October-December 2022</t>
  </si>
  <si>
    <t>Tan-ok ni Ilocano Festival of Festivals</t>
  </si>
  <si>
    <t>Celebration of City Fiesta</t>
  </si>
  <si>
    <t>Culture and Arts Development Program</t>
  </si>
  <si>
    <t>Fiesta Marmarna</t>
  </si>
  <si>
    <t>October-November 2022</t>
  </si>
  <si>
    <t>Ar-aria Festival</t>
  </si>
  <si>
    <t>City Charter Day</t>
  </si>
  <si>
    <t>May-July 2022</t>
  </si>
  <si>
    <t>Araw ng Kagitingan</t>
  </si>
  <si>
    <t>March-April 2022</t>
  </si>
  <si>
    <t>Inauguration Program and Ball</t>
  </si>
  <si>
    <t>May-June 2022</t>
  </si>
  <si>
    <t>LICENSING SECTION</t>
  </si>
  <si>
    <t>Awards &amp; Incentives for Top 50 Prompt Taxpayers and Top 5 Highest Taxpayers</t>
  </si>
  <si>
    <t>OTM-BPLS</t>
  </si>
  <si>
    <t>January- June 2022</t>
  </si>
  <si>
    <t>ENVIRONMENTAL MGT. SECTION</t>
  </si>
  <si>
    <t>Solid Waste Management Implementation</t>
  </si>
  <si>
    <t>Maintenance and operation of SWM Non-Biodegradable Machineries (Multi-purpose Shredder, Glass Pulveriser, mixer, CHB/ Bricks Maker)</t>
  </si>
  <si>
    <t>CDPO</t>
  </si>
  <si>
    <t>Maintenance and operation of SWM Biodegradable Machineries (Multi-purpose Shredder, Bio-Reactor, Rotary Drum Composter)</t>
  </si>
  <si>
    <t>ECC application fees and other Environmental permits and charges</t>
  </si>
  <si>
    <t xml:space="preserve">   Ground Verification/ Delineation of forest line boundary of 321.73 ha.</t>
  </si>
  <si>
    <t xml:space="preserve">   Identification &amp; delineation of proposed tree plantations, proposed grazing areas &amp; eco-tourism areas</t>
  </si>
  <si>
    <t xml:space="preserve">   Maintenance of Nursery</t>
  </si>
  <si>
    <t xml:space="preserve">   Maintenance/ Protection of 381.28 ha. Established 2011-2013, 2017 National Greening Program</t>
  </si>
  <si>
    <t xml:space="preserve">   Establishment/ Maint. Of 140.26 Bamboo plantation</t>
  </si>
  <si>
    <t>CDPO, Engineering</t>
  </si>
  <si>
    <t>LOCAL YOUTH &amp; DEVELOPMENT</t>
  </si>
  <si>
    <t>Inter- High School Tournament</t>
  </si>
  <si>
    <t xml:space="preserve"> Inter- Elementary Basketball Tournament</t>
  </si>
  <si>
    <t xml:space="preserve"> Inter-Barangay Basketball Tournament</t>
  </si>
  <si>
    <t>Other  Sports Activites  participated by the  City</t>
  </si>
  <si>
    <t>International  Youth Week</t>
  </si>
  <si>
    <t>HUMAN RESOURCE &amp; MGT. OFFICE</t>
  </si>
  <si>
    <t>A. Learning Development Program</t>
  </si>
  <si>
    <t xml:space="preserve">    1. Professional /Scientific Technical Programs</t>
  </si>
  <si>
    <t xml:space="preserve">    2. Staff Development Course</t>
  </si>
  <si>
    <t xml:space="preserve">    3. Scholarship Program for City employees</t>
  </si>
  <si>
    <t xml:space="preserve">    4. General Assembly of Employees</t>
  </si>
  <si>
    <t>B. Program to Institutionalize Meritocracy and Excellence in Human Resource Management (PRIME-HRM)</t>
  </si>
  <si>
    <t>C. Program on Rewards &amp; Incentives for Service Excellence</t>
  </si>
  <si>
    <t>D. Philippine Civil Service Anniversary</t>
  </si>
  <si>
    <t>E. CGB Sports Festival</t>
  </si>
  <si>
    <t>CITY PLANNING DEV. OFFICE</t>
  </si>
  <si>
    <t>Executive-Legislative Agenda Formulation</t>
  </si>
  <si>
    <t xml:space="preserve"> Information Technology Development</t>
  </si>
  <si>
    <t xml:space="preserve">Twinning with other LGUs  </t>
  </si>
  <si>
    <t>Conduct of Performance Evaluation Conference</t>
  </si>
  <si>
    <t xml:space="preserve">  Government Permits</t>
  </si>
  <si>
    <t xml:space="preserve">  Lot Survey and Topographic Survey</t>
  </si>
  <si>
    <t xml:space="preserve">  Upkeeping and Maintenance of the City Cemetery</t>
  </si>
  <si>
    <t xml:space="preserve">  City Cemetery Care taker</t>
  </si>
  <si>
    <t xml:space="preserve">  Development of the South Western portion of the City Cemetery</t>
  </si>
  <si>
    <t>GENERAL SERVICES</t>
  </si>
  <si>
    <t>Beautification/Cleanliness</t>
  </si>
  <si>
    <t xml:space="preserve">    Pruning/ Cutting of Trees/ Brushing (Fuel and Oil)</t>
  </si>
  <si>
    <t xml:space="preserve">    Trimming of Grasses (Fuel and Oil)</t>
  </si>
  <si>
    <t xml:space="preserve">    Watering of Plants at Parks, Plaza Monuments and Other Government Facilities (Fuel and Oil)</t>
  </si>
  <si>
    <t xml:space="preserve">    Repair and Maintenance of Various Garden Equipment</t>
  </si>
  <si>
    <t xml:space="preserve">    Purchase of Pots and Plants</t>
  </si>
  <si>
    <t xml:space="preserve">    Painting of Walls, Sidewalks of Parks and Other Government Structure/ Facilities</t>
  </si>
  <si>
    <t xml:space="preserve">    Purchase of Park Lights</t>
  </si>
  <si>
    <t xml:space="preserve">    Purchase of Decorative Lights and Various Electrical Materials During Events</t>
  </si>
  <si>
    <t xml:space="preserve">    Purchase of Various materials for the improvement of Parks and Plazas</t>
  </si>
  <si>
    <t xml:space="preserve">    Repair of existing decorative/ park lights</t>
  </si>
  <si>
    <t xml:space="preserve">    Purchase of Gardening Tools &amp; Materials</t>
  </si>
  <si>
    <t>Repair &amp; Rehabilitation of Gov't Facilities</t>
  </si>
  <si>
    <t xml:space="preserve">    Repair and Maintenance of Water System</t>
  </si>
  <si>
    <t xml:space="preserve">    Repair and Maintenance of CR</t>
  </si>
  <si>
    <t xml:space="preserve">    Repair and Maintenance of Fire Suppressors</t>
  </si>
  <si>
    <t xml:space="preserve">    Repair and Maintenance of Quarantine Facilities</t>
  </si>
  <si>
    <t xml:space="preserve">    Painting of City Hall Building, ICC Court and Posts</t>
  </si>
  <si>
    <t xml:space="preserve">    Replacement of Damaged Electrical Wirings/ Connections</t>
  </si>
  <si>
    <t xml:space="preserve">    Purchase of Various Reserve Hardware Materials</t>
  </si>
  <si>
    <t xml:space="preserve">    Purchase of Oxygen Tank Refill</t>
  </si>
  <si>
    <t xml:space="preserve">    Repair and Maintenance of Other Gov't Facilities</t>
  </si>
  <si>
    <t xml:space="preserve">    Termite Control of Various Buildings of the City</t>
  </si>
  <si>
    <t>ASSESSOR</t>
  </si>
  <si>
    <t>Funding for the petition of re-issuance of new owner's duplicate copy of title owner by the City Government of Batac</t>
  </si>
  <si>
    <t>Funding for the additional payment of BLISS lots in Brgy. Camandingan</t>
  </si>
  <si>
    <t>Conduct of General Revision(2nd Year Activities Continuation)</t>
  </si>
  <si>
    <t>CITY HEALTH OFFICE</t>
  </si>
  <si>
    <t>Special Health Programs</t>
  </si>
  <si>
    <t xml:space="preserve">     CGB Vol. Blood Donation Program</t>
  </si>
  <si>
    <t>CHO</t>
  </si>
  <si>
    <t xml:space="preserve">     HIV Program</t>
  </si>
  <si>
    <t xml:space="preserve">     Food Handler's Training</t>
  </si>
  <si>
    <t xml:space="preserve">     Wash during emergencies and disasters</t>
  </si>
  <si>
    <t xml:space="preserve">     Wash on World Water Day</t>
  </si>
  <si>
    <t xml:space="preserve">     Sabayang Taktak (larviciding)</t>
  </si>
  <si>
    <t xml:space="preserve"> Special Nutrition Program</t>
  </si>
  <si>
    <t xml:space="preserve">     Nutrition Supplementation </t>
  </si>
  <si>
    <t>Negotiated Procurement-Direct Contracting</t>
  </si>
  <si>
    <t xml:space="preserve">     Monitoring &amp; Evaluation of Local Level Plan Implementation</t>
  </si>
  <si>
    <t xml:space="preserve">     Micronutrient Supplementation</t>
  </si>
  <si>
    <t>Negotiated Procurement-Direct Contracting/Agency to Agency</t>
  </si>
  <si>
    <t xml:space="preserve">     Feeding Program</t>
  </si>
  <si>
    <t xml:space="preserve">     Nutrition Month Celebration</t>
  </si>
  <si>
    <t xml:space="preserve">    Coaching &amp; Mentoring Brgy. Nutrition Scholars</t>
  </si>
  <si>
    <t xml:space="preserve">     Nutrition in Emergencies Program</t>
  </si>
  <si>
    <t>Barangay Medical Mission</t>
  </si>
  <si>
    <t>SOCIAL WELFARE OFFICE</t>
  </si>
  <si>
    <t>Child Development Worker's Program</t>
  </si>
  <si>
    <t>Provision of School Supplies to Pre-elementary Pupils and  Grade 1-12 Pupils and Students</t>
  </si>
  <si>
    <t>LOCAL COUNCIL FOR THE PROTECTION OF CHILDREN(1% of NTA 741,305,374.00=7,413,053.74)</t>
  </si>
  <si>
    <t>ECCD-Early Childhood Care and Development</t>
  </si>
  <si>
    <t>1. National Child and Developpment Center (NCDC) Maintenance</t>
  </si>
  <si>
    <t>2. Celebration of the National Children's Month</t>
  </si>
  <si>
    <t>LOCAL COUNCIL FOR THE PROTECTION OF CHILDREN</t>
  </si>
  <si>
    <t>3. Kamp Bulilit</t>
  </si>
  <si>
    <t>4. Supplemental Learning Materials for Children</t>
  </si>
  <si>
    <t xml:space="preserve">     4.1 Workbooks</t>
  </si>
  <si>
    <t xml:space="preserve">     4.2 Other Learning Materials</t>
  </si>
  <si>
    <t>5. Supplies and Equipments for Child Development Centers (CDC)</t>
  </si>
  <si>
    <t>6. Other Social Services for Children</t>
  </si>
  <si>
    <t xml:space="preserve">     6.1 Educational/ Financial Assistance for Indigent Students</t>
  </si>
  <si>
    <t xml:space="preserve">     6.2 Child Friendly Spaces in the evacuation centers</t>
  </si>
  <si>
    <t>7. Care and Maintenance of the Child In Conflict with the Law (CICL) &amp; Child At Risk (CAR)</t>
  </si>
  <si>
    <t>8. Trainings, Symposiums/ Forums (Child Rights)</t>
  </si>
  <si>
    <t>9. LGU counterpart-Supplementary Feeding program</t>
  </si>
  <si>
    <t>10. LCPC Meeting and Local State for Children's Report</t>
  </si>
  <si>
    <t>SUPPORT TO SENIOR CITIZEN(.5% of Total Income 857,363,458.65=4,286,817.29)</t>
  </si>
  <si>
    <t xml:space="preserve">     Oxygen Tank, 2 units</t>
  </si>
  <si>
    <t>Incentives for Barangay Coordinators</t>
  </si>
  <si>
    <t>Financial Assistance for the Mobility devices/ aids for senior citizens</t>
  </si>
  <si>
    <t>Activities for the Celebrations of Senior Citizens Month</t>
  </si>
  <si>
    <t>Christmas Festival &amp; Gift giving for  Senior Citizens</t>
  </si>
  <si>
    <t>Emerging Expenses for Senior Citizen/ attendance to meetings</t>
  </si>
  <si>
    <t>SUPPORT TO PERSON WITH DISABILITY(.5% of Total Income 857,363,458.65=4,286,817.29)</t>
  </si>
  <si>
    <t>Stimulation Therapeutic Activity Center</t>
  </si>
  <si>
    <t>Supplies and Materials for Physical Therapy, Fine Motor Development and Special Education</t>
  </si>
  <si>
    <t xml:space="preserve">     Physical Therapy</t>
  </si>
  <si>
    <t xml:space="preserve">     Fine Motor Development</t>
  </si>
  <si>
    <t xml:space="preserve">     Special Education Materials</t>
  </si>
  <si>
    <t xml:space="preserve">     Common Office Supplies</t>
  </si>
  <si>
    <t xml:space="preserve">     Cleaning Supplies/ Janitorial Supplies</t>
  </si>
  <si>
    <t xml:space="preserve">     Medical and Hygiene Kit/ Supplies</t>
  </si>
  <si>
    <t xml:space="preserve">     Educational Assistance for Persons/ Children with Disabilities</t>
  </si>
  <si>
    <t xml:space="preserve">     Supplementary Feeding Program</t>
  </si>
  <si>
    <t xml:space="preserve">     Socialization</t>
  </si>
  <si>
    <t xml:space="preserve">     National disability Prevention and Rehabilitation Week (NDPRW) Celebration &amp; Gift Giving</t>
  </si>
  <si>
    <t xml:space="preserve">     STAC Hydrotherapy</t>
  </si>
  <si>
    <t xml:space="preserve">     Monthly Supply of Multivitamins for Children with Disability (50CDWs ages 0-14)</t>
  </si>
  <si>
    <t>Christmas Program &amp; Gift Giving</t>
  </si>
  <si>
    <t>Quarterly meetings</t>
  </si>
  <si>
    <t>Financial Assistance for Mobility Devices &amp; Prosthesis</t>
  </si>
  <si>
    <t>Sustainable Livelihood Programs for PWD</t>
  </si>
  <si>
    <t>Purchase of Office Furnitures for Office of the Persons with Disability Affairs</t>
  </si>
  <si>
    <t>Women with Disability Month Celebration</t>
  </si>
  <si>
    <t>Support to Emergency Welfare</t>
  </si>
  <si>
    <t>Family and Community Disaster Preparedness</t>
  </si>
  <si>
    <t>Logistic Support in the Implementation of Pantawid Pamilyang Pilipino &amp; Sustainable &amp; livelihood Program</t>
  </si>
  <si>
    <t>Parent Leaders Team Building</t>
  </si>
  <si>
    <t>Parent Leader Quarterly Meeting</t>
  </si>
  <si>
    <t>City Advisory Committee Meeting</t>
  </si>
  <si>
    <t>Youth Development Session</t>
  </si>
  <si>
    <t>Bio Intensive Garden Program</t>
  </si>
  <si>
    <t>Pantawid Pamilya Graduation</t>
  </si>
  <si>
    <t>Sustainable Livelihood Program</t>
  </si>
  <si>
    <t>AGRICULTURAL SERVICES</t>
  </si>
  <si>
    <t>Farmer's Festival</t>
  </si>
  <si>
    <t>OFFICE OF THE CITY AGRICULTURIST</t>
  </si>
  <si>
    <t>Aquacultural &amp; Fisheries Program</t>
  </si>
  <si>
    <t>Supplies and Materials for the City Plant Nursery</t>
  </si>
  <si>
    <t>Provision of Plastic Mulch for Vegetable Growers</t>
  </si>
  <si>
    <t>Purchase of Coconut and Fruit Tree Seedlings</t>
  </si>
  <si>
    <t>Organic Agriculture Program</t>
  </si>
  <si>
    <t>Provision of Manual Fertilizer Applicator for Corn Growers</t>
  </si>
  <si>
    <t>Repair &amp; Maintenance of farm machineries</t>
  </si>
  <si>
    <t>Fertilizer for Vegetable Growers</t>
  </si>
  <si>
    <t>Purchase of Fertilizer for Distribution to Farmers</t>
  </si>
  <si>
    <t>Purchase of Palay Seeds for Distribution to Farmers</t>
  </si>
  <si>
    <t>Fuel for Farm Machinery Service to Farmers</t>
  </si>
  <si>
    <t>Purchase of Assorted Hybrid Vegetables Seeds for Distribution to Farmers</t>
  </si>
  <si>
    <t>VETERINARY SERVICES</t>
  </si>
  <si>
    <t xml:space="preserve">      Recovery Assistance to Hog Raisers affected to African Swine Fever (ASF)</t>
  </si>
  <si>
    <t>VETERINARY OFFICE</t>
  </si>
  <si>
    <t xml:space="preserve">      Distribution of Free Medicines &amp; Dewormers (Flu kit &amp; Vit.) for Livestock Raisers</t>
  </si>
  <si>
    <t>SPECIAL EDUCATION FUND</t>
  </si>
  <si>
    <t xml:space="preserve">I. Support to Operations </t>
  </si>
  <si>
    <t>Telephone Expenses</t>
  </si>
  <si>
    <t>SEF</t>
  </si>
  <si>
    <t>April- December 2022</t>
  </si>
  <si>
    <t>Repair of Office Equipment</t>
  </si>
  <si>
    <t>Purchase of Office Furnitures</t>
  </si>
  <si>
    <t>II. OTHER PROGRAMS</t>
  </si>
  <si>
    <t>A. Assistance in the Implementation of the basic Education Continuity Plan</t>
  </si>
  <si>
    <t>Negotiated Procurement-Small Value Procurement/ Public Bidding</t>
  </si>
  <si>
    <t>B. Assistance for the Initial Implementation of Herd Schooling</t>
  </si>
  <si>
    <t>C. Gulayan sa Paaralan</t>
  </si>
  <si>
    <t>III. CAPITAL OUTLAYS</t>
  </si>
  <si>
    <t>A. Infrastructure Development</t>
  </si>
  <si>
    <t xml:space="preserve">   Construction/Completion* of Perimeter Fence/Widening of School Gate</t>
  </si>
  <si>
    <t xml:space="preserve">   Constrcution of Wash Facility/Comfort Room</t>
  </si>
  <si>
    <t xml:space="preserve">   Construction of Covered Court</t>
  </si>
  <si>
    <t>B. Other Property and Equipment</t>
  </si>
  <si>
    <t xml:space="preserve">   a. ICT Equipment</t>
  </si>
  <si>
    <t xml:space="preserve">   b. Other Equipment</t>
  </si>
  <si>
    <t>C. Additional funding for Expenditures Programmed Under SEF 2021</t>
  </si>
  <si>
    <t>Prepared by:</t>
  </si>
  <si>
    <t>Noted by:</t>
  </si>
  <si>
    <t>Approved by:</t>
  </si>
  <si>
    <t>SGD</t>
  </si>
  <si>
    <t>MICHELL G. MANUEL, CE</t>
  </si>
  <si>
    <t>MARK ANGELO V. SABAS</t>
  </si>
  <si>
    <t>MARLON F. SORIA</t>
  </si>
  <si>
    <t>ENGR. ALBERT D. CHUA</t>
  </si>
  <si>
    <t>BAC Secretariat Head-Infra</t>
  </si>
  <si>
    <t>BAC Secretariat Head-Goods</t>
  </si>
  <si>
    <t>BAC Chairman</t>
  </si>
  <si>
    <t>City Mayor</t>
  </si>
  <si>
    <t>CITY GOVERNMENT OF BATAC Annual Procurement Plan for FY 2024</t>
  </si>
  <si>
    <t>PURCHASE OF OFFICE SUPPLIES</t>
  </si>
  <si>
    <t>February 2024 &amp; July 2024</t>
  </si>
  <si>
    <t>Procurement shall be per Semester</t>
  </si>
  <si>
    <t>January to December 2024</t>
  </si>
  <si>
    <t>PURCHASE OF AGRICULTURAL AND MARINE SUPPLIES</t>
  </si>
  <si>
    <t>AGRICULTURE</t>
  </si>
  <si>
    <t>March 204</t>
  </si>
  <si>
    <t>PURCHASE OF TEXTBOOKS AND INSTRUCTIONAL MATERIALS</t>
  </si>
  <si>
    <t>June 2024</t>
  </si>
  <si>
    <t>SURVEY EXPENSES</t>
  </si>
  <si>
    <t>CPDO</t>
  </si>
  <si>
    <t>EXTRAORDINARY &amp; MISCELLANEOUS EXPENSES</t>
  </si>
  <si>
    <t>OFFICE OF THE MAYOR</t>
  </si>
  <si>
    <t>PRINTING AND PUBLICATION EXPENSES</t>
  </si>
  <si>
    <t>REPAIR AND MAINTENANCE OF INFRASTRUCTURE ASSETS</t>
  </si>
  <si>
    <t>REPAIR AND MAINTENANCE-TRANSPORTATION EQUIPMENT</t>
  </si>
  <si>
    <t>REPRESENTATION EXPENSES</t>
  </si>
  <si>
    <t>ADVERTISING EXPENSES</t>
  </si>
  <si>
    <t>OTHER MAINTENANCE AND OPERATING EXPENSES</t>
  </si>
  <si>
    <t>OFFICE OF THE CITY  MAYOR</t>
  </si>
  <si>
    <t xml:space="preserve">   Provision of School Uniforms for Public Learners</t>
  </si>
  <si>
    <t>Office of the City Mayor</t>
  </si>
  <si>
    <t>July-September 2024</t>
  </si>
  <si>
    <t xml:space="preserve">   Conduct of Mass Civil Wedding Program (Ord. No. 5's 1998)</t>
  </si>
  <si>
    <t>Support to Qualified Benefeciaries of the Assistance program of Board/bar exam Takers</t>
  </si>
  <si>
    <t>Negotiated Procurement/ Public Bidding</t>
  </si>
  <si>
    <t>Jan-December 2024</t>
  </si>
  <si>
    <t>Support to Public Education-Award &amp; Incentive sPrograms for Outstanding Performances of Pupils&amp; Students in Deped Initiated Regional &amp; national Athketics/Sports Comptetions (Ordinance No. 4sP 2018-03)</t>
  </si>
  <si>
    <t xml:space="preserve">   Alay kay KOSA 2024</t>
  </si>
  <si>
    <t>Negotiated Procurement/ Small Value Procurement</t>
  </si>
  <si>
    <t>December ,2024</t>
  </si>
  <si>
    <t xml:space="preserve">   Pinagririnnanud ti Paskua</t>
  </si>
  <si>
    <t>ESTABLISHMENT OF NEW SISTERHOOD RELATION</t>
  </si>
  <si>
    <t>January-December,2024</t>
  </si>
  <si>
    <t xml:space="preserve">   Support to Boys Scouts of the Philippines</t>
  </si>
  <si>
    <t xml:space="preserve">   Support to Public Education -Provision of Educational Supplies and Materials to Learners</t>
  </si>
  <si>
    <t>July-December 2024</t>
  </si>
  <si>
    <t>Provision of the finacial Support to Qualified Benefeciaries of the Assistance</t>
  </si>
  <si>
    <t>MAYOR- LABOR AND EMPLOYMENT SECTION</t>
  </si>
  <si>
    <t>Conduct of Job Fair</t>
  </si>
  <si>
    <t>Mayor- Labor and Employment Section</t>
  </si>
  <si>
    <t>Career Advocacy and Employment Coaching Services</t>
  </si>
  <si>
    <t>Mayor- Tourism and Events Section</t>
  </si>
  <si>
    <t>Semana ti MarMArna</t>
  </si>
  <si>
    <t>Mayor- Tourism &amp; Events Section</t>
  </si>
  <si>
    <t>October,2024</t>
  </si>
  <si>
    <t xml:space="preserve">   Farmer's Festival</t>
  </si>
  <si>
    <t>May,2024</t>
  </si>
  <si>
    <t xml:space="preserve">   Tourism Development Program</t>
  </si>
  <si>
    <t xml:space="preserve">   Lovebeats: A Valentive Program</t>
  </si>
  <si>
    <t>February,2024</t>
  </si>
  <si>
    <t xml:space="preserve">   Abbeats: Batac Labs Lokal</t>
  </si>
  <si>
    <t>November,2024</t>
  </si>
  <si>
    <t xml:space="preserve">   Tourism Month  Celebration</t>
  </si>
  <si>
    <t>December,2024</t>
  </si>
  <si>
    <t xml:space="preserve">   Empanada Festival</t>
  </si>
  <si>
    <t>September,2024</t>
  </si>
  <si>
    <t>Support to Provincial Events</t>
  </si>
  <si>
    <t xml:space="preserve">   446th Founding Anniversary Celebration of Batac</t>
  </si>
  <si>
    <t>Celebration of national &amp; local commemorization</t>
  </si>
  <si>
    <t>Culture and Arts Preservation and Enhancement</t>
  </si>
  <si>
    <t>January to December 2025</t>
  </si>
  <si>
    <t>LICENSE -OMOE</t>
  </si>
  <si>
    <t>OMOE- Awards &amp; Incentives for Top 50 Prompt Taxpayers and Top 10 Highest Taxpayers</t>
  </si>
  <si>
    <t>Mayor- Business Permits and Licensing Section</t>
  </si>
  <si>
    <t>January, 2024</t>
  </si>
  <si>
    <t>Annual Search for the Cleanest &amp; Greenest Barangays &amp; Schools</t>
  </si>
  <si>
    <t>Mayor- Environmental Mgt. Section</t>
  </si>
  <si>
    <t>March-December,2024</t>
  </si>
  <si>
    <t>Celebration of Environmental Awareness Month</t>
  </si>
  <si>
    <t>Conduct of Trainings for Recycling of Waste</t>
  </si>
  <si>
    <t>June, 2024</t>
  </si>
  <si>
    <t xml:space="preserve">     Launching of Palit Basura Program to Schools Supplies/ Groceries</t>
  </si>
  <si>
    <t>Information  Education campaign to schools &amp; Barangays</t>
  </si>
  <si>
    <t>May, 2024</t>
  </si>
  <si>
    <t xml:space="preserve">     Volunteer Tree-Planting</t>
  </si>
  <si>
    <t>July, 2024</t>
  </si>
  <si>
    <t>Fun walk on Environment Week</t>
  </si>
  <si>
    <t>July, 2025</t>
  </si>
  <si>
    <t>MAYOR- LOCAL YOUTH DEVELOPMENT SECTION</t>
  </si>
  <si>
    <t>Sports Development Program</t>
  </si>
  <si>
    <t xml:space="preserve">   Support to Public Education -Sports Dev't Prog.</t>
  </si>
  <si>
    <t>Mayor- Local Youth Development Section</t>
  </si>
  <si>
    <t>August, 2023</t>
  </si>
  <si>
    <t>OMOE-Sports development Program</t>
  </si>
  <si>
    <t xml:space="preserve">   Inter- High School Tournament</t>
  </si>
  <si>
    <t xml:space="preserve">   Inter- Elementary Basketball Tournament</t>
  </si>
  <si>
    <t xml:space="preserve">   Inter-Barangay Basketball Tournament</t>
  </si>
  <si>
    <t xml:space="preserve">   Inter Agency Friendship Games</t>
  </si>
  <si>
    <t xml:space="preserve">   Other  Sports Activites  participated by the  City</t>
  </si>
  <si>
    <t>August, 2024</t>
  </si>
  <si>
    <t>International Youth Week</t>
  </si>
  <si>
    <t>August,2024</t>
  </si>
  <si>
    <t>Strengthening Local Sports Program for Athletes</t>
  </si>
  <si>
    <t>Sports Camp</t>
  </si>
  <si>
    <t>April,2024</t>
  </si>
  <si>
    <t>Mandatory and Continuing Training for Sk, Youth Development Officers and LYDC Members</t>
  </si>
  <si>
    <t>January,2024</t>
  </si>
  <si>
    <t>Youth Awards and Recognitiom</t>
  </si>
  <si>
    <t>HUMAN RESOURCE MGT. OFFICE</t>
  </si>
  <si>
    <t xml:space="preserve">   Learning Development Program</t>
  </si>
  <si>
    <t xml:space="preserve">      Staff Development Course</t>
  </si>
  <si>
    <t>Human Resource Mgt. Office</t>
  </si>
  <si>
    <t>January to December,2024</t>
  </si>
  <si>
    <t xml:space="preserve">      General Assembly of Employees</t>
  </si>
  <si>
    <t xml:space="preserve">      Teambuilding Program</t>
  </si>
  <si>
    <t xml:space="preserve">   Program to Institutionalize Meritocracy and Excellence in Human Resource Management (PRIME-HRM)</t>
  </si>
  <si>
    <t>March to June, 2024</t>
  </si>
  <si>
    <t xml:space="preserve">   Program on Awards &amp; Incentives for Service Excellence</t>
  </si>
  <si>
    <t xml:space="preserve">   Philippine Civil Service Anniversary</t>
  </si>
  <si>
    <t>September, 2024</t>
  </si>
  <si>
    <t xml:space="preserve">   CGB Sports Festival</t>
  </si>
  <si>
    <t>September, 2025</t>
  </si>
  <si>
    <t>CPDO- OMOE</t>
  </si>
  <si>
    <t xml:space="preserve">   Conduct of City Development Council (CDC) Meetings , Programs and Activities  and other various meetings related to planning and Development</t>
  </si>
  <si>
    <t>City Planning &amp; Dev. Office</t>
  </si>
  <si>
    <t>Negotiated Procurement/ Small Value Procurement/ Public Bidding</t>
  </si>
  <si>
    <t>January to December, 2024</t>
  </si>
  <si>
    <t xml:space="preserve">  Philippine Heart Month</t>
  </si>
  <si>
    <t>Office of the City Health Officer</t>
  </si>
  <si>
    <t>February, 2024</t>
  </si>
  <si>
    <t>National No smoking</t>
  </si>
  <si>
    <t>June,2024</t>
  </si>
  <si>
    <t xml:space="preserve">  Worlds Mental Health Day</t>
  </si>
  <si>
    <t>April, 2024</t>
  </si>
  <si>
    <t xml:space="preserve">  Obesity Prevention Awareness Week</t>
  </si>
  <si>
    <t>October, 2024</t>
  </si>
  <si>
    <t>Gandang Buntis ng Batac and Buntis Day Celebration</t>
  </si>
  <si>
    <t xml:space="preserve">  National Immunization Program "Batac-Batacqueno, Protektado on Fully Immunized Child"</t>
  </si>
  <si>
    <t>April to December, 2024</t>
  </si>
  <si>
    <t xml:space="preserve">  National Immunization Program "Batac-Batacqueno, Protektado"</t>
  </si>
  <si>
    <t xml:space="preserve"> Public Bidding</t>
  </si>
  <si>
    <t xml:space="preserve">  Adolescent Health Symposium</t>
  </si>
  <si>
    <t>September-October, 2024</t>
  </si>
  <si>
    <t>Milk Supplementation for Underweight  &amp; Adolscent Pregnant Women</t>
  </si>
  <si>
    <t>May-December,2024</t>
  </si>
  <si>
    <t xml:space="preserve">  Gestational Diabetes Screening for Overweight Pregnant Women</t>
  </si>
  <si>
    <t xml:space="preserve">  CGB Vol. Blood Donation Program</t>
  </si>
  <si>
    <t>February to October, 2024</t>
  </si>
  <si>
    <t xml:space="preserve">  HIV/AIDS Program</t>
  </si>
  <si>
    <t>November, 2024</t>
  </si>
  <si>
    <t xml:space="preserve">  Food Handler's Training</t>
  </si>
  <si>
    <t xml:space="preserve">  Wash during emergencies and disasters</t>
  </si>
  <si>
    <t xml:space="preserve">  Wash on World Water Day</t>
  </si>
  <si>
    <t>June-December, 2024</t>
  </si>
  <si>
    <t xml:space="preserve">  Simultaneous/ Sabayang Taktak (larviciding)</t>
  </si>
  <si>
    <t xml:space="preserve">Provision of Maternity Package &amp; Newborn kit to Pregnant Woman </t>
  </si>
  <si>
    <t>Teenage Pregnancy Prevention Month in the City Of Batac</t>
  </si>
  <si>
    <t>September-October,2024</t>
  </si>
  <si>
    <t xml:space="preserve">  Special Nutrition Program</t>
  </si>
  <si>
    <t xml:space="preserve">  Monitoring &amp; Evaluation of Local Level Plan Implementation (MELLPI)</t>
  </si>
  <si>
    <t>March-July, 2024</t>
  </si>
  <si>
    <t xml:space="preserve">  Feeding Program</t>
  </si>
  <si>
    <t>Negotiated Procurement/ Small Value Procurement/ Public bidding</t>
  </si>
  <si>
    <t>September-December, 2024</t>
  </si>
  <si>
    <t xml:space="preserve">  Nutrition Month Celebration</t>
  </si>
  <si>
    <t xml:space="preserve">  Coaching &amp; Mentoring Brgy. Nutrition Scholars</t>
  </si>
  <si>
    <t>Training for Brgy Nutrition Committee</t>
  </si>
  <si>
    <t>April-June,2024</t>
  </si>
  <si>
    <t xml:space="preserve">  Barangay Medical Mission</t>
  </si>
  <si>
    <t xml:space="preserve">  Training for Brgy. Nutrition Scholar</t>
  </si>
  <si>
    <t>July,2024</t>
  </si>
  <si>
    <t>Training for Brgy.Health Workers</t>
  </si>
  <si>
    <t>January to June,2024</t>
  </si>
  <si>
    <t>Celebration of the National Children's Month &amp; Gift Giving</t>
  </si>
  <si>
    <t>Office of the City Social Welfare Officer</t>
  </si>
  <si>
    <t>Kamp Bulilit</t>
  </si>
  <si>
    <t>Capability building/Training for the Day Care Workers</t>
  </si>
  <si>
    <t>Other Social Services for Children</t>
  </si>
  <si>
    <t>Trainings, Symposiums/ Forums (Child Rights)</t>
  </si>
  <si>
    <t>LGU Counterpart- Supplementary Feeding</t>
  </si>
  <si>
    <t>LCPC Meeting and Local State for Children's Report</t>
  </si>
  <si>
    <t>March, June, September, November, 2024 (quarterly)</t>
  </si>
  <si>
    <t>Children's Representative Assembly</t>
  </si>
  <si>
    <t>SUPPORT TO SENIOR CITIZEN</t>
  </si>
  <si>
    <t>Activities for the Celebrations of "Elderly Week"/ Senior Citizens Month</t>
  </si>
  <si>
    <t>December, 2024</t>
  </si>
  <si>
    <t>Quarterly meetings of OSCA Brgy. Coordinators/ Social Pension Payouts and other activities (meals/ snacks)</t>
  </si>
  <si>
    <t>March, June, September, December, 2024 (quarterly)</t>
  </si>
  <si>
    <t>OMOE- SUPPORT TO PERSON WITH DISABILITY</t>
  </si>
  <si>
    <t>March, 2024</t>
  </si>
  <si>
    <t xml:space="preserve">    Special Education Materials</t>
  </si>
  <si>
    <t>Snack Time Activity</t>
  </si>
  <si>
    <t xml:space="preserve">     STAC Center Maintenance &amp; improvement</t>
  </si>
  <si>
    <t>Person With Disability</t>
  </si>
  <si>
    <t>Buwan ng Kalalakihang may Kapansanan</t>
  </si>
  <si>
    <t>Parent's eeffectiveness Seminar</t>
  </si>
  <si>
    <t>March,2024</t>
  </si>
  <si>
    <t xml:space="preserve"> Federated Pwd Quarterly meetings</t>
  </si>
  <si>
    <t>Emerging expenses for PWDs/attendance to meetings,seminars and other activities outside the City of Batac</t>
  </si>
  <si>
    <t>March, June,September, December 2024</t>
  </si>
  <si>
    <t>SUPPORT IN THE IMPLEMENTATAION OF PANTAWID PAMILYA PILIPINO AND SUSTAINABLE LIVELIHOOD PROGRAM</t>
  </si>
  <si>
    <t>Parent Leader team Building</t>
  </si>
  <si>
    <t>Parent Leaders Quarterly Meeting</t>
  </si>
  <si>
    <t>June-September ,2024</t>
  </si>
  <si>
    <t>January -December,2024</t>
  </si>
  <si>
    <t>Bio Intensive garden Program</t>
  </si>
  <si>
    <t>June ,2024</t>
  </si>
  <si>
    <t>June and December ,2024</t>
  </si>
  <si>
    <t>100,00.00</t>
  </si>
  <si>
    <t>AGRICULTURE- OMOE</t>
  </si>
  <si>
    <t xml:space="preserve">   Provision of Plastic Mulch for Vegetable Growers</t>
  </si>
  <si>
    <t xml:space="preserve">   Purchase of Coconut and Fruit Tree Seedlings</t>
  </si>
  <si>
    <t xml:space="preserve">   Assistance to Agriculture &amp; Fishery Council</t>
  </si>
  <si>
    <t xml:space="preserve">   Aquacultural &amp; Fisheries Program</t>
  </si>
  <si>
    <t>April to October, 2024</t>
  </si>
  <si>
    <t xml:space="preserve">   Organic Agriculture Program</t>
  </si>
  <si>
    <t xml:space="preserve">   Fuel Subsidy Program for Farmer's</t>
  </si>
  <si>
    <t xml:space="preserve">   Fuel for Farm Machinery Service to Farmers</t>
  </si>
  <si>
    <t>January, March, October, 2024</t>
  </si>
  <si>
    <t>Recovery assistance to Farmers and fisherfolks afected by typhoon and other Calamities</t>
  </si>
  <si>
    <t>August to October,2024</t>
  </si>
  <si>
    <t>CITY-VETERINARY OMOE</t>
  </si>
  <si>
    <t xml:space="preserve">  Purchase of Veterinary Medicines and Vitamins</t>
  </si>
  <si>
    <t>Office of the City Veterinarian</t>
  </si>
  <si>
    <t xml:space="preserve">  Massive Anti-Rabies Vaccination</t>
  </si>
  <si>
    <t>Training on Humane Dog catching with Starter Kit</t>
  </si>
  <si>
    <t>Distribution of Personalize Dog tag and Vaccination cards to All Dogs in the City Of Batac</t>
  </si>
  <si>
    <t>Provision of Welfare Assitance to Disadvantaged OFWs</t>
  </si>
  <si>
    <t>BUILDING OFFICIAL</t>
  </si>
  <si>
    <t>OMOE- Pasilaw Pro Poor Program Fund- Ordinance No. 5SP 2022-03</t>
  </si>
  <si>
    <t>Office of the City Buiding Official</t>
  </si>
  <si>
    <t>Information education via radio and Printed Materials (JMC 2021-01)</t>
  </si>
  <si>
    <t>Funds provided for the adoption and enforcement of Green building Code</t>
  </si>
  <si>
    <t>CAPITAL OUTLAY</t>
  </si>
  <si>
    <t>Land Acquisition Program (Lot Purchase)</t>
  </si>
  <si>
    <t>Office of the City Assessor/ Office of the City Vice Mayor</t>
  </si>
  <si>
    <t>SPECIAL PURPOSE APPROPORIATIONS</t>
  </si>
  <si>
    <t>5% LOCAL DISASTER RISK REDUCTION MANAGEMENT FUND</t>
  </si>
  <si>
    <t>Thematic 1- Disaster Prevention and Mitigation</t>
  </si>
  <si>
    <t>Clearing, pruning, brushing and cutting of trees in the different barangays and schools</t>
  </si>
  <si>
    <t>Well and Spring Development</t>
  </si>
  <si>
    <t>Fuel oil and lubricants for Dredging, decloging and cleaning of rivers, creeks, canals, small farm reservoirs and other waterways</t>
  </si>
  <si>
    <t>Janaury to December, 2024</t>
  </si>
  <si>
    <t>Thematic 2- Disaster Preparedness</t>
  </si>
  <si>
    <t>Conduct of Capacity Training of C/BDRRMC, SDRRMC, NGO'S, Government and Private sectors and volunteers on Disaster Risk Reduction and Management</t>
  </si>
  <si>
    <t>Updating of various CDRRM Plans</t>
  </si>
  <si>
    <t>September to December,2024</t>
  </si>
  <si>
    <t>Conduct of Earthquake, Flood and Fire Evacuation Drills Oplan Ligtas na Pamayanan</t>
  </si>
  <si>
    <t>Information Education Campaign (IEC): Early Warning System and Pre-evacuation Management, Disaster preparedness; production, formulation and distribution of materials (manuals, leaflets, pamphlets, flyers, brochures, posters, early warning signages); dialogues w/ schools and the community; and others</t>
  </si>
  <si>
    <t>Conduct of DRRM-related Contests</t>
  </si>
  <si>
    <t>March, July, 2024</t>
  </si>
  <si>
    <t>Stockpiling and Prepositioning of Supplies and Materials (Food and Non-Food items/ medicines)</t>
  </si>
  <si>
    <t>January to August, 2024</t>
  </si>
  <si>
    <t>Acquisition of Search, rescue and retrieval (SRR) equipment; personal protective equipment; and other office facilities, materials, supplies, uniforms and maintenance of evacuation center</t>
  </si>
  <si>
    <t>Purchase of 1 unit Mobile Treatment Facility</t>
  </si>
  <si>
    <t>January to May, 2024</t>
  </si>
  <si>
    <t>Purchase of search, rescue and reteival equipment for distribution to the 26 Public Elementary school, 5 Public Junior High School, 5 Public Senior high School, 5 Private Es, 5 Private JHS.3 Private SHS and 1 SUC</t>
  </si>
  <si>
    <t>Purchase of search, rescue and reteival equipment for use of the Bureau of fire Protection-City of Batac Station</t>
  </si>
  <si>
    <t>Thematic 3 and 4- Disaster Response, Rehabilitation and Recovery</t>
  </si>
  <si>
    <t>Quick Response Fund</t>
  </si>
  <si>
    <t>Provision of basic needs of evacuees, responders and other staff on-duty (food, clothing, shelter, medicines and others) and Other services</t>
  </si>
  <si>
    <t>After every calamity</t>
  </si>
  <si>
    <t>Infrastructure Rehabilitation- Rehabilitation/ Repair/ Maintenance of Calamity and Disaster Damages</t>
  </si>
  <si>
    <t>Gravelling of road shoulders and backfilling potholes</t>
  </si>
  <si>
    <t>Stockpiling of Gravel and Sand for regravelling of roadshoulders and Backfilling potholes</t>
  </si>
  <si>
    <t>Agricultural Rehabilitation Program for Agriculture, Fishery and Livestock</t>
  </si>
  <si>
    <t>Emergency Shelter Assistance (ESA)</t>
  </si>
  <si>
    <t>APPROPRIATIONS FOR DEVELOPMENT PROGRAMS AND PROJECTS- 20% DEVELOPMENT FUND</t>
  </si>
  <si>
    <t>PROVISION OF FOOD ASSISTANCE &amp; OTHER RELIEF GOODS TO AFFECTED FAMILITIES DURING CALAMITIES</t>
  </si>
  <si>
    <t>CDRRMO/CHO</t>
  </si>
  <si>
    <t>HOUSEHOLD -LEVEL DATA MANAGEMENT SYSTEM</t>
  </si>
  <si>
    <t>PROVISION OF MEDICAL SUPPLIES AND MEDICINES FOR RE-EMERGING INFECTOUS DISASES</t>
  </si>
  <si>
    <t>RECOVERY ASSISTANCE TO FARMERS AND FISHERFOLKS AFFECTED BYBTYPHOON AND OTHER CALAMITIES</t>
  </si>
  <si>
    <t>FUEL SUBSIDY PROGRAM</t>
  </si>
  <si>
    <t>PURCHASE OF 1 UNIT WATER TANKER</t>
  </si>
  <si>
    <t>MARKET OFFICE</t>
  </si>
  <si>
    <t>Purchase of 1 unit drop side truck (10ft)</t>
  </si>
  <si>
    <t>Slaughterhouse Section</t>
  </si>
  <si>
    <t>March-April, 2024</t>
  </si>
  <si>
    <t>Purchase of 1 unit Reefer Van</t>
  </si>
  <si>
    <t>Purchase of 1 unit Hauling Truck</t>
  </si>
  <si>
    <t>Purchase of  Assorted hybrid Vegetbales Seeds for distribution to Farmers</t>
  </si>
  <si>
    <t>Animal Dispersal Program</t>
  </si>
  <si>
    <t>Purchase of 1 Unit Landfill Compactor</t>
  </si>
  <si>
    <t>Mayor- Environmental mgt. Section</t>
  </si>
  <si>
    <t>Purchase of 1 Unit Garbage Truck</t>
  </si>
  <si>
    <t>Aid to Barangays</t>
  </si>
  <si>
    <t>Aid to LIGA ng mga Barangay</t>
  </si>
  <si>
    <t>Office of the LIGA ng Barangay</t>
  </si>
  <si>
    <t>Commendations ,citations or Awards for the Seal of good Local Governance for Barangays (SGLGB)</t>
  </si>
  <si>
    <t>Capacity Development for Men &amp; Women under the Commission of Population Development Programs/ Projects/ Activities</t>
  </si>
  <si>
    <t>A. Responsible Parenthood &amp; Family Planning</t>
  </si>
  <si>
    <t xml:space="preserve">    a. Women's Month Celebration (City &amp; Provinces)</t>
  </si>
  <si>
    <t>City Social Welfare Office</t>
  </si>
  <si>
    <t xml:space="preserve">    b. Quarterly meeting of VAWC</t>
  </si>
  <si>
    <t>March, June,September,December  2024</t>
  </si>
  <si>
    <t xml:space="preserve">    c. Quarterly meeting of Kalipi nasyonal, Inc.</t>
  </si>
  <si>
    <t xml:space="preserve">    d. Team Building Activity of VAWC Desk Officers</t>
  </si>
  <si>
    <t xml:space="preserve">    e.Team Building Activity of KALIPi Officers</t>
  </si>
  <si>
    <t xml:space="preserve">    f. Training/Seminar of VAWC Desk Officers</t>
  </si>
  <si>
    <t xml:space="preserve">    g.Search for Model Family 2024</t>
  </si>
  <si>
    <t>B. Adolescent Health Youth and Development</t>
  </si>
  <si>
    <t xml:space="preserve">    a. Training of Teen Center</t>
  </si>
  <si>
    <t xml:space="preserve">    b.Social Protection Program for Adolescent Mother &amp; their children (SPPAMC)</t>
  </si>
  <si>
    <t>C. Population Development</t>
  </si>
  <si>
    <t xml:space="preserve">    a. Training on Migration System</t>
  </si>
  <si>
    <t>b. Maintenace of the women &amp; child crisis center</t>
  </si>
  <si>
    <t>c. Supplies and Equipment for the Women &amp; Child Crisis center</t>
  </si>
  <si>
    <t>d. Organization of Solo Parents</t>
  </si>
  <si>
    <t>f.Lecture &amp; Symposuim on Solo parents pursuant to RA11862</t>
  </si>
  <si>
    <t>g.Conduct of Quarterly Parent Efffectiveness Seminar (PES)</t>
  </si>
  <si>
    <t>h.Conduct of Quarterly empowerment &amp; Reaffirmation of Paternal Abilities (ERPAT)</t>
  </si>
  <si>
    <t>i. Sustainable Livelihood Program for dis-Advantaged (Marginal, displaced, Viulnerable &amp; PDL) persons</t>
  </si>
  <si>
    <t>j.Sustainable Livelihood Programs for PWD</t>
  </si>
  <si>
    <t>k. Pride Month Celebration</t>
  </si>
  <si>
    <t>Pag-asa Youth Association of the Philippines (PYAP)/ Unlad Kabataan Program (UKP)</t>
  </si>
  <si>
    <t>Out of School Youth (OSY) Founding Anniversary Host</t>
  </si>
  <si>
    <t>CSWD</t>
  </si>
  <si>
    <t>Unlad Kabataan Program for Outh of  School Youth</t>
  </si>
  <si>
    <t>Youth Camp</t>
  </si>
  <si>
    <t>CSWD/ CHO</t>
  </si>
  <si>
    <t>Pag-asaYouth Association Training/Meeting Host</t>
  </si>
  <si>
    <t>Technical Briefing/Information Caravan on Pest Nutrient Management</t>
  </si>
  <si>
    <t>Office of the City Agriculture</t>
  </si>
  <si>
    <t>Technology demonstration on rice direct Seeding</t>
  </si>
  <si>
    <t>Training on Soil Specific nutrient managemnt (SSNM) on corn for farmers leaders</t>
  </si>
  <si>
    <t>Technology demonstration on Crop Production</t>
  </si>
  <si>
    <t>May,october 2024</t>
  </si>
  <si>
    <t>Season-Long Farmers Field School on Crop Production</t>
  </si>
  <si>
    <t>Gulayan sa Paaralan</t>
  </si>
  <si>
    <t>Gulayan sa Barangay</t>
  </si>
  <si>
    <t>Training on bamboo Weaving</t>
  </si>
  <si>
    <t>Establishment of technology demonstration site on tilapia pond-refuge</t>
  </si>
  <si>
    <t>Training on banana production and processing</t>
  </si>
  <si>
    <t>Technology Demonstration on vegetable Production w/ drip Irrigation Syastem</t>
  </si>
  <si>
    <t>September ,2024</t>
  </si>
  <si>
    <t>Livelihood development Program</t>
  </si>
  <si>
    <t>February ,2024</t>
  </si>
  <si>
    <t>Provision of Plastic Mulch and Seeding Tray for Vegetable Growers</t>
  </si>
  <si>
    <t>Technology Demonstration on Onion Production</t>
  </si>
  <si>
    <t>Support to 4-H club</t>
  </si>
  <si>
    <t>Training on damage report Preparation</t>
  </si>
  <si>
    <t>Aquacultural and fisheries Program</t>
  </si>
  <si>
    <t>Organic Agricultural Program</t>
  </si>
  <si>
    <t>Training on Proper Management of cattle Production</t>
  </si>
  <si>
    <t xml:space="preserve">Traning on Breeding Management of Swine </t>
  </si>
  <si>
    <t>Conduct of Monthly Management Meeting</t>
  </si>
  <si>
    <t>Leadership and Management Training</t>
  </si>
  <si>
    <t>Leadership and Management Training for Second Level employees</t>
  </si>
  <si>
    <t>Health and Wellness Program</t>
  </si>
  <si>
    <t xml:space="preserve">     Conduct of Random Drug Testing</t>
  </si>
  <si>
    <t xml:space="preserve">     Provision of Free Complete Blood Chemistry to all City Employees</t>
  </si>
  <si>
    <t xml:space="preserve">     Provision of Chest X-ray</t>
  </si>
  <si>
    <t xml:space="preserve">     Provision of Free Vitamin C with Zinc</t>
  </si>
  <si>
    <t xml:space="preserve">     Provision of Multi-vitamins</t>
  </si>
  <si>
    <t xml:space="preserve">     Provision of anti-flu Vaccine</t>
  </si>
  <si>
    <t xml:space="preserve">     Provision of anti-pnuemonia Vaccine</t>
  </si>
  <si>
    <t>Provision of Liver Function Test (SGOT) and SGPT for 46 years old and above city employees)</t>
  </si>
  <si>
    <t xml:space="preserve">     Attendance to CGB Fun Run/ Walk and Other Invitational Fun Run/ Walks</t>
  </si>
  <si>
    <t xml:space="preserve">     Establishment of Fitness Center and Provision of Sports Equipment</t>
  </si>
  <si>
    <t>Provision of Gender and Development Training to City Employees</t>
  </si>
  <si>
    <t>Team Building cum GAD Awareness</t>
  </si>
  <si>
    <t>Assistance  to PNP</t>
  </si>
  <si>
    <t>Other Activities</t>
  </si>
  <si>
    <t>I.Police Community Relations Activities (PCR)</t>
  </si>
  <si>
    <t xml:space="preserve">     VAWC Seminar/ Symposium</t>
  </si>
  <si>
    <t xml:space="preserve">     Feeding Program and Gift Giving</t>
  </si>
  <si>
    <t xml:space="preserve">     Drug Symposium Lecture</t>
  </si>
  <si>
    <t xml:space="preserve">     Livestock Distribution to PWUD's </t>
  </si>
  <si>
    <t xml:space="preserve">     Annual PCR Month Celebration</t>
  </si>
  <si>
    <t xml:space="preserve">     PCR Trainings and Seminars</t>
  </si>
  <si>
    <t xml:space="preserve">     Barangayanihan Activities</t>
  </si>
  <si>
    <t xml:space="preserve">     Disaster Preparedness Training</t>
  </si>
  <si>
    <t xml:space="preserve">     PRO1 5Ps Project</t>
  </si>
  <si>
    <t xml:space="preserve">     Maintenance of Police Station and Police Assistance Centers</t>
  </si>
  <si>
    <t xml:space="preserve">     Conduct of Community Anti-Terrorism Awareness Seminar (CATA) and Knowing the Enemy (KTE)</t>
  </si>
  <si>
    <t xml:space="preserve">     Acquisition of Checkpoint Operation  Materials and Maint. Of Checkpoint Barricade</t>
  </si>
  <si>
    <t xml:space="preserve">     Formulation of LACAP</t>
  </si>
  <si>
    <t xml:space="preserve">     Seminar on Barangay Intelligence (BIN)</t>
  </si>
  <si>
    <t xml:space="preserve">     Revalidation of City Strategic Management Unit</t>
  </si>
  <si>
    <t>Peace and Order Development Program</t>
  </si>
  <si>
    <t>BPATS  Training</t>
  </si>
  <si>
    <t>Office of the City Mayor/ PNP</t>
  </si>
  <si>
    <t>Anti-illegal Drug Campaign</t>
  </si>
  <si>
    <t>Aid to Katarungan Pambarangay</t>
  </si>
  <si>
    <t>I. LEARNING SUPPORT SERVICES PROGRAM</t>
  </si>
  <si>
    <t>EOSY Reading and Numeracy Enhancement</t>
  </si>
  <si>
    <t>EOSY Extra/co-Curricular Training in Arts, Jourmalism ,Music &amp; dance/Festival of Talents</t>
  </si>
  <si>
    <t>Small Value Procurement</t>
  </si>
  <si>
    <t>Purchase of Supplementary Reading Materials</t>
  </si>
  <si>
    <t>Febraury, 2024</t>
  </si>
  <si>
    <t>Scout Encampment for Bsp and Gsp</t>
  </si>
  <si>
    <t>Girl Scouts Training and City-wide Activities</t>
  </si>
  <si>
    <t>August,September &amp; October,2024</t>
  </si>
  <si>
    <t>Leadership trainings for Youth Leaders</t>
  </si>
  <si>
    <t>Lead Program For Students Leaders 2024</t>
  </si>
  <si>
    <t>Upliftf (Up for learner's Insights,feedback ,and thoughts</t>
  </si>
  <si>
    <t>Kinder and Early Grades festival</t>
  </si>
  <si>
    <t>Brigada Pagbasa</t>
  </si>
  <si>
    <t>Training on School-Based Management &amp; School Governance</t>
  </si>
  <si>
    <t xml:space="preserve">Seminar on Solid Waste Management </t>
  </si>
  <si>
    <t>Benchmarking to Luzong National high School</t>
  </si>
  <si>
    <t>Search for the Cleanest &amp; Greenest School</t>
  </si>
  <si>
    <t>Seminar on Preparing PTA Resolutions</t>
  </si>
  <si>
    <t>Als Accreditation &amp; Equivalency Exam/Certification</t>
  </si>
  <si>
    <t>Bridging Program for G12 Learners</t>
  </si>
  <si>
    <t>II. SUPPORT TO OPERATION OF SCHOOLS</t>
  </si>
  <si>
    <t>Repair of office equipment</t>
  </si>
  <si>
    <t>January , 2024</t>
  </si>
  <si>
    <t>Office Furniture &amp; Equipment</t>
  </si>
  <si>
    <t>Februaryr, 2024</t>
  </si>
  <si>
    <t>ALS Graduation</t>
  </si>
  <si>
    <t>April ,2024</t>
  </si>
  <si>
    <t>III. Human Resource Development Program</t>
  </si>
  <si>
    <t>Conduct of Educational Research</t>
  </si>
  <si>
    <t>MArch, 2024</t>
  </si>
  <si>
    <t>Division Traiining on the strategies of conducting Innovation in Education</t>
  </si>
  <si>
    <t>Capacity Building on the Strategies in Addressing Learners Gender Needs</t>
  </si>
  <si>
    <t>Iv. Sports Development Program</t>
  </si>
  <si>
    <t>Inter-School Sports festival 2024</t>
  </si>
  <si>
    <t>Training of athletes,coaches &amp; officaiting /technical officials</t>
  </si>
  <si>
    <t>Regional Screening and Accreditation by the RSAC</t>
  </si>
  <si>
    <t xml:space="preserve">RIAA MEET </t>
  </si>
  <si>
    <t>Uniforms</t>
  </si>
  <si>
    <t>January &amp; April,2024</t>
  </si>
  <si>
    <t>IV. CAPITAL OUTLAY</t>
  </si>
  <si>
    <t>A. INFRASTRUCTURE DEVELOPMENT (labor and materials)</t>
  </si>
  <si>
    <t>1.Construction/ Completion of Perimeter Fence</t>
  </si>
  <si>
    <t xml:space="preserve">   a.Benigno Macadaeg Elementary School</t>
  </si>
  <si>
    <t xml:space="preserve">   b.Magnuang Elementary School</t>
  </si>
  <si>
    <t>c. Cumcumraas-Manggaddi-Pitpitac Es</t>
  </si>
  <si>
    <t>2.Rehabilitation of Slope/Soil Protection</t>
  </si>
  <si>
    <t xml:space="preserve">   a. Batac National High School</t>
  </si>
  <si>
    <t xml:space="preserve"> b. Biningan ES</t>
  </si>
  <si>
    <t>c.Mariano Marcos MES-Phase 1</t>
  </si>
  <si>
    <t>d.Baay ES-Phase 1</t>
  </si>
  <si>
    <t>e. Sumader ES-Phase 1</t>
  </si>
  <si>
    <t>f.Payao Es-Phase 1</t>
  </si>
  <si>
    <t>g. Maipalig-Quiom Es-Phase 1</t>
  </si>
  <si>
    <t>h. HVNES-Phase 1</t>
  </si>
  <si>
    <t>i. CBNHS Payao Library-Phase 1</t>
  </si>
  <si>
    <t>3.Construction of Wash facility and Segegated CR</t>
  </si>
  <si>
    <t xml:space="preserve">     a. Colo-Mabaleng ES-phase 1</t>
  </si>
  <si>
    <t xml:space="preserve">     b. Naguirangan-Capacuan ES Phase 1</t>
  </si>
  <si>
    <t>4.Rehabilitation of Eletrical Wiring</t>
  </si>
  <si>
    <t xml:space="preserve">     a. Camandingan ES</t>
  </si>
  <si>
    <t xml:space="preserve">     b. Crispina Marcos-Valdez NHS</t>
  </si>
  <si>
    <t>5.Construction of Stage/Roofingand ceiling/Covered Court</t>
  </si>
  <si>
    <t xml:space="preserve">     a.PQ Pimentel ES-Phase 1</t>
  </si>
  <si>
    <t xml:space="preserve">     b. San Mateo ES</t>
  </si>
  <si>
    <t xml:space="preserve">     c. Baoa East-Phase 1</t>
  </si>
  <si>
    <t>5.Well Drilling</t>
  </si>
  <si>
    <t xml:space="preserve">     a.City of Batac NHS Rayuray</t>
  </si>
  <si>
    <t>6.Backfiling</t>
  </si>
  <si>
    <t xml:space="preserve">     a.City of Batac National High School</t>
  </si>
  <si>
    <t>B. OTHER PROPERTY AND EQUIPMENT</t>
  </si>
  <si>
    <t>1. ICT Equipment</t>
  </si>
  <si>
    <t xml:space="preserve">   a.Laptop Computer</t>
  </si>
  <si>
    <t xml:space="preserve">   b. Camera Drone</t>
  </si>
  <si>
    <t>February, 2025</t>
  </si>
  <si>
    <t xml:space="preserve">   c.65" Smart TV</t>
  </si>
  <si>
    <t>2. Procurement of Science Labaratory /Techvic equipment</t>
  </si>
  <si>
    <t xml:space="preserve">   a.heavy duty, electrical commercial oven (stainless steel ) capacity: 2 decker; 4 trays</t>
  </si>
  <si>
    <t xml:space="preserve">   b. Centrifuge</t>
  </si>
  <si>
    <t xml:space="preserve">   c.Binocular microscope</t>
  </si>
  <si>
    <t xml:space="preserve">   d.Isotherm forced Convection Lab Incubator</t>
  </si>
  <si>
    <t xml:space="preserve">   e.Sets superhandy Leaf chipper, Shedder and &lt;ulcher (3 in 1 Design multi-functional tool, Power Engine 7hp 212cc gas Powered</t>
  </si>
  <si>
    <t xml:space="preserve">   f. Evolution 8 Telescope (1.2 star diagonal-40mm plossl Eyepiece 13 mm plossl Eyepiece Star pointer red dot finderscope, fork mount tripod</t>
  </si>
  <si>
    <t>3. Procurement of health-related Equipment</t>
  </si>
  <si>
    <t xml:space="preserve">   a. ECG MACHINE, ECG MACHINE, 12 channel, display:8"TFT, touch screen, led backlight, Lead:standard 12 leads, Patient leak current:&lt;10 micro A, Input Impedance:50&gt;M Frequency response: 0.05HZ ~150 Hz (-3dB), with complete accessories</t>
  </si>
  <si>
    <t xml:space="preserve">     A. Tourism Development Program</t>
  </si>
  <si>
    <t>TOURISM</t>
  </si>
  <si>
    <t>Tourism Development Plan</t>
  </si>
  <si>
    <t>April, June, 2025</t>
  </si>
  <si>
    <t xml:space="preserve">     Meals</t>
  </si>
  <si>
    <t xml:space="preserve">     Workshop/Meeting Venue Fee</t>
  </si>
  <si>
    <t>Tourism Month Celebration</t>
  </si>
  <si>
    <t xml:space="preserve">     Accommodation</t>
  </si>
  <si>
    <t xml:space="preserve">     Meals/Snacks</t>
  </si>
  <si>
    <t xml:space="preserve">     Decorations &amp; Other Materials </t>
  </si>
  <si>
    <t>Tokens for Tourists and Guests</t>
  </si>
  <si>
    <t>January, March, June and September, 2025</t>
  </si>
  <si>
    <t xml:space="preserve">     B. Culture and Arts Preservation and Enhancement</t>
  </si>
  <si>
    <t>Local Literature on Batac's Cultural Heritage</t>
  </si>
  <si>
    <t>January, 2025</t>
  </si>
  <si>
    <t>Trainings and Workshops</t>
  </si>
  <si>
    <t>March, June, September, 2025</t>
  </si>
  <si>
    <t xml:space="preserve">     C. Celebration of National and Local Commemorations</t>
  </si>
  <si>
    <t>April, 2025</t>
  </si>
  <si>
    <t xml:space="preserve">     Wreath</t>
  </si>
  <si>
    <t xml:space="preserve">     Decorations</t>
  </si>
  <si>
    <t>Independence Day</t>
  </si>
  <si>
    <t>June, 2025</t>
  </si>
  <si>
    <t>City of Batac Charter Day</t>
  </si>
  <si>
    <t xml:space="preserve">     Thanksgiving Mass - Flowers</t>
  </si>
  <si>
    <t xml:space="preserve">     Batakennak Batac - Decorations/Materials/Prizes</t>
  </si>
  <si>
    <t xml:space="preserve">     Libreng Gupit sa Barangay</t>
  </si>
  <si>
    <t>Aglipay Day</t>
  </si>
  <si>
    <t>Ricarte Day</t>
  </si>
  <si>
    <t>October, 2025</t>
  </si>
  <si>
    <t>Marcos Fiesta</t>
  </si>
  <si>
    <t xml:space="preserve">     Stage &amp; Booth</t>
  </si>
  <si>
    <t xml:space="preserve">     D. Batac's 448th Founding Anniversary Celebration</t>
  </si>
  <si>
    <t>December, 2025</t>
  </si>
  <si>
    <t>Stage, Ledwall, Sounds, Lights, Rigging</t>
  </si>
  <si>
    <t xml:space="preserve">     (Christmas Lighting, Lights Parade, Miss </t>
  </si>
  <si>
    <t xml:space="preserve">     Batac, Empanada Festival, ABC Night,</t>
  </si>
  <si>
    <t xml:space="preserve">     SK Night, Balikbayan Night)</t>
  </si>
  <si>
    <t>Thanksgiving Mass</t>
  </si>
  <si>
    <t xml:space="preserve">     Decorations - Flowers</t>
  </si>
  <si>
    <t>Salo-Salo sa Merienda</t>
  </si>
  <si>
    <t xml:space="preserve">     Native Delicacies</t>
  </si>
  <si>
    <t>Christmas Lighting Ceremony</t>
  </si>
  <si>
    <t xml:space="preserve">     Snacks/Meals</t>
  </si>
  <si>
    <t>Civic Parade</t>
  </si>
  <si>
    <t xml:space="preserve">     Snacks</t>
  </si>
  <si>
    <t>Lights Parade</t>
  </si>
  <si>
    <t>Miss Batac</t>
  </si>
  <si>
    <t xml:space="preserve">     Bouquet, Sash, Crown &amp; Other Materials</t>
  </si>
  <si>
    <t xml:space="preserve">     Production Team</t>
  </si>
  <si>
    <t>Balikbayan Night</t>
  </si>
  <si>
    <t xml:space="preserve">     E. Empanada Festival</t>
  </si>
  <si>
    <t>Production Staff</t>
  </si>
  <si>
    <t>Trophies</t>
  </si>
  <si>
    <t>Meals/Snacks</t>
  </si>
  <si>
    <t xml:space="preserve">     F. Farmer's Festival</t>
  </si>
  <si>
    <t>May, 2025</t>
  </si>
  <si>
    <t xml:space="preserve">     Lights and Sounds </t>
  </si>
  <si>
    <t xml:space="preserve">     City Float &amp; Stage</t>
  </si>
  <si>
    <t xml:space="preserve">     G. Semana ti Marmarna</t>
  </si>
  <si>
    <t xml:space="preserve">     Treats (candies, chocolates,etc)</t>
  </si>
  <si>
    <t xml:space="preserve">     Prizes</t>
  </si>
  <si>
    <t xml:space="preserve">     H. Abbeats: Batac Labs Lokal</t>
  </si>
  <si>
    <t>March, June, September, November, 2025</t>
  </si>
  <si>
    <t xml:space="preserve">     Sound System with Band</t>
  </si>
  <si>
    <t xml:space="preserve">     Electrical Materials</t>
  </si>
  <si>
    <t xml:space="preserve">     I. Inauguration Ceremony &amp; Ball</t>
  </si>
  <si>
    <t xml:space="preserve">     Decorations &amp; Other Materials (Ceremony &amp; Ball)</t>
  </si>
  <si>
    <t xml:space="preserve">     Meals (ceremony &amp; ball)</t>
  </si>
  <si>
    <t xml:space="preserve">     Lights and Sounds with Musical Band</t>
  </si>
  <si>
    <t xml:space="preserve">     Choreographer</t>
  </si>
  <si>
    <t xml:space="preserve">     Performers Fee</t>
  </si>
  <si>
    <t xml:space="preserve">     J. Support to Provincial Events</t>
  </si>
  <si>
    <t>Tan-ok ni Ilocano Festivals of Festivals</t>
  </si>
  <si>
    <t xml:space="preserve">     Costume</t>
  </si>
  <si>
    <t xml:space="preserve">     Props</t>
  </si>
  <si>
    <t xml:space="preserve">        Construction Materials</t>
  </si>
  <si>
    <t xml:space="preserve">        Other Materials</t>
  </si>
  <si>
    <t>Open Capitol</t>
  </si>
  <si>
    <t xml:space="preserve">     Booth Decorations</t>
  </si>
  <si>
    <t>Search for Miss Ilocos Norte</t>
  </si>
  <si>
    <t xml:space="preserve">     Handling</t>
  </si>
  <si>
    <t xml:space="preserve">        Wardrobe </t>
  </si>
  <si>
    <t xml:space="preserve">        Meals &amp; Snacks </t>
  </si>
  <si>
    <t xml:space="preserve">        Professional Fee - Handler/Candidate</t>
  </si>
  <si>
    <t xml:space="preserve">        Video/Photo Documentation</t>
  </si>
  <si>
    <t>La Virgen Milagrosa Celebration</t>
  </si>
  <si>
    <t xml:space="preserve">     Make-up </t>
  </si>
  <si>
    <t>Semana ti Ar-aria</t>
  </si>
  <si>
    <t xml:space="preserve">     Float</t>
  </si>
  <si>
    <t xml:space="preserve">     Make-up</t>
  </si>
  <si>
    <t>Other Provincial Events</t>
  </si>
  <si>
    <t xml:space="preserve">January to December, 2025 </t>
  </si>
  <si>
    <t>CITY GOVERNMENT OF BATAC Annual Procurement Plan for FY 2025</t>
  </si>
  <si>
    <t>Accountable Forms</t>
  </si>
  <si>
    <t>Treasury &amp; treasury-Market</t>
  </si>
  <si>
    <t>January and March, 2025</t>
  </si>
  <si>
    <t>Fuel, Oil and Lubricants Expenses</t>
  </si>
  <si>
    <t>January  to December, 2025</t>
  </si>
  <si>
    <t>Repair and Maintenance- Infrastructure Assets</t>
  </si>
  <si>
    <t>Mayor-market &amp; General Services Office</t>
  </si>
  <si>
    <t>Repair and Maintenance-Buildings and Other Structures</t>
  </si>
  <si>
    <t>Repair and Maintenance-Machinery and Equipment</t>
  </si>
  <si>
    <t>January to December, 2025</t>
  </si>
  <si>
    <t>Repair and Maintenance-Semi-expendable- Machinery &amp; Equipment</t>
  </si>
  <si>
    <t>Repair and Maintenance-Transportation Equipment</t>
  </si>
  <si>
    <t>Repair and Maintenance- Furniture and Fixtures</t>
  </si>
  <si>
    <t>Postage and Courier Services</t>
  </si>
  <si>
    <t>Survey Expenses</t>
  </si>
  <si>
    <t>CPDO &amp; Assessor</t>
  </si>
  <si>
    <t>Representation Expenses</t>
  </si>
  <si>
    <t>Extraordinary and Miscellaneous Expenses</t>
  </si>
  <si>
    <t>Donations</t>
  </si>
  <si>
    <t>Completion of the Two-Storey Callaguip Community Center Extension</t>
  </si>
  <si>
    <t>competitive bidding</t>
  </si>
  <si>
    <t>Construction of Toilet at Quiom- Maipalig Elementary School</t>
  </si>
  <si>
    <t>Construction of Naguirangan Multi-Purpose Hall Extension</t>
  </si>
  <si>
    <t>Construction of Covered Court at Sumader Elementary School</t>
  </si>
  <si>
    <t>2 unit Printer (All-in-one- Print, Scan, Copy, ADF and Wifi)</t>
  </si>
  <si>
    <t>Construction of Activity Area &amp; Access Road at the City of Batac National High School- Payao Campus</t>
  </si>
  <si>
    <t>Renovation of Mess Hall of the PNP</t>
  </si>
  <si>
    <t>Monoblock chairs</t>
  </si>
  <si>
    <t>Aircon for Day Care Centers</t>
  </si>
  <si>
    <t>Office Supplies Expenses</t>
  </si>
  <si>
    <t>Ballpen ,12`s, black</t>
  </si>
  <si>
    <t>Ballpen ,12`s,blue</t>
  </si>
  <si>
    <t>Repainting of School- CAMES</t>
  </si>
  <si>
    <t>Ballpen ,12`s,red</t>
  </si>
  <si>
    <t>Ballpen Ballpoint, fine BLACK</t>
  </si>
  <si>
    <t>Aircon-CBNHS</t>
  </si>
  <si>
    <t>Ballpen Ballpoint, fine BLACK, retractable</t>
  </si>
  <si>
    <t>Ballpen Ballpoint, fine BLUE, retractable</t>
  </si>
  <si>
    <t>Ballpen Ballpoint, fine RED, retractable</t>
  </si>
  <si>
    <t>Ballpen Ballpoint, fine blue</t>
  </si>
  <si>
    <t>Ballpen Ballpoint, fine blue, retractable</t>
  </si>
  <si>
    <t>Battery AA Dry Cell, 2 per pack</t>
  </si>
  <si>
    <t xml:space="preserve">Battery AA Dry Cell, 4 per pack, rechargeable </t>
  </si>
  <si>
    <t xml:space="preserve">Battery Charger for 4pcs, AA/AAA </t>
  </si>
  <si>
    <t>BATTERY AAA, Dry Cell ,2 per pack</t>
  </si>
  <si>
    <t>Battery size D 2/pack</t>
  </si>
  <si>
    <t>Binder clip 1 1/4</t>
  </si>
  <si>
    <t>Binder clip, 1 5/8"</t>
  </si>
  <si>
    <t>Binder clip, 1"</t>
  </si>
  <si>
    <t>Binder clip, 2"</t>
  </si>
  <si>
    <t>Binder clip, 3/4"</t>
  </si>
  <si>
    <t>Binder clip, bulldog</t>
  </si>
  <si>
    <t>Book Cover,Hard Bound Long</t>
  </si>
  <si>
    <t>Book Cover,Hard Bound, medium</t>
  </si>
  <si>
    <t>Book ends</t>
  </si>
  <si>
    <t>Brown envelop, long, Kraft</t>
  </si>
  <si>
    <t>Brown envelop, long, kraft 500`s</t>
  </si>
  <si>
    <t>Brown envelop, medium, kraft 500`s</t>
  </si>
  <si>
    <t>Brown envelop, medium, kraft</t>
  </si>
  <si>
    <t>Bus/ Delivery Van Sticker</t>
  </si>
  <si>
    <t>Calibration ticker</t>
  </si>
  <si>
    <t>Calculator (scientific)</t>
  </si>
  <si>
    <t>Calculator, 12 digits</t>
  </si>
  <si>
    <t>Calculator, 14 digits</t>
  </si>
  <si>
    <t>Canon Laid Paper, legal size, cornfield,white</t>
  </si>
  <si>
    <t>Canon Laid Paper, legal size, cornfield,cream</t>
  </si>
  <si>
    <t>Canon Laid Paper, legal size, cornfield,light blue</t>
  </si>
  <si>
    <t>Canon Laid Paper, legal size, cornfield,soft green</t>
  </si>
  <si>
    <t>Canon Laid Paper, medium, cornfield, white</t>
  </si>
  <si>
    <t>Canon Laid Paper, medium, cornfield, cream</t>
  </si>
  <si>
    <t>Canon Laid Paper, medium, cornfield,light blue</t>
  </si>
  <si>
    <t>Carbon film, long, black</t>
  </si>
  <si>
    <t>Carbon film, long, blue</t>
  </si>
  <si>
    <t>Cartolina,  thick, 180gsm</t>
  </si>
  <si>
    <t>Cartolina,  thick, 180gsm (light colors)</t>
  </si>
  <si>
    <t>Cartolina, assorted color</t>
  </si>
  <si>
    <t>Cashbox</t>
  </si>
  <si>
    <t>CD-RW with case</t>
  </si>
  <si>
    <t>Celluloid, guage 8</t>
  </si>
  <si>
    <t>Celluloid, guage 12</t>
  </si>
  <si>
    <t>Certificate Frames 8.5x11</t>
  </si>
  <si>
    <t>Certificate Frames 8.5x13</t>
  </si>
  <si>
    <t>Certificate Holder A4, blue</t>
  </si>
  <si>
    <t>Certificate Holder medium</t>
  </si>
  <si>
    <t>Certificate Holder medium, blue</t>
  </si>
  <si>
    <t>Certificate Holder, hard bound, 8.5x13, single, 8.5 x 13, with city seal at the back, red</t>
  </si>
  <si>
    <t>Certificate Holder, hard bound, 8.5x13, single, 8.5 x 13, with city seal at the back, blue</t>
  </si>
  <si>
    <t>Certificate Holder, hard bound, 8.5x13, single, 8.5 x 13, with city seal at the back, royal blue</t>
  </si>
  <si>
    <t>Certificate Holder, hard bound, 8.5x11, single, with city seal at the back, blue</t>
  </si>
  <si>
    <t>Certificate Holder, hard bound double w/ City Seal (long) red</t>
  </si>
  <si>
    <t>Certificate Holder, hard bound double w/ City Seal (long) blue</t>
  </si>
  <si>
    <t>Clear acrylic single sided stand/sland table name signn holder landscape desk name plate L:12", W:4", Thickness 1.5mm</t>
  </si>
  <si>
    <t>Clearbook, legal size</t>
  </si>
  <si>
    <t>Clip Board - Hard Board, Legal size</t>
  </si>
  <si>
    <t>Clipboard, plastic, legal</t>
  </si>
  <si>
    <t>Clipboard with cover, double clip, long</t>
  </si>
  <si>
    <t>Cloth tape</t>
  </si>
  <si>
    <t>Colored note pad 3x3, non-stick</t>
  </si>
  <si>
    <t>Colored Paper, short</t>
  </si>
  <si>
    <t>Coloring Poster Paint, 12 colors</t>
  </si>
  <si>
    <t>Columnar Journal Book, 16 columns</t>
  </si>
  <si>
    <t>Columnar journal book, 4 columns</t>
  </si>
  <si>
    <t>computer Ink, EPSON T6441,black</t>
  </si>
  <si>
    <t>Computer Ink EPSON T6442, cyan</t>
  </si>
  <si>
    <t xml:space="preserve">Computer Ink EPSON T6443, magenta </t>
  </si>
  <si>
    <t>Computer ink EPSON T6444, yellow</t>
  </si>
  <si>
    <t>Computer Ink for Brother BTD60BL Black</t>
  </si>
  <si>
    <t xml:space="preserve">Computer Ink for Brother BT5000Y </t>
  </si>
  <si>
    <t>Computer Ink for Brother BT5000M</t>
  </si>
  <si>
    <t xml:space="preserve">Computer Ink for Brother BT5000C </t>
  </si>
  <si>
    <t>Computer Ink, Canon GI-790 black</t>
  </si>
  <si>
    <t>Computer Ink, Canon GI-790 cyan</t>
  </si>
  <si>
    <t>Computer Ink, Canon GI-790 magenta</t>
  </si>
  <si>
    <t>Computer Ink, Canon GI-790 yellow</t>
  </si>
  <si>
    <t>Computer ink, EPSON 003, black</t>
  </si>
  <si>
    <t>Computer ink, EPSON 003, cyan</t>
  </si>
  <si>
    <t>Computer ink, EPSON 003, magenta</t>
  </si>
  <si>
    <t>Computer ink, EPSON 003, yellow</t>
  </si>
  <si>
    <t>Computer ink, EPSON 001, black</t>
  </si>
  <si>
    <t>Computer ink, EPSON 001, cyan</t>
  </si>
  <si>
    <t>Computer ink, EPSON 001, magenta</t>
  </si>
  <si>
    <t>Computer ink, EPSON 001, yellow</t>
  </si>
  <si>
    <t>Computer ink, EPSON L20, black</t>
  </si>
  <si>
    <t>Computer ink, EPSON L20, cyan</t>
  </si>
  <si>
    <t>Computer ink, EPSON L20, magenta</t>
  </si>
  <si>
    <t>Computer ink, EPSON L20, yellow</t>
  </si>
  <si>
    <t>computer Ink, EPSON T6731,black</t>
  </si>
  <si>
    <t>computer Ink, EPSON T6732, cyan</t>
  </si>
  <si>
    <t>computer Ink, EPSON T6733, magenta</t>
  </si>
  <si>
    <t>computer Ink, EPSON T6734, yellow</t>
  </si>
  <si>
    <t>computer Ink, EPSON T6735, light cyan</t>
  </si>
  <si>
    <t>computer Ink, EPSON T6736, light magenta</t>
  </si>
  <si>
    <t>Computer ink, HP 680 black</t>
  </si>
  <si>
    <t>Computer ink, HP 680 colored</t>
  </si>
  <si>
    <t>Computer Ink, HP GT53, black</t>
  </si>
  <si>
    <t>Computer Ink, HP GT52, magenta</t>
  </si>
  <si>
    <t>Computer Ink, HP GT52, yellow</t>
  </si>
  <si>
    <t>Computer Ink, HP GT52, cyan</t>
  </si>
  <si>
    <t>Computer Ribbon LQ2180</t>
  </si>
  <si>
    <t>Computer Ribbon LX310</t>
  </si>
  <si>
    <t>Computer speaker</t>
  </si>
  <si>
    <t>Computer speaker for desktop</t>
  </si>
  <si>
    <t>Continuous form, 2 ply, carbonless</t>
  </si>
  <si>
    <t>Continous Form (MTOP)</t>
  </si>
  <si>
    <t>Cork Board, 24X36</t>
  </si>
  <si>
    <t>Cork Board, 20X30</t>
  </si>
  <si>
    <t>Cork pin/push pin</t>
  </si>
  <si>
    <t>Corner round trimmer pucher, R4mm R7mm- R10mm for photo cards 3-in-1</t>
  </si>
  <si>
    <t xml:space="preserve">Correction pen </t>
  </si>
  <si>
    <t xml:space="preserve">Correction Tape, big </t>
  </si>
  <si>
    <t>Crayon, big</t>
  </si>
  <si>
    <t>Crayon, 16s</t>
  </si>
  <si>
    <t>Cutter Blade, big</t>
  </si>
  <si>
    <t xml:space="preserve">Cutter Knife, heavy duty </t>
  </si>
  <si>
    <t>Data File box with cover, double, hard board</t>
  </si>
  <si>
    <t>Data File box with cover, double, hard board, red</t>
  </si>
  <si>
    <t xml:space="preserve">Date &amp; Time Stamp , Self Inking </t>
  </si>
  <si>
    <t>Date &amp; Time Stamp , Self Inking (HRMO RECEIVED)</t>
  </si>
  <si>
    <t>Date &amp; Time Stamp , Self Inking (OTM-PSAIAD RECEIVED)</t>
  </si>
  <si>
    <t>Date &amp; Time Stamp, rubber</t>
  </si>
  <si>
    <t>Desk file organizer</t>
  </si>
  <si>
    <t>Digital Voice Recorder</t>
  </si>
  <si>
    <t>Double sided tape w/ foam 1"</t>
  </si>
  <si>
    <t>Double sided tape w/out foam 1"</t>
  </si>
  <si>
    <t>Double sided tape w/out foam 1 1/2"</t>
  </si>
  <si>
    <t>Double sided tape w/out foam 1/2"</t>
  </si>
  <si>
    <t>Document box organizer, long, plastic</t>
  </si>
  <si>
    <t>Dry Seal, Building Official</t>
  </si>
  <si>
    <t>Duct Tape 2"</t>
  </si>
  <si>
    <t>Duct Tape 3"</t>
  </si>
  <si>
    <t>Duplicator Ink</t>
  </si>
  <si>
    <t>Eraser, big</t>
  </si>
  <si>
    <t>Eraser, small</t>
  </si>
  <si>
    <t>Expandable Folder, Green Orange, with metal tab</t>
  </si>
  <si>
    <t>Envelop Plastic, A5</t>
  </si>
  <si>
    <t>Envelop Plastic, A3</t>
  </si>
  <si>
    <t>Envelop Plastic,long w/ handle, colored</t>
  </si>
  <si>
    <t>Expanded envelop, long, Kraft board, with rubber strap</t>
  </si>
  <si>
    <t>Expanded envelop, medium, Kraft board, with rubber strap</t>
  </si>
  <si>
    <t>Expanded envelop,A4, w/ divider &amp; handle 24 pockets</t>
  </si>
  <si>
    <t>Expanded envelop,long, w/ divider &amp; handle 24 pockets</t>
  </si>
  <si>
    <t>Expanded envelop,A4, w/ divider &amp; handle 12 pockets</t>
  </si>
  <si>
    <t>Expanded envelop,long, w/ divider &amp; handle 12 pockets</t>
  </si>
  <si>
    <t>Expanded envelop, long, plastic, with handle</t>
  </si>
  <si>
    <t>Expanded envelop, long, plastic, without handle</t>
  </si>
  <si>
    <t xml:space="preserve">Expanded Envelop, long, plastic, with rubber strap </t>
  </si>
  <si>
    <t>Expanded folder w/o tab long, green, US</t>
  </si>
  <si>
    <t>Expanded folder w/o tab long, yellow</t>
  </si>
  <si>
    <t>Expanded folder w/o tab long, green</t>
  </si>
  <si>
    <t>Expanded folder w/o tab long, light green</t>
  </si>
  <si>
    <t>Expanded folder w/o tab long, violet</t>
  </si>
  <si>
    <t>Expanded Folder w/o tab, long, pink</t>
  </si>
  <si>
    <t>Expanded Folder w/o tab, long,red</t>
  </si>
  <si>
    <t>Expanded Folder w/o tab, long,blue</t>
  </si>
  <si>
    <t>Expanded Folder w/o tab, long,orange</t>
  </si>
  <si>
    <t>Expanded Folder w/o tab, medium,green</t>
  </si>
  <si>
    <t>Expanded Folder with tab (plastic), long, green</t>
  </si>
  <si>
    <t>Expanded Folder with tab (plastic), long, yellow</t>
  </si>
  <si>
    <t>Expanded Folder with tab (plastic), longblue</t>
  </si>
  <si>
    <t>Expanded Folder with tab (plastic), violet</t>
  </si>
  <si>
    <t>Extension Wire, 5 meters</t>
  </si>
  <si>
    <t>File Box (3division)</t>
  </si>
  <si>
    <t>File Box (single)</t>
  </si>
  <si>
    <t>File Folder Rack, steel x3</t>
  </si>
  <si>
    <t>File Folder, A4</t>
  </si>
  <si>
    <t>File folder, Long,colored</t>
  </si>
  <si>
    <t>File Folder, long plastic orange</t>
  </si>
  <si>
    <t>File Folder, long plastic blue</t>
  </si>
  <si>
    <t>File Folder, medium plastic blue</t>
  </si>
  <si>
    <t>File folder, long, white, 14 pts</t>
  </si>
  <si>
    <t>File folder, long, white, 14 pts (glossy)</t>
  </si>
  <si>
    <t xml:space="preserve">File folder, medium, white, 14 pts </t>
  </si>
  <si>
    <t>File folder,plastic jacket, A4, clear</t>
  </si>
  <si>
    <t>File holder, double, hard board</t>
  </si>
  <si>
    <t>File holder, 3 division, hard board</t>
  </si>
  <si>
    <t xml:space="preserve">File holder, single, hard board </t>
  </si>
  <si>
    <t>File Storage Box, L15"xW7"xH9", hard paper</t>
  </si>
  <si>
    <t>File Storage Box, L15"xW7"xH9", steel</t>
  </si>
  <si>
    <t>File Storage Box, Office document</t>
  </si>
  <si>
    <t>Flag, Philippines 4x8 ft</t>
  </si>
  <si>
    <t xml:space="preserve">Folder w/ slide, long morocco </t>
  </si>
  <si>
    <t>Folder w/ slide, long plastic</t>
  </si>
  <si>
    <t xml:space="preserve">Folder w/ slide, med. Morocco, blue </t>
  </si>
  <si>
    <t xml:space="preserve">Folder w/ slide, med. Plastic </t>
  </si>
  <si>
    <t xml:space="preserve">Foot ruler, metal </t>
  </si>
  <si>
    <t xml:space="preserve">Foot ruler, plastic </t>
  </si>
  <si>
    <t>Frixion Pen</t>
  </si>
  <si>
    <t>Frixion, refill black</t>
  </si>
  <si>
    <t>Glue Gun Big</t>
  </si>
  <si>
    <t>Glue Gun Small</t>
  </si>
  <si>
    <t>Glue Stick, big</t>
  </si>
  <si>
    <t>Glue Stick, small</t>
  </si>
  <si>
    <t>Glue Stick all purpose (22g)</t>
  </si>
  <si>
    <t>Glue, big  130mg</t>
  </si>
  <si>
    <t>Glue, small  40gm</t>
  </si>
  <si>
    <t>Gun tacker wire, T30, arrow 8mm</t>
  </si>
  <si>
    <t>Gun tacker, T30, arrow</t>
  </si>
  <si>
    <t>High Lighting pen, assorted colors</t>
  </si>
  <si>
    <t>High Lighting pen, yellow</t>
  </si>
  <si>
    <t>High Lighting pen, yellowgreen</t>
  </si>
  <si>
    <t>High Lighting pen, orange</t>
  </si>
  <si>
    <t>High Lighting pen, green</t>
  </si>
  <si>
    <t>High Lighting pen, pink</t>
  </si>
  <si>
    <t>HDMI 5 meters</t>
  </si>
  <si>
    <t>HDMI 3 meters</t>
  </si>
  <si>
    <t>HP Smart Tank 515 Printhead, Black</t>
  </si>
  <si>
    <t>HP Smart Tank 515 Printhead, Tri-color</t>
  </si>
  <si>
    <t>Illustration Board, 1/2, 20" x 30"</t>
  </si>
  <si>
    <t>Index Tab Sticking 90's (colored)</t>
  </si>
  <si>
    <t>Index Card Box, 4x6</t>
  </si>
  <si>
    <t>Index Card Box, 5x8</t>
  </si>
  <si>
    <t>Index Card, 5x8</t>
  </si>
  <si>
    <t>Index Card, 4x6</t>
  </si>
  <si>
    <t>Internet lan hub, 8 port</t>
  </si>
  <si>
    <t>Keyboard USB CORD</t>
  </si>
  <si>
    <t>Keyboard , wireless</t>
  </si>
  <si>
    <t>Laminating Film 9" x 100m x 250um</t>
  </si>
  <si>
    <t>Laser Pointer, Pen Type</t>
  </si>
  <si>
    <t>Linen Paper, long</t>
  </si>
  <si>
    <t>Linen paper, medium</t>
  </si>
  <si>
    <t>Lettering Brush</t>
  </si>
  <si>
    <t>Lever Arch File, w/ ring binder, long</t>
  </si>
  <si>
    <t>Lever Arch File, w/ ring binder, long, top clip</t>
  </si>
  <si>
    <t>Logitech r800 oresenter professional wireless presenter r800</t>
  </si>
  <si>
    <t>Long Tape 100meters</t>
  </si>
  <si>
    <t>Magazine File Holder, Long</t>
  </si>
  <si>
    <t>Magic Tape 1"</t>
  </si>
  <si>
    <t>Mailing envelop,  white wove, long</t>
  </si>
  <si>
    <t>Mailing envelop,  white wove,medium</t>
  </si>
  <si>
    <t>Mailing envelop, window, long</t>
  </si>
  <si>
    <t>Mailing envelope, white, 8.5 (10s)</t>
  </si>
  <si>
    <t>Mailing envelope, white, 7 (10s)</t>
  </si>
  <si>
    <t>Manila Paper, brown</t>
  </si>
  <si>
    <t>Marking pen, broad, black</t>
  </si>
  <si>
    <t>Marking pen, broad, blue</t>
  </si>
  <si>
    <t>Marking pen, broad, red</t>
  </si>
  <si>
    <t>Marking pen, fine, black</t>
  </si>
  <si>
    <t>Marking pen, fine, blue</t>
  </si>
  <si>
    <t>Marking pen, fine, green</t>
  </si>
  <si>
    <t>Marking pen, fine, red</t>
  </si>
  <si>
    <t>Marking pen, fine,0.8mm</t>
  </si>
  <si>
    <t>Marking pen ink refill</t>
  </si>
  <si>
    <t>Masking tape 1/2"</t>
  </si>
  <si>
    <t>Masking tape 1"</t>
  </si>
  <si>
    <t>Masking tape 2"</t>
  </si>
  <si>
    <t>Masking tape 3"</t>
  </si>
  <si>
    <t>Matboard Cream, 42 x 30</t>
  </si>
  <si>
    <t>Matboard Navy Blue, 42 x 31</t>
  </si>
  <si>
    <t>Measuring Tape, 50 meters</t>
  </si>
  <si>
    <t>Measuring Tape, 7.5 meters</t>
  </si>
  <si>
    <t>Medical Record Folder, Plastic pin, A4</t>
  </si>
  <si>
    <t>Medical Record Folder, Plastic Yellow, A4</t>
  </si>
  <si>
    <t>Mega Box Plastic 120L w/ wheels</t>
  </si>
  <si>
    <t>Mega Box Plastic 155L w/ wheels</t>
  </si>
  <si>
    <t>Megabox Plastic 30L w/ wheels</t>
  </si>
  <si>
    <t>Megabox Plastic 37L w/ wheels</t>
  </si>
  <si>
    <t>Megabox Plastic 50L w/ wheels</t>
  </si>
  <si>
    <t>Megabox Plastic 58L w/ wheels</t>
  </si>
  <si>
    <t>Memory Card/SD Card, 64 gb</t>
  </si>
  <si>
    <t>Metal Desk Tray, 2 layer</t>
  </si>
  <si>
    <t>Metal Desk Tray, 3 layers</t>
  </si>
  <si>
    <t>Metal desk tray, mesh, 4 tier</t>
  </si>
  <si>
    <t>Metal Mesh Paper Tray Drawer Stationary Storage Box</t>
  </si>
  <si>
    <t>Meter Stick</t>
  </si>
  <si>
    <t>Metric Scale</t>
  </si>
  <si>
    <t xml:space="preserve">Mouse pad </t>
  </si>
  <si>
    <t>Mouse, optical, USB port, with cord</t>
  </si>
  <si>
    <t>Mouse, wireless</t>
  </si>
  <si>
    <t>Notebook, 50 leaves</t>
  </si>
  <si>
    <t>Notebook, Organizer, A5</t>
  </si>
  <si>
    <t>Numbering Stamp, rubber 8 digits</t>
  </si>
  <si>
    <t>Numbering Stamp, rubber 12 digits</t>
  </si>
  <si>
    <t>Omini Extension wheel 15 meters</t>
  </si>
  <si>
    <t>Ottoman box</t>
  </si>
  <si>
    <t>Packing tape 3"</t>
  </si>
  <si>
    <t>Packing tape, 2"</t>
  </si>
  <si>
    <t>Pad Paper</t>
  </si>
  <si>
    <t>Pad Paper, Grade 1</t>
  </si>
  <si>
    <t xml:space="preserve">Padding glue </t>
  </si>
  <si>
    <t>Paint Brush</t>
  </si>
  <si>
    <t xml:space="preserve">Paper clamp, large </t>
  </si>
  <si>
    <t xml:space="preserve">Paper clamp, med </t>
  </si>
  <si>
    <t xml:space="preserve">Paper clamp, small </t>
  </si>
  <si>
    <t xml:space="preserve">Paper clip, vinyl, coated, big, colored </t>
  </si>
  <si>
    <t>Paper clip, vinyl, coated, medium, colored</t>
  </si>
  <si>
    <t>Paper Copy, medium, subs 20</t>
  </si>
  <si>
    <t>Paper Copy, long, subs 20</t>
  </si>
  <si>
    <t>Paper Copy, medium, subs 20, 70 gsm</t>
  </si>
  <si>
    <t>Paper Copy, long, subs 20, 70 gsm</t>
  </si>
  <si>
    <t>Paper, Copy A3</t>
  </si>
  <si>
    <t>Paper Copy, A4, subs 20</t>
  </si>
  <si>
    <t>Paper Cutter 12 x 15</t>
  </si>
  <si>
    <t>Paper fastener , 15" long</t>
  </si>
  <si>
    <t>Paper fastener , metal</t>
  </si>
  <si>
    <t>Paper fastener, non-corrosive(plastic)</t>
  </si>
  <si>
    <t>Paper puncher, heavy duty</t>
  </si>
  <si>
    <t>Paper puncher, 3 holes, heavy duty</t>
  </si>
  <si>
    <t>Paper puncher, single hole</t>
  </si>
  <si>
    <t>Paper puncher, single hole, heavy duty</t>
  </si>
  <si>
    <t>Paper, bond long subs 20</t>
  </si>
  <si>
    <t>Paper, Bond, medium, subs 20</t>
  </si>
  <si>
    <t>Paper, Book, medium, subs 20</t>
  </si>
  <si>
    <t>Paper, Copy, long subs 24</t>
  </si>
  <si>
    <t>Paper, copy, medium, subs 24</t>
  </si>
  <si>
    <t>Paper, copy, medium, subs 24, 80gsm</t>
  </si>
  <si>
    <t>Paper, Mimeo, long susbs 20, white wove</t>
  </si>
  <si>
    <t>Paper, Mimeo, medium susbs 20, white wove</t>
  </si>
  <si>
    <t>Paste, Water  Well</t>
  </si>
  <si>
    <t>Pastel Color, 12's</t>
  </si>
  <si>
    <t>Pay Envelope</t>
  </si>
  <si>
    <t>Plastic envelop, blue, long, w/o handle</t>
  </si>
  <si>
    <t xml:space="preserve">Pencil #2 </t>
  </si>
  <si>
    <t>Pencil jumbo</t>
  </si>
  <si>
    <t>Pencil Case</t>
  </si>
  <si>
    <t>Pencil, mechanical, 0.5mm with lead</t>
  </si>
  <si>
    <t xml:space="preserve">Pencil Sharpener , ordinary, small </t>
  </si>
  <si>
    <t>Pencil Sharpener, Manual, Heavy duty, big</t>
  </si>
  <si>
    <t xml:space="preserve">Photo paper </t>
  </si>
  <si>
    <t>Photo paper , satin double sided</t>
  </si>
  <si>
    <t>Pincher (metal)</t>
  </si>
  <si>
    <t>Plastic Tray, 3 layers</t>
  </si>
  <si>
    <t>Plotter Paper, 20x30</t>
  </si>
  <si>
    <t>Plotter Paper, 20x50</t>
  </si>
  <si>
    <t>Plotter Paper, 24x50</t>
  </si>
  <si>
    <t>Portable External drive, HDD, 1TB</t>
  </si>
  <si>
    <t>Portable External drive, HDD, 2TB shockproof</t>
  </si>
  <si>
    <t xml:space="preserve">Portable External drive, HDD, 8TB </t>
  </si>
  <si>
    <t>Push pin, 30's</t>
  </si>
  <si>
    <t>PVC Ring Bind Cover, short</t>
  </si>
  <si>
    <t>PVC Ring Bind Cover, long</t>
  </si>
  <si>
    <t>Record book 150 pp</t>
  </si>
  <si>
    <t>Record book 200 pp</t>
  </si>
  <si>
    <t>Record book A4 200 pp</t>
  </si>
  <si>
    <t>Record book 300 pp</t>
  </si>
  <si>
    <t>Record book 500 pp</t>
  </si>
  <si>
    <t>Record Book Mini (150pages)</t>
  </si>
  <si>
    <t>Record Book Mini (500pages)</t>
  </si>
  <si>
    <t>Ribbon</t>
  </si>
  <si>
    <t>Ribbon Cartridge Epson LX-310 Black</t>
  </si>
  <si>
    <t>Ring binder 1 1/2</t>
  </si>
  <si>
    <t>Ring binder 1 3/4</t>
  </si>
  <si>
    <t>Ring binder 1"</t>
  </si>
  <si>
    <t>Ring binder 2"</t>
  </si>
  <si>
    <t>Ring binder 3"</t>
  </si>
  <si>
    <t>Ring binder 1/2"</t>
  </si>
  <si>
    <t>Ring binder 3/4"</t>
  </si>
  <si>
    <t>Ring binder 5/8"</t>
  </si>
  <si>
    <t>Ring binder 5/16"</t>
  </si>
  <si>
    <t>Ring binder  1  1/4"</t>
  </si>
  <si>
    <t>Ring binder  1  1/8"</t>
  </si>
  <si>
    <t xml:space="preserve">Rubber band, big, flat, BIG BOX  </t>
  </si>
  <si>
    <t>Rubber band, small, BIG BOX</t>
  </si>
  <si>
    <t xml:space="preserve">Scissor, big, HEAVY DUTY </t>
  </si>
  <si>
    <t xml:space="preserve">Scissor, medium, HEAVY DUTY </t>
  </si>
  <si>
    <t xml:space="preserve">Scissor, small </t>
  </si>
  <si>
    <t>Scissor, kiddie</t>
  </si>
  <si>
    <t>Scotch tape dispenser 1"</t>
  </si>
  <si>
    <t>Scotch tape dispenser, heavy duty,fro 24mm (1")</t>
  </si>
  <si>
    <t>Scotch Tape Adhesive Invisible 3/4"</t>
  </si>
  <si>
    <t>Self Ink Stamp "RECEIVED"</t>
  </si>
  <si>
    <t>Self Ink Stamp "DELIVERED"</t>
  </si>
  <si>
    <t>Self Ink Stamp "RECEIVED HRMO"</t>
  </si>
  <si>
    <t>Self Ink Stamp "CITY GOVERNMENT OF BATAC"</t>
  </si>
  <si>
    <t>Stamp, Big, " BUILDING COPY" (2"X1/2")</t>
  </si>
  <si>
    <t>Stamp, Big, " BFP COPY" (2"X1/2")</t>
  </si>
  <si>
    <t>Stamp, Big, " OWNER'S COPY" (2"X1/2")</t>
  </si>
  <si>
    <t>Stamp, Big, " ZONING COPY" (2"X1/2")</t>
  </si>
  <si>
    <t>Stamp, Big, " CERTIFIED TRUE COPY" (2"X1/2")</t>
  </si>
  <si>
    <t>Stamp, Big, " CERTIFIED PHOTO COPY" (2"X1/2")</t>
  </si>
  <si>
    <t>Stamp, Big, " BUILDING PERMIT ISSUED/ GRANTED" (3"X2")</t>
  </si>
  <si>
    <t>Stamp, Big, "COMPLIED BY THE AUTHORITY OF THE B.O." (3.5"X2")</t>
  </si>
  <si>
    <t>Stamp, Big, "COMPLIED BY THE AUTHORITY OF THE  B.O. ELECTRICAL EVALUATOR " (3"X1.4")</t>
  </si>
  <si>
    <t>Stamp Big, with Notations (2.4" x 2.75")</t>
  </si>
  <si>
    <t>Self Ink Stamp "CERTIFIED TRUE COPY"</t>
  </si>
  <si>
    <t>Self Ink Stamp "CERTIFIED CORRECT"</t>
  </si>
  <si>
    <t>Self Ink Stamp "RELEASED"</t>
  </si>
  <si>
    <t>Sign pen needle type, 0.40 (12`s), black</t>
  </si>
  <si>
    <t>Sign pen needle type, 0.40 (12`s), blue</t>
  </si>
  <si>
    <t>Sign pen gel ink, 1.0 (black)</t>
  </si>
  <si>
    <t>Sign pen gel ink, 1.0 (blue)</t>
  </si>
  <si>
    <t>Sign pen gel ink, 1.0 (red)</t>
  </si>
  <si>
    <t>Sign pen V ball type, .50, Black</t>
  </si>
  <si>
    <t>Sign pen V ball type, .50, 12`s, Black</t>
  </si>
  <si>
    <t>Sign pen V ball type, .50, 12`s, Blue</t>
  </si>
  <si>
    <t>Sign pen Vball type, .07,  black</t>
  </si>
  <si>
    <t xml:space="preserve">Sketchpad </t>
  </si>
  <si>
    <t>Specialty Board 220 GSM, long,white</t>
  </si>
  <si>
    <t>Specialty Board 220 GSM, long,light green</t>
  </si>
  <si>
    <t>Specialty Board 220 GSM, long, green</t>
  </si>
  <si>
    <t>Specialty Board 220 GSM, long, blue</t>
  </si>
  <si>
    <t>Specialty Board 220 GSM, long, cream</t>
  </si>
  <si>
    <t>Specialty Board 220 GSM, medium, cream</t>
  </si>
  <si>
    <t>Specialty Board 220 GSM, medium, white</t>
  </si>
  <si>
    <t>Specialty Board 220 GSM, medium, green</t>
  </si>
  <si>
    <t>Specialty Board 220 GSM, medium, pink</t>
  </si>
  <si>
    <t>Specialty Board 220 GSM, medium, blue</t>
  </si>
  <si>
    <t>Specialty Board 220 GSM, medium, yellow</t>
  </si>
  <si>
    <t>Specialty Board 200 GSM, medium, white</t>
  </si>
  <si>
    <t>Specialty Board 200 GSM, A4, 10's</t>
  </si>
  <si>
    <t>Specialty Board, 90 gsm, long, white</t>
  </si>
  <si>
    <t>Specialty Board, 185 gsm, long, white</t>
  </si>
  <si>
    <t>Specialty Board, 185 gsm, long, ivory</t>
  </si>
  <si>
    <t>Specialty Board, 185 gsm, long, cream</t>
  </si>
  <si>
    <t>Specialty Board, 185 gsm, medium, white</t>
  </si>
  <si>
    <t>Specialty Board, 185 gsm, medium, cream</t>
  </si>
  <si>
    <t>Specialty Board, A4 180 gsm, medium, white</t>
  </si>
  <si>
    <t>Specialty paper, 180 gsm, medium, white</t>
  </si>
  <si>
    <t>Specialty paper, 180 gsm, long, ivory</t>
  </si>
  <si>
    <t>Specialty paper, 180 gsm, medium, ivory</t>
  </si>
  <si>
    <t>Specialty paper, 180 gsm, medium, Cream</t>
  </si>
  <si>
    <t>Specialty paper, 200 gsm, medium, Cream</t>
  </si>
  <si>
    <t>SSD (500 GB 2-5-IN SATA)</t>
  </si>
  <si>
    <t>Stamp pad ink, purple,946 ml</t>
  </si>
  <si>
    <t>Stamp pad ink small, black</t>
  </si>
  <si>
    <t>Stamp pad ink small, violet</t>
  </si>
  <si>
    <t>Stamp pad ink small, red</t>
  </si>
  <si>
    <t>Stamp pad with ink (small)</t>
  </si>
  <si>
    <t>Stamp pad, big w/ ink</t>
  </si>
  <si>
    <t>Stand File box, 9 1/2 x15 1/2, red</t>
  </si>
  <si>
    <t>Staple remover stainless steel, plier type</t>
  </si>
  <si>
    <t>Staple wire #10</t>
  </si>
  <si>
    <t>Staple wire #35</t>
  </si>
  <si>
    <t xml:space="preserve">Staple wire 23/13 </t>
  </si>
  <si>
    <t>Staple wire 23/17</t>
  </si>
  <si>
    <t>Staple wire 23/24</t>
  </si>
  <si>
    <t>Staple wire 23/6</t>
  </si>
  <si>
    <t>Staple wire 23/8</t>
  </si>
  <si>
    <t>Staple wire 23/15</t>
  </si>
  <si>
    <t>Staple wire 23/20</t>
  </si>
  <si>
    <t>Stapler Big HD 50/50 R w/ Base high quality</t>
  </si>
  <si>
    <t>Stapler long reach</t>
  </si>
  <si>
    <t>Stapler binding heavy duty</t>
  </si>
  <si>
    <t>Stapler w/ staple remover, #35, HD 50R</t>
  </si>
  <si>
    <t>Stationary Clear Book Fie Plastic Folder Organizer, Long</t>
  </si>
  <si>
    <t>Stationary Paper Folder Long</t>
  </si>
  <si>
    <t>Office Stationary, Long</t>
  </si>
  <si>
    <t>Office Stationary, short</t>
  </si>
  <si>
    <t>Steno Notebook</t>
  </si>
  <si>
    <t>Sticker paper (high quality)</t>
  </si>
  <si>
    <t xml:space="preserve">Sticker paper, A4 </t>
  </si>
  <si>
    <t>Sticker paper, A4, Waterproof</t>
  </si>
  <si>
    <t>Sticker paper, A4 blue</t>
  </si>
  <si>
    <t>Sticker paper, A4 red</t>
  </si>
  <si>
    <t>Sticker paper, A4yellow</t>
  </si>
  <si>
    <t>Sticker paper, long, white 20's</t>
  </si>
  <si>
    <t>Sticky note pad post it 1" X 3"</t>
  </si>
  <si>
    <t>Sticky note pad post it 1/2 X 3"</t>
  </si>
  <si>
    <t>Sticky note pad post it 2" X 1.5"</t>
  </si>
  <si>
    <t>Sticky note pad post it 2" X 0.5"</t>
  </si>
  <si>
    <t>Sticky note pad/post it, 4" X 3"</t>
  </si>
  <si>
    <t>Sticky note pad/post it, 5" X 3"</t>
  </si>
  <si>
    <t>Sticky Notepad with lines</t>
  </si>
  <si>
    <t>Straight edge 24"</t>
  </si>
  <si>
    <t>Straight edge 18", plastic</t>
  </si>
  <si>
    <t>Tape Measure</t>
  </si>
  <si>
    <t>Thermal Paper 30mm long x 80mm carbonless</t>
  </si>
  <si>
    <t>Thumb drive/ OTG, 32GB (android)</t>
  </si>
  <si>
    <t>Thumb drive/ OTG, 32GB (Type C)</t>
  </si>
  <si>
    <t>Thumb drive/ OTG, 32GB (iphone)</t>
  </si>
  <si>
    <t>Thumb drive/ OTG, 64GB (android)</t>
  </si>
  <si>
    <t>Thumb drive/ OTG, 64GB, Type C</t>
  </si>
  <si>
    <t>Thumb drive/ OTG, 64GB, (iphone)</t>
  </si>
  <si>
    <t>Thumb/USB drive 16GB</t>
  </si>
  <si>
    <t>Thumb/USB drive, 32GB</t>
  </si>
  <si>
    <t>Thumb/USB drive, 64GB</t>
  </si>
  <si>
    <t>Thumb tacks</t>
  </si>
  <si>
    <t>Transparent tape 1/2"</t>
  </si>
  <si>
    <t>Transparent tape 1"</t>
  </si>
  <si>
    <t xml:space="preserve">transparent tape 2" </t>
  </si>
  <si>
    <t>Transparent tape 3"</t>
  </si>
  <si>
    <t>Triangular/Architect Scale Ruler</t>
  </si>
  <si>
    <t>Twin Marker</t>
  </si>
  <si>
    <t>Typewriter ribbon, black</t>
  </si>
  <si>
    <t>UPS, 650VA</t>
  </si>
  <si>
    <t>UPS, 230VA</t>
  </si>
  <si>
    <t>UPS, 1500VA</t>
  </si>
  <si>
    <t>USB Splitter, 4 USB hub, 2 meters</t>
  </si>
  <si>
    <t>USB Wifi dual band</t>
  </si>
  <si>
    <t>USB Hub, 4 port</t>
  </si>
  <si>
    <t>View Binder,medium 4"</t>
  </si>
  <si>
    <t>View Binder,long 4"</t>
  </si>
  <si>
    <t>Wall Clock</t>
  </si>
  <si>
    <t>Watercolor</t>
  </si>
  <si>
    <t>Webcam for desktop</t>
  </si>
  <si>
    <t>Wifi dongle/USB wifi adapter</t>
  </si>
  <si>
    <t>wifi router</t>
  </si>
  <si>
    <t>wifi router, wireless</t>
  </si>
  <si>
    <t>White Board 24x 36</t>
  </si>
  <si>
    <t>White Board 72x 48</t>
  </si>
  <si>
    <t>White Board 5ftx 8ft w/ stand</t>
  </si>
  <si>
    <t>White Board magnetic buttons</t>
  </si>
  <si>
    <t>White board eraser</t>
  </si>
  <si>
    <t>White board markeR, black</t>
  </si>
  <si>
    <t>White board markeR, blue</t>
  </si>
  <si>
    <t>White board markeR, red</t>
  </si>
  <si>
    <t>White board marker, ink refill</t>
  </si>
  <si>
    <t>Wrapping Paper</t>
  </si>
  <si>
    <t>Zippered Document Bag Business Briefcase</t>
  </si>
  <si>
    <t>Yelow ruled pad paper</t>
  </si>
  <si>
    <t>Duplicator Machine Toner (Black)</t>
  </si>
  <si>
    <t>Duplicator Machine Toner (Magenta)</t>
  </si>
  <si>
    <t>Duplicator Machine Toner (Yellow)</t>
  </si>
  <si>
    <t>Duplicator Machine Toner (Cyan)</t>
  </si>
  <si>
    <t>Phopocopier drum</t>
  </si>
  <si>
    <t>Dye Film and Cleaning Spool for the ID maker</t>
  </si>
  <si>
    <t>YMCK Ribbon for Card Printer (1000prints)</t>
  </si>
  <si>
    <t>Re-transfer fil (500 prints-dual side)</t>
  </si>
  <si>
    <t>Photocopier toner</t>
  </si>
  <si>
    <t>Photocopier consumables -(Ineo206) drum</t>
  </si>
  <si>
    <t>Photocopier consumables -(Ineo287) drum</t>
  </si>
  <si>
    <t>Photocopier consumables -(Ineo206) developer</t>
  </si>
  <si>
    <t>Photocopier consumables -(Ineo287) developer</t>
  </si>
  <si>
    <t>Photocopier toner ineo 206</t>
  </si>
  <si>
    <t>Photocopier toner ineo 287</t>
  </si>
  <si>
    <t>Epson Copier Ink, T05A1, Black</t>
  </si>
  <si>
    <t>Epson Copier Ink, T05A2, Cyan</t>
  </si>
  <si>
    <t>Epson Copier Ink, T05A3, Magenta</t>
  </si>
  <si>
    <t>Epson Copier Ink, T05A4, Yellow</t>
  </si>
  <si>
    <t>Maintenance box (EPSON Copier-WR-c879R)</t>
  </si>
  <si>
    <t>Epson Black Ink, SC-T5430M (350ml)</t>
  </si>
  <si>
    <t>Epson Cyan Ink, SC-T5430M (350ml)</t>
  </si>
  <si>
    <t>Epson Magenta Ink, SC-T5430M (350ml)</t>
  </si>
  <si>
    <t>Epson Yellow Ink, SC-T5430M (350ml)</t>
  </si>
  <si>
    <t>Epson Maintenance, SC-T5430M</t>
  </si>
  <si>
    <t>Toner Copier, Black</t>
  </si>
  <si>
    <t>Toner Copier, Cyan</t>
  </si>
  <si>
    <t>Toner Copier, Magenta</t>
  </si>
  <si>
    <t>Toner Copier, Yellow</t>
  </si>
  <si>
    <t>Certificate of Death</t>
  </si>
  <si>
    <t>Certificate of Marriage</t>
  </si>
  <si>
    <t>Register of Birth</t>
  </si>
  <si>
    <t>Register of Death</t>
  </si>
  <si>
    <t>Register of Legal Instrument</t>
  </si>
  <si>
    <t>Application of Marriage License</t>
  </si>
  <si>
    <t>Photocopier Toner, Gestetner, M2701</t>
  </si>
  <si>
    <t>EPSON Plotter Ink- T41 Q2 Cyan</t>
  </si>
  <si>
    <t>EPSON Plotter Ink- T41 Q3 Magenta</t>
  </si>
  <si>
    <t>EPSON Plotter Ink- T41 Q4 Yellow</t>
  </si>
  <si>
    <t>EPSON Plotter Ink- T41 Q5 Black</t>
  </si>
  <si>
    <t>EPSON-C13T699700 Maitenance box (epson plotter)</t>
  </si>
  <si>
    <t>Plotter Ink, EPSON, SC-T5430M, 350 ML, BLACK</t>
  </si>
  <si>
    <t>Plotter Ink, EPSON, SC-T5430M, 350 ML, CYAN</t>
  </si>
  <si>
    <t>Plotter Ink, EPSON, SC-T5430M, 350 ML, MAGENTA</t>
  </si>
  <si>
    <t>Plotter Ink, EPSON, SC-T5430M, 350 ML, YELLOW</t>
  </si>
  <si>
    <t>EPSON Maintenance, SC-T5430M</t>
  </si>
  <si>
    <t>Fujifilm Photocopier Toner CT 202496 black</t>
  </si>
  <si>
    <t>Fujifilm Photocopier Toner CT 202497</t>
  </si>
  <si>
    <t>Fujifilm Photocopier Toner CT 202498 magenta</t>
  </si>
  <si>
    <t>Fujifilm Photocopier Toner CT 202499</t>
  </si>
  <si>
    <t>Fujixerox waste toner cartridge</t>
  </si>
  <si>
    <t>Gestetner toner</t>
  </si>
  <si>
    <t>OPC drum B0399510</t>
  </si>
  <si>
    <t>Automatic wire stripper</t>
  </si>
  <si>
    <t>Cat6 UTP Cable</t>
  </si>
  <si>
    <t>Computer Webcam, 1080p/30fps (with fixed mounting clip)</t>
  </si>
  <si>
    <t>Dual Bay docking station</t>
  </si>
  <si>
    <t>Electric Cordless Screwdriver</t>
  </si>
  <si>
    <t>Handheld Label Printer</t>
  </si>
  <si>
    <t>HDMI wireless extender 5GHz</t>
  </si>
  <si>
    <t>Intelligent Lan cable tracker and tester</t>
  </si>
  <si>
    <t>Keyboard and Mouse Combo with USB chord</t>
  </si>
  <si>
    <t>ORIA Screwdriver set 106 in 1 magnetic tools</t>
  </si>
  <si>
    <t>Pass Through Cat6 Cat7 Crimping tool</t>
  </si>
  <si>
    <t>Pass through RJ45</t>
  </si>
  <si>
    <t>Plastic dymo letratag tape 12mm</t>
  </si>
  <si>
    <t>Power supply unit modular 550W</t>
  </si>
  <si>
    <t>RJ45 passthrough Metal shield</t>
  </si>
  <si>
    <t>Solid State Drive 1TB</t>
  </si>
  <si>
    <t>Surgical Gloves</t>
  </si>
  <si>
    <t>Medical, Dental and Laboratory  Supplies Expenses</t>
  </si>
  <si>
    <t xml:space="preserve">VARIOUS MEDICAL SUPPLIES  </t>
  </si>
  <si>
    <t>70%  Isopropyl alcohol, 500ml</t>
  </si>
  <si>
    <t>70%  Isopropyl alcohol, 1 gallon</t>
  </si>
  <si>
    <t>Automated External Defibrillator Pad</t>
  </si>
  <si>
    <t>Alcohol Sprayer, plastic bottle, 250ml</t>
  </si>
  <si>
    <t>Ampule Breaker, 6's</t>
  </si>
  <si>
    <t>Arm sling</t>
  </si>
  <si>
    <t>Asepto syringe, 60ml</t>
  </si>
  <si>
    <t>Autoclave tape, 0.5 inch</t>
  </si>
  <si>
    <t>Auto-disable syringe, 0.5 ml, G23</t>
  </si>
  <si>
    <t>BP Apparatus w/ stethoscope</t>
  </si>
  <si>
    <t>BP Apparatus (Pedia)</t>
  </si>
  <si>
    <t>Cervical Collar</t>
  </si>
  <si>
    <t>Chromic 2.0 Absorbable Suture, 12's</t>
  </si>
  <si>
    <t>Chromic 3.0 Absorbable Suture, 12's</t>
  </si>
  <si>
    <t>Cotton 400gms</t>
  </si>
  <si>
    <t>Cover  glass slips 22x22, 10x100's</t>
  </si>
  <si>
    <t>Drug Testing Kit</t>
  </si>
  <si>
    <t>Elastic Bandage with Velcro Grip, 4x5</t>
  </si>
  <si>
    <t>Finger Pulse Oximeter, rechargeable</t>
  </si>
  <si>
    <t>Finger pulse oximeter, pedia ,rechargeable</t>
  </si>
  <si>
    <t>First aid Kit (Gloves, eye protection, CPR Pocket, Mask, Tourniquet, Roller gauze, 4x4 Gauze pads, Medical Tape, Two triangular bandages, splint, elastic bandage, trauma Shears)</t>
  </si>
  <si>
    <t>First aid kit box, plastic, 3 layer</t>
  </si>
  <si>
    <t>Glass slides, frosted, 72s</t>
  </si>
  <si>
    <t>Surgical Suture silk</t>
  </si>
  <si>
    <t>Gloves , Sterile, powdered, size 6.5, 50's</t>
  </si>
  <si>
    <t>Gloves , Sterile, powdered, size 7.0, 50's</t>
  </si>
  <si>
    <t xml:space="preserve">Sterile cotton applicator 6", 200's </t>
  </si>
  <si>
    <t>Gloves, sterile,  size 6.5, powder free, 100's</t>
  </si>
  <si>
    <t>Gloves, sterile,  size 7, powder free, 100's</t>
  </si>
  <si>
    <t>Gloves, sterile,  size 7.5, powder free, 100's</t>
  </si>
  <si>
    <t>Gloves, sterile,  size 8, powder free, 100's</t>
  </si>
  <si>
    <t>Gloves, nitrile, powder free, medium, 100s</t>
  </si>
  <si>
    <t>Glucometer</t>
  </si>
  <si>
    <t>Glucostrips</t>
  </si>
  <si>
    <t>Gauze, sterile, 36x100</t>
  </si>
  <si>
    <t>Hospital patient tag  ID bracelet, white, 100's</t>
  </si>
  <si>
    <t>Hospital patient tag  ID bracelet, blue, 100's</t>
  </si>
  <si>
    <t>Hospital patient tag  ID bracelet, pink, 100's</t>
  </si>
  <si>
    <t>Hot and cold compress, 9"</t>
  </si>
  <si>
    <t>Infrared Thermal Scanner</t>
  </si>
  <si>
    <t>Insulin Syringe, 1ml, gauge 0.30mm x 8mm, 100's</t>
  </si>
  <si>
    <t>Kelly forcep curve</t>
  </si>
  <si>
    <t>Kelly forcep straight</t>
  </si>
  <si>
    <t>KN95 Mask, 10's</t>
  </si>
  <si>
    <t>Medical Pen light</t>
  </si>
  <si>
    <t>Medicine Pallet, plastic</t>
  </si>
  <si>
    <t>Ovum forcep 10 inches</t>
  </si>
  <si>
    <t>Padded splint</t>
  </si>
  <si>
    <t>Penrose Drain Latex tubing sterile</t>
  </si>
  <si>
    <t>Povidone, 10%</t>
  </si>
  <si>
    <t>Povidone-iodine, dry powder spray, 55g</t>
  </si>
  <si>
    <t>Purified Protein derivative, 1ml vial</t>
  </si>
  <si>
    <t>Surgical Blade, size 11, 100's</t>
  </si>
  <si>
    <t>Surgical Blade, size 12, 100's</t>
  </si>
  <si>
    <t>Stainless Surgical Tray</t>
  </si>
  <si>
    <t>Standard plastic strips, 100's</t>
  </si>
  <si>
    <t>Sterile water for injection, 50ml</t>
  </si>
  <si>
    <t>Surgical Facemask Disposable, 50s, 3 ply</t>
  </si>
  <si>
    <t>Syringe, 1cc gauge 25, 100's</t>
  </si>
  <si>
    <t>Syringe 3cc, gauge 21, 100's</t>
  </si>
  <si>
    <t>Syringe 3cc, gauge 23, 100's</t>
  </si>
  <si>
    <t>Syringe, 5cc, gauge 21, 100's</t>
  </si>
  <si>
    <t>Syringe, 5cc, gauge 23, 100's</t>
  </si>
  <si>
    <t>Syringe 10cc, gauge 21, 100s</t>
  </si>
  <si>
    <t>Syringe, 10cc, gauge 23, 100's</t>
  </si>
  <si>
    <t>Tape, surgical,half inch, 24's</t>
  </si>
  <si>
    <t>Tape Surgical, 1 inch, 24s</t>
  </si>
  <si>
    <t>Tenaculum/Tissue Forceps 10 inches</t>
  </si>
  <si>
    <t>Test Tube, red top, glass, 100's</t>
  </si>
  <si>
    <t>Tongue Depressor, wooden, individual pack, 100's</t>
  </si>
  <si>
    <t>Urine Collector with cover</t>
  </si>
  <si>
    <t>Vaginal Speculum, small</t>
  </si>
  <si>
    <t>Vaginal Speculum, medium</t>
  </si>
  <si>
    <t>Vaginal Speculum,large</t>
  </si>
  <si>
    <t>Vasectomy Set (1 vas holder with extra long rachet for various tensions, 1 Ring clamp with  cantilever, 1 point clamp/dissector, 1 sharp  point tip scissor and 1 hook)</t>
  </si>
  <si>
    <t>Virus specimen collection tube, 7ml w/ swabs</t>
  </si>
  <si>
    <t>Water sampling reagent  for e-coli  and total coliform, 100ml, 100 sachet/box</t>
  </si>
  <si>
    <t>Sterile vessel, 100ml, 100's (for water sampling)</t>
  </si>
  <si>
    <t>Absence Comparator</t>
  </si>
  <si>
    <t>New born Screening Kit</t>
  </si>
  <si>
    <t>DENTAL SUPPLIES</t>
  </si>
  <si>
    <t>Dental needle short, gauge 27</t>
  </si>
  <si>
    <t>Subtotal:</t>
  </si>
  <si>
    <t>Oxygen refill</t>
  </si>
  <si>
    <t>LABORATORY SUPPLIES/ REAGENTS</t>
  </si>
  <si>
    <t>a. Various Laboratory and Phlebotomy Supplies</t>
  </si>
  <si>
    <t>Anti-D, 10ml</t>
  </si>
  <si>
    <t>Applicator Stick, 6" 1000s</t>
  </si>
  <si>
    <t>Plastic Test Tube Holder Rack 40 Hole 2 Layer For 5-6ml Tubes</t>
  </si>
  <si>
    <t>Acid Fast Stain Kit</t>
  </si>
  <si>
    <t>Coverglass slip, 22x22, 10x100's</t>
  </si>
  <si>
    <t>Glass slides, plain, 72s</t>
  </si>
  <si>
    <t>HBsAg Rapid Test, 40s</t>
  </si>
  <si>
    <t>Syphilis Rapid Test, 40s</t>
  </si>
  <si>
    <t>Dengue NS1/Antigen</t>
  </si>
  <si>
    <t>Dengue IgG/IgM</t>
  </si>
  <si>
    <t>Immersion Oil</t>
  </si>
  <si>
    <t>Hema Quick Stain, 500ml</t>
  </si>
  <si>
    <t>Lugol's Iodine, 500ml</t>
  </si>
  <si>
    <t>Methanol, 1L</t>
  </si>
  <si>
    <t>Normal Saline Solution, 1L</t>
  </si>
  <si>
    <t>Glass slides staining jar for Hemaquick Stain, 5's</t>
  </si>
  <si>
    <t>Fecal Occult Blood Kit</t>
  </si>
  <si>
    <t>Potassium Hydroxide Solution (500ml)</t>
  </si>
  <si>
    <t>Glucose Concentrated Drink (OGTT juice) 75g 200mL</t>
  </si>
  <si>
    <t>Pipette Tips, 1000Ul, 500s</t>
  </si>
  <si>
    <t>Pipette Tips, 100UL, 1000s</t>
  </si>
  <si>
    <t>Pregnancy Test Kit, 40s</t>
  </si>
  <si>
    <t>Surgical Blades, size 15, 100s</t>
  </si>
  <si>
    <t>Microtainer Tube EDTA K3, 0.5mL, 100s</t>
  </si>
  <si>
    <t>Test Tube, Red Top, Glass, 4mL, 100s</t>
  </si>
  <si>
    <t>Test Tube, EDTA, Glass, 2mL, 100s</t>
  </si>
  <si>
    <t>Typing Sera, A &amp; B, 10ml</t>
  </si>
  <si>
    <t>Urine Strips, Manual, 10 parameters, 100s</t>
  </si>
  <si>
    <t>Widal Test, 20ml</t>
  </si>
  <si>
    <t>Typhidot IgG/IgM Combo, 30s</t>
  </si>
  <si>
    <t>Gloves, latex, powder free, medium, 100s</t>
  </si>
  <si>
    <t>Nitrile gloves, powder free, medium, 100's</t>
  </si>
  <si>
    <t>Surgical Face Mask, Disposable, 50s</t>
  </si>
  <si>
    <t>Test Tube Brush</t>
  </si>
  <si>
    <t>Alcohol, Isopropyl, 500ml</t>
  </si>
  <si>
    <t>Alcohol, denatured, 350ml</t>
  </si>
  <si>
    <t>Container, urine, 20ml</t>
  </si>
  <si>
    <t>Container, urine, pediatric, 100s</t>
  </si>
  <si>
    <t>Cotton, 400gms</t>
  </si>
  <si>
    <t>Gauze Absorbent, 36"x100y-2ply</t>
  </si>
  <si>
    <t>Syringe, 3cc, gauge 23, 100s, (extraction)</t>
  </si>
  <si>
    <t>Syringe, 5cc, gauge 23, 100s (extraction)</t>
  </si>
  <si>
    <t>Tape, surgical, half inch, 24s</t>
  </si>
  <si>
    <t>Laboratory Tourniquet</t>
  </si>
  <si>
    <t>b. Blood Chem. Reagents &amp; Supplies</t>
  </si>
  <si>
    <t>Urea Nitrogen Reagent                                                (R1- 3 bots x 65 mL) (R2- 3 bots x 20 mL)</t>
  </si>
  <si>
    <t>Uric Acid Reagent (4 bots x 60 mL)</t>
  </si>
  <si>
    <t>Cholesterol Reagent (5 bots x 65 mL)</t>
  </si>
  <si>
    <t>Control Reagent, Normal and Pathologic                                         (N- 1 bot x 5 mL) (P- 1 bot x 5 mL)</t>
  </si>
  <si>
    <t>Creatinine Reagent                                                              (R1- 3 bots x 52 mL) (R2- 3 bots x 20 mL)</t>
  </si>
  <si>
    <t>Glucose Reagent (5 bots x 65 mL)</t>
  </si>
  <si>
    <t>HDL Reagent                                                                       (R1- 3 bots x 53 mL)  (R2- 3 bots x 20 mL)</t>
  </si>
  <si>
    <t>Multicalibrator (5 bots x 3 mL)</t>
  </si>
  <si>
    <t>SGOT (AST)                                                                                                                                                  (R1- 3 bots x 63 mL) (R2- 3 bots x 20 mL)</t>
  </si>
  <si>
    <t>SGPT (ALT)                                                                           (R1- 3 bots x 63 mL) (R2- 3 bots x 20 mL)</t>
  </si>
  <si>
    <t>Triglyceride Reagent (5 bots x 65 mL)</t>
  </si>
  <si>
    <t>CXL Pro Lamp 12v10w</t>
  </si>
  <si>
    <t>Pro Sample cups (500's)</t>
  </si>
  <si>
    <t>Alkaline Detergent (1 bot x 1000 mL)</t>
  </si>
  <si>
    <t>c. CBC Reagents(Automated)</t>
  </si>
  <si>
    <t>Diluent 5D, 20L</t>
  </si>
  <si>
    <t>Lyse 1, 200ml</t>
  </si>
  <si>
    <t>Lyse 2, 500ml</t>
  </si>
  <si>
    <t>5 Part Hematology Control</t>
  </si>
  <si>
    <t>Elite H Clean, 50ml</t>
  </si>
  <si>
    <r>
      <t xml:space="preserve">d. Laboratory Supplies and Reagents for </t>
    </r>
    <r>
      <rPr>
        <rFont val="Arial Narrow"/>
        <b val="true"/>
        <i val="false"/>
        <strike val="false"/>
        <color rgb="FF000000"/>
        <sz val="10"/>
        <u val="single"/>
      </rPr>
      <t xml:space="preserve">Gestational Diabetes Screening for  Overweight Pregnant Women  </t>
    </r>
  </si>
  <si>
    <t>Glucose ( 5 bots x 65ml)</t>
  </si>
  <si>
    <t>Wash</t>
  </si>
  <si>
    <t>Glucose Concentrated drink, 75g</t>
  </si>
  <si>
    <t>Syringe, 3cc gauge 23, 100's</t>
  </si>
  <si>
    <t>Cotton, 400g</t>
  </si>
  <si>
    <t>Alcohol, 1 litr</t>
  </si>
  <si>
    <t>Surgical Tape, 1"</t>
  </si>
  <si>
    <t>Control Reagent, Normal and Pathologic</t>
  </si>
  <si>
    <t>Multicalibrator (5 bots x 3ml)</t>
  </si>
  <si>
    <t>Pipette Tips, 1000UI, 500s</t>
  </si>
  <si>
    <t>Pipette Tips, 100UI, 1000s</t>
  </si>
  <si>
    <t>Aplicator Stick, 6" 1000's</t>
  </si>
  <si>
    <t>e. National Kidney Month Celebration through the Renal Disease Control Program- Community-Based Urine Screening and Kidney Health Teaching</t>
  </si>
  <si>
    <t>Gloves, latex, powder free, medium, 100's</t>
  </si>
  <si>
    <t>Surgical Facemask Disposable, 50s</t>
  </si>
  <si>
    <t>Drugs and Medicines</t>
  </si>
  <si>
    <t>a. REGULAR MEDICINES</t>
  </si>
  <si>
    <t>Acetylcysteine 600mg tab, 100's</t>
  </si>
  <si>
    <t>Acetylcysteine (NAC) 200 mg, 100s</t>
  </si>
  <si>
    <t>Activated Charcoal powder, 50gms</t>
  </si>
  <si>
    <t>Albendazole tablets 400mg, 100's</t>
  </si>
  <si>
    <t>Allopurinol 100mg tablet, 100's</t>
  </si>
  <si>
    <t>Aluminum Magnesium, 500mg tab, 100's</t>
  </si>
  <si>
    <t>Anti-Tetanus Serum 1500 IU/ml, 1ml ampule</t>
  </si>
  <si>
    <t>Amlodipine, 5mg, 100's</t>
  </si>
  <si>
    <t>Amoxicillin 500 mg capsule, 100's</t>
  </si>
  <si>
    <t>Amoxicillin 100mg/ml powder for suspension (Oral Drops), 15ml</t>
  </si>
  <si>
    <t>Amoxicillin 125 mg/5ml , 60ml, suspension</t>
  </si>
  <si>
    <t>Amoxicillin 250 mg/5ml , powder for suspension, 60ml</t>
  </si>
  <si>
    <t>Ascorbic Acid 500mg tablet, 100's</t>
  </si>
  <si>
    <t>Ascorbic Acid + Zinc 100mg/5ml syrup, 120ml</t>
  </si>
  <si>
    <t>Aspirin 80 mg enteric coated tablet, 100's</t>
  </si>
  <si>
    <t>Azithromycin 500mg tablet, 30's</t>
  </si>
  <si>
    <t>Atorvastatin 20mg, 100's</t>
  </si>
  <si>
    <t>B complex tablet, 100mg, 100's</t>
  </si>
  <si>
    <t>Betahistine 16mg tablet, 100's</t>
  </si>
  <si>
    <t>Biperiden 2mg tablet, 100's</t>
  </si>
  <si>
    <t>Calcium Carbonate 500mg, 100's</t>
  </si>
  <si>
    <t>Captopril, 25mg tablet, 100's</t>
  </si>
  <si>
    <t>Cefalexin 250 mg/ 5 ml, powder for suspension, 60 ml</t>
  </si>
  <si>
    <t>Cefalexin 500mg tablet, 100's</t>
  </si>
  <si>
    <t>Cefuroxime 500 mg tablet, 100s</t>
  </si>
  <si>
    <t>Celecoxib  200mg capsule</t>
  </si>
  <si>
    <t>Cetirizine 10mg tab, 100's</t>
  </si>
  <si>
    <t>Cetirizine 5 mg/ 5 ml 60 ml suspension</t>
  </si>
  <si>
    <t>Cinnarizine 25 mg tablet, 100s</t>
  </si>
  <si>
    <t>Ciprofloxacin 500 mg tablet, 100s</t>
  </si>
  <si>
    <t>Clarithromycin 125 mg/ 5 ml granules/ powder for suspension, 60 ml</t>
  </si>
  <si>
    <t>Clarithromycin 500 mg base tablet, 100s</t>
  </si>
  <si>
    <t>Co- Amoxiclav (Amoxicillin + Potassium Clavunalate) 400 mg amoxicillin (as trihydrate) + 57 mg potassium clavulanate per 5 ml granules/ powder for suspension, 70 ml</t>
  </si>
  <si>
    <t>Co- Amoxiclav (Amoxicillin + Potassium Clavunalate) 500 mg Amoxicillin (as trihydrate) + 125 mg potassium clavulanate per tablet, 100s</t>
  </si>
  <si>
    <t>Colchichine 500 mcg tablet, 100's</t>
  </si>
  <si>
    <t>Chlorpenamine 2 mg/ 5 ml syrup, 60ml</t>
  </si>
  <si>
    <t>Chlorpenamine 4 mg tablet, 100s</t>
  </si>
  <si>
    <t>Clopidogrel 75mg tablet, 100's</t>
  </si>
  <si>
    <t>Cloxacillin 125 mg/ 5 ml, powder for suspension, 60 ml</t>
  </si>
  <si>
    <t>Cloxacillin, 500mg capsule, 100's</t>
  </si>
  <si>
    <t xml:space="preserve">Clozapine 100mg tablet,100's </t>
  </si>
  <si>
    <t>Combined Oral  Contraeptive (COC) Pills, 10's</t>
  </si>
  <si>
    <t>Cotrimoxazole 400 mg sulfamethoxazole + 80 mg trimethoprim/ 5 ml suspension 60 ml bottle</t>
  </si>
  <si>
    <t>Cotrimoxazole 400 mg sulfamethoxazole + 80 mg trimethoprim tablet, 100s</t>
  </si>
  <si>
    <t>Depot Medroxyprogesterone Acetate (DMPA)</t>
  </si>
  <si>
    <t>Dibencozide 1mg capsule, 100's</t>
  </si>
  <si>
    <t>Dicycloverine tab, 10mg, 100's</t>
  </si>
  <si>
    <t>Dipenhydramine 50mg capsule, 100's</t>
  </si>
  <si>
    <t>Doxycycline 100 mg cap, 100s</t>
  </si>
  <si>
    <t>Enalapril 5 mg tablet, 100s</t>
  </si>
  <si>
    <t>Ethambutol 200mg, tablet, 100's</t>
  </si>
  <si>
    <t>Ethambutol + Isoniazid + Pyrazinmaide + Rifampicin 75mg +150mg +400mg +275mg tablet, 12 x14 tablets</t>
  </si>
  <si>
    <t>FeSO4 75 mg per 0.6 ml syrup (Oral Drops)</t>
  </si>
  <si>
    <t>FeSO4 220 mg/ 5 ml Syrup</t>
  </si>
  <si>
    <t>FeSO4 325 mg tablet, 100s</t>
  </si>
  <si>
    <t>Ferrous sulfate 200mg + Folic Acid 400mcg tablet, 100's</t>
  </si>
  <si>
    <t>Fluphenazine 25mg/ml ampule, 5's</t>
  </si>
  <si>
    <t>Fluticasone + Salmeterol Inhalation: DPI 250 micrograms fluticasone (as propionate) + 50 micrograms Selmeterol (as xinafoate) x 60 doses and with appropriate accompanying dispenser</t>
  </si>
  <si>
    <t>Gliclazide, 30mg , 100's</t>
  </si>
  <si>
    <t>Gliclazide, 60mg , 100's</t>
  </si>
  <si>
    <t>Gliclazide,80mg, 100's</t>
  </si>
  <si>
    <t>Hydrochlorothiazide 12. 5 mg tablet, 100s</t>
  </si>
  <si>
    <t>Hydrocortisone  5mg tablet, 100s</t>
  </si>
  <si>
    <t>Hydrogen Peroxide 3% 120 ml</t>
  </si>
  <si>
    <t>Hyoscine  (as N-butyl Bromide) 10mg tablet, 100's</t>
  </si>
  <si>
    <t>Ibuprofen tab, 200mg</t>
  </si>
  <si>
    <t>Insulin 70/30</t>
  </si>
  <si>
    <t>Insulin Isophane 100 IU/ml</t>
  </si>
  <si>
    <t>Insulin Glargine, 300 IU/ml, pen, 1.5ml</t>
  </si>
  <si>
    <t>Insulin Regular 100 IU/ml</t>
  </si>
  <si>
    <t>Irbesartan 300mg tablet, 100's</t>
  </si>
  <si>
    <t>Iodine Tablets 225mcg, 250's</t>
  </si>
  <si>
    <t>Isoniazid 200mg/5ml, 120ml</t>
  </si>
  <si>
    <t>Isoniazid+Rifampicin 75mg +150mg tablet, 24x 14 tablets</t>
  </si>
  <si>
    <t>Isosorbide Dinitrate 5mg tab</t>
  </si>
  <si>
    <t>Lagundi 300 mg/ 5 ml, 120ml syrup</t>
  </si>
  <si>
    <t>Lagundi 600 mg tablet, 100s</t>
  </si>
  <si>
    <t>Lidocaine 2%, 50ml solution for injection</t>
  </si>
  <si>
    <t>Linagliptin 5mg tablet, 100's</t>
  </si>
  <si>
    <t>Loperamide, 2mg capsule</t>
  </si>
  <si>
    <t>Loratadine 10 mg tablet, 100s</t>
  </si>
  <si>
    <t>Losartan 50 mg tablet, 100s</t>
  </si>
  <si>
    <t>Losartan 100 mg tablet, 100s</t>
  </si>
  <si>
    <t>Losartan + Hydrochlorothiazide tablet</t>
  </si>
  <si>
    <t>Mebendazole 500mg tab, chewable</t>
  </si>
  <si>
    <t>Mefenamic Acid 500 mg caplet,  100s</t>
  </si>
  <si>
    <t>Metformin, 500mg, 100's</t>
  </si>
  <si>
    <t>Metformin Hydrochloride 850 mg tablet (as Hydrochloride), 100s</t>
  </si>
  <si>
    <t>Methyldopa 250mg tablet, 100's</t>
  </si>
  <si>
    <t>Metoprolol, 50mg, 100's</t>
  </si>
  <si>
    <t>Metronidazole 400mg tablet</t>
  </si>
  <si>
    <t>Metronidazole 125mg/5ml suspension</t>
  </si>
  <si>
    <t>Montelukast 4mg granules sachet</t>
  </si>
  <si>
    <t>Multivitamin Syrup, 120ml</t>
  </si>
  <si>
    <t>Multivitamin syrup w/ buclizine, 120ml</t>
  </si>
  <si>
    <t>Multivitamins with growth enhancer, 120ml</t>
  </si>
  <si>
    <t>Mulltivitamins Capsule, 100's</t>
  </si>
  <si>
    <t>Mupirocin Ointment, 5g</t>
  </si>
  <si>
    <t>Nitrofurantoin 100mg capsule, 100's</t>
  </si>
  <si>
    <t>Olanzapine 10mg tablet, 100's</t>
  </si>
  <si>
    <t>Omeprazole 40 mg tablet, 100s</t>
  </si>
  <si>
    <t>ORS, 25's</t>
  </si>
  <si>
    <t>Paracetamol Drops, 100mg, 15ml</t>
  </si>
  <si>
    <t>Paracetamol 250mg  syrup, 100's, 60ml</t>
  </si>
  <si>
    <t>Paracetamol, 500mg , 100's</t>
  </si>
  <si>
    <t>Potassium Citrate 10 mEq tablet, 100s</t>
  </si>
  <si>
    <t>Prednisone 5mg tablet, 100s</t>
  </si>
  <si>
    <t>Prednisone 10 mg/ 5 ml, 60 ml suspension</t>
  </si>
  <si>
    <t>Progestin-only  Pills (POP)</t>
  </si>
  <si>
    <t>Propanolol 10 mg tablet, 100s</t>
  </si>
  <si>
    <t>Pyrazinamide 250mg/5ml, 120ml</t>
  </si>
  <si>
    <t>Ranitidine  300 mg tablet, 100's</t>
  </si>
  <si>
    <t>Rifampicin 200mg/5ml, 120ml</t>
  </si>
  <si>
    <t>Risperidone tablet, 2mg, 50's</t>
  </si>
  <si>
    <t>Rosuvastatin 10mg tablet, 100's</t>
  </si>
  <si>
    <t>Rosuvastatin 20 mg tablet, 100s</t>
  </si>
  <si>
    <t>Salbutamol Syrup, 2mg/5ml, 60ml</t>
  </si>
  <si>
    <t>Salbutamol tablet, 2mg, 100's</t>
  </si>
  <si>
    <t>Salbutamol Resp. Soln. (for nebulization): 1 mg/ ml, 2.5 ml unit dose ( as sulfate), 30s</t>
  </si>
  <si>
    <t>Salbutamol (as Sulfate) + Ipratropium Resp. Soln. (for nebulization): 500 micrograms ipratropium (as Bromide Anhydrous) + 2.5 mg Salbutamol (as base) x 2.5 ml (unit dose), 30s</t>
  </si>
  <si>
    <t>Sambong 500mg tablet, 100's</t>
  </si>
  <si>
    <t>Silver Sulfediazine 1% 25g tube</t>
  </si>
  <si>
    <t>Simvastatin 20 mg tablet, 100s</t>
  </si>
  <si>
    <t>Telmisartan 40mg, tablet</t>
  </si>
  <si>
    <t>Tobramycin 0.3% 5ml eye drops solution</t>
  </si>
  <si>
    <t>Tranexamic Acid,500mg capsule, 100's</t>
  </si>
  <si>
    <t>Vitamin A 200, 000 IU 100 caps</t>
  </si>
  <si>
    <t>Vitamin A 100, 000 IU 100 caps</t>
  </si>
  <si>
    <t>Zinc Sulfate (Zn SO4) 10 mg/ ml drops, 15ml</t>
  </si>
  <si>
    <t>Zinc Sulfate (Zn SO4) Syrup 60ml, 20mg/5ml</t>
  </si>
  <si>
    <t>Zinc  oxide cream</t>
  </si>
  <si>
    <t>Atropine Sulfate 1mg/ml</t>
  </si>
  <si>
    <t>Calcium Gluconate 100mg/ml, 10ml</t>
  </si>
  <si>
    <t>Diphenhydramine Hydrochloride 50mg/ml</t>
  </si>
  <si>
    <t>Epinephrine 1mg/ml</t>
  </si>
  <si>
    <t>Eye Ointment for newborn 5mg/g (0.5%)</t>
  </si>
  <si>
    <t>Lidocaine Hydrochloride 2% sol., 50ml</t>
  </si>
  <si>
    <t>Magnesium Sulfate 250mg/ml, 20ml</t>
  </si>
  <si>
    <t>Oxytocin, 10IU ampule</t>
  </si>
  <si>
    <t>Tranexamic Acid 100mg/ml</t>
  </si>
  <si>
    <t>Vitamin K, 10mg/ml, 1ml</t>
  </si>
  <si>
    <t>b.  Drugs and Medicines for BRGY. MEDICAL MISSION</t>
  </si>
  <si>
    <t>Ascorbic acid 100mg/ml, 120ml syrup</t>
  </si>
  <si>
    <t>Ascorbic Acid 500mg</t>
  </si>
  <si>
    <t>Amoxicillin 250 mg/5ml</t>
  </si>
  <si>
    <t>Chlorpenamine syrup</t>
  </si>
  <si>
    <t>B complex tablet, 100mg</t>
  </si>
  <si>
    <t>Multivitamins Syrup, 120 ml</t>
  </si>
  <si>
    <t>VACCINES</t>
  </si>
  <si>
    <t xml:space="preserve">Animal Bite Center  </t>
  </si>
  <si>
    <t>ERIG,  5ml</t>
  </si>
  <si>
    <t>PCEC, 1ml</t>
  </si>
  <si>
    <t>Tetanus Toxoid Absorbed, 0.5 ml vial, 10's</t>
  </si>
  <si>
    <t>Tetanus Toxoid/ Diphtheria vaccine</t>
  </si>
  <si>
    <t>Agricultural and Marine Supplies Expenses</t>
  </si>
  <si>
    <t>no</t>
  </si>
  <si>
    <t>NP/SVP</t>
  </si>
  <si>
    <t>Textbooks and Instructional Materials Expenses</t>
  </si>
  <si>
    <t>ECCD Checklist/ Assessment Tool</t>
  </si>
  <si>
    <t xml:space="preserve">      Assessment Tools (ECCD Checklist 3-5)</t>
  </si>
  <si>
    <t xml:space="preserve">      Assessment Tools (ECCD Checklist 0-3)</t>
  </si>
  <si>
    <t>Textbooks</t>
  </si>
  <si>
    <t xml:space="preserve">      Story Books (big books assorted)</t>
  </si>
  <si>
    <t xml:space="preserve">      Come and Play with Mathematics</t>
  </si>
  <si>
    <t>Instructional Materials</t>
  </si>
  <si>
    <t xml:space="preserve">      Magnetic Stick Blocks</t>
  </si>
  <si>
    <t xml:space="preserve">     Animal Building Blocks</t>
  </si>
  <si>
    <t xml:space="preserve">     Wooden Puzzle Life Cycle</t>
  </si>
  <si>
    <t xml:space="preserve">     Colorful Magnetic Tiles</t>
  </si>
  <si>
    <t xml:space="preserve">     Rainbow Stacker Large</t>
  </si>
  <si>
    <t xml:space="preserve">     Whack a Mole Wooden</t>
  </si>
  <si>
    <t xml:space="preserve">     Wooden Multi-Maze Multi-function Math Around</t>
  </si>
  <si>
    <t>Semi-Expendable Communication Equipment</t>
  </si>
  <si>
    <t>Portable External Drive, HDD, 1 TB</t>
  </si>
  <si>
    <t>Various offices</t>
  </si>
  <si>
    <t>Keyboard USB Cord</t>
  </si>
  <si>
    <t>Keyboard, wireless</t>
  </si>
  <si>
    <t>Mouse wireless</t>
  </si>
  <si>
    <t>computer printer</t>
  </si>
  <si>
    <t>UPS,1500 VA</t>
  </si>
  <si>
    <t>Voice Recorder</t>
  </si>
  <si>
    <t>Semi-expendable Office Equipment</t>
  </si>
  <si>
    <t>Rice cooker 10L</t>
  </si>
  <si>
    <t>Office chair</t>
  </si>
  <si>
    <t>Heavy Duty single burner tank</t>
  </si>
  <si>
    <t>foldable table, 6ft</t>
  </si>
  <si>
    <t>water dispencer bottom load</t>
  </si>
  <si>
    <t>Semi-expendable Furnitures and Fixtures</t>
  </si>
  <si>
    <t>Executive Chair- Mid back</t>
  </si>
  <si>
    <t>Office Table</t>
  </si>
  <si>
    <t>Office table with mobile drawer</t>
  </si>
  <si>
    <t>Table Top, Glass</t>
  </si>
  <si>
    <t>L-Shaped Table</t>
  </si>
  <si>
    <t>Filing Cabinet</t>
  </si>
  <si>
    <t>2-sliding metal door file cabinet (90cmW x 40cmD x 185 cmH) w/ adjustable shelves</t>
  </si>
  <si>
    <t>3-drawer mobile pedestal cabinet with keylock (40cmWx56cmDX 65cmH), Black</t>
  </si>
  <si>
    <t xml:space="preserve">All-in-one Computer Table with printer stand and drawer W945 xD 480 x H 945mm </t>
  </si>
  <si>
    <t>Arm chair, heavy duty</t>
  </si>
  <si>
    <t>Breastfeeding Table</t>
  </si>
  <si>
    <t>Ergonomic Chair</t>
  </si>
  <si>
    <t>Executive chair</t>
  </si>
  <si>
    <t>Filing Cabinet Lateral, 4 drawers</t>
  </si>
  <si>
    <t>Filing cabinet, swing door</t>
  </si>
  <si>
    <t>Folding Bed, heavy duty</t>
  </si>
  <si>
    <t>Folding 4-screen panel divider</t>
  </si>
  <si>
    <t>Folding Table 76.2 cm (w)x 183.8cm ((L)x 73.6 (H)</t>
  </si>
  <si>
    <t>Folding Table, height adjustable, white, 121x61x74</t>
  </si>
  <si>
    <t>Gang Chair 5 seater, stainless steel painted seat/back, low back metal frame, heavy duty</t>
  </si>
  <si>
    <t>Metal Locker, 9 doors</t>
  </si>
  <si>
    <t>Monoblock Chair, white</t>
  </si>
  <si>
    <t>Office table, 120x70cm, wood</t>
  </si>
  <si>
    <t>Office table, L-shape, 140cm x 40cm</t>
  </si>
  <si>
    <t>Office Table, steel frame</t>
  </si>
  <si>
    <t>Sofa set</t>
  </si>
  <si>
    <t xml:space="preserve">Swivel Chair with Lumbar Support Armrest, adjustable </t>
  </si>
  <si>
    <t>foldable table</t>
  </si>
  <si>
    <t>filing cabinet</t>
  </si>
  <si>
    <t>Semi-expendable Books</t>
  </si>
  <si>
    <t>Book on Local Government Code</t>
  </si>
  <si>
    <t>Book on the Philippine Constitution</t>
  </si>
  <si>
    <t>Book on National Internal Revenue Code</t>
  </si>
  <si>
    <t>Book on Taxation</t>
  </si>
  <si>
    <t>Semi-expendable Machinery &amp; Equipment</t>
  </si>
  <si>
    <t>Medical, Dental and Laboratory Equipment</t>
  </si>
  <si>
    <t>weighing  scale with height  measurement  (Adult), digital, steel body, Weight Capacity:  up to 200kg, Height Range: 60-200cm</t>
  </si>
  <si>
    <t xml:space="preserve">weighing scale for baby, digital </t>
  </si>
  <si>
    <t>Multifunctional Patient Transfer Pad</t>
  </si>
  <si>
    <t>Stainless steel, flat stretcher</t>
  </si>
  <si>
    <t>Semi-expendable Communication Equipment</t>
  </si>
  <si>
    <t xml:space="preserve">Handheld Radio </t>
  </si>
  <si>
    <t>Mini voice recorder long-distance soud recorder audio digital voice recorder 64gb</t>
  </si>
  <si>
    <t>Semi-expendable Other Machinery &amp; Equipment</t>
  </si>
  <si>
    <t>Backpack mist sprayer</t>
  </si>
  <si>
    <t>Rechargeable backpack sprayer, 16L</t>
  </si>
  <si>
    <t>Other Supplies and Materials Expenses</t>
  </si>
  <si>
    <t>Apron</t>
  </si>
  <si>
    <t>Gloves Cloth with coated rubber palm</t>
  </si>
  <si>
    <t>Hairnet, White</t>
  </si>
  <si>
    <t>Rain Coat, heavy duty, reflectorized</t>
  </si>
  <si>
    <t>Rain Coat, heavy duty</t>
  </si>
  <si>
    <t>Rain Coat, Jacket type, heavy duty</t>
  </si>
  <si>
    <t>Rain Coat, Free Size, ( Jacket and pants, rain suit)</t>
  </si>
  <si>
    <t>Rain Coat, Free Size, ( Jacket and pants) High Quality</t>
  </si>
  <si>
    <t>Rubber Boots, Regular, black</t>
  </si>
  <si>
    <t>Boots</t>
  </si>
  <si>
    <t>Rubber Boots, Regular, Heavy Duty</t>
  </si>
  <si>
    <t>Rubber Boots, Regular, Heavy Duty,Super tough</t>
  </si>
  <si>
    <t>Safety Working tshirt, long sleeve, sublimation, thin, fabric</t>
  </si>
  <si>
    <t>Umbrella, heavy duty</t>
  </si>
  <si>
    <t>Printer Head with cable, Epson DX11</t>
  </si>
  <si>
    <t>Cap Top, Epson DX11</t>
  </si>
  <si>
    <t>Dumper, Epson DX11</t>
  </si>
  <si>
    <t xml:space="preserve">Cleaning Solution 1ltr  </t>
  </si>
  <si>
    <t>Syringe up to 50ml w/out needle</t>
  </si>
  <si>
    <t xml:space="preserve">Eco Solvent Ink (Black) 1ltr  </t>
  </si>
  <si>
    <t xml:space="preserve">Eco Solvent Ink (Cyan) 1ltr  </t>
  </si>
  <si>
    <t xml:space="preserve">Eco Solvent Ink (Magenta) 1ltr  </t>
  </si>
  <si>
    <t xml:space="preserve">Eco Solvent Ink (Yellow) 1ltr  </t>
  </si>
  <si>
    <t>Waste Tank Motor, Epson DX11</t>
  </si>
  <si>
    <t>Media 6FT 10oz</t>
  </si>
  <si>
    <t>Media 4FT 10oz</t>
  </si>
  <si>
    <t>Media 3FT 10oz</t>
  </si>
  <si>
    <t>Pure Cotton Canvass A61 Matte</t>
  </si>
  <si>
    <t>Reflective Sticker  Gray 3600</t>
  </si>
  <si>
    <t>Eyelet 11mm</t>
  </si>
  <si>
    <t>3M Printable Sticker 4FT</t>
  </si>
  <si>
    <t>Vinyl Sticker Blue 0.6x10m</t>
  </si>
  <si>
    <t>Vinyl Sticker Green 0.6x10m</t>
  </si>
  <si>
    <t>Vinyl Sticker White 0.6x10m</t>
  </si>
  <si>
    <t>Vinyl Sticker Red 0.6x10m</t>
  </si>
  <si>
    <t>Vinyl Sticker Gray 0.6x10m</t>
  </si>
  <si>
    <t>Vinyl Sticker Black 0.6x10m</t>
  </si>
  <si>
    <t>Squeegee for Sticker</t>
  </si>
  <si>
    <t>Video Tripod (Heavy Duty)</t>
  </si>
  <si>
    <t>Micro SD Storage Card Holder Case Waterproof Anti-Shock</t>
  </si>
  <si>
    <t>Air Waterproof/Dust-proof Trolley and Carry-On Hard-case for Cameras, Lens, Gimbals &amp; Drones</t>
  </si>
  <si>
    <t>HDMI Female to Female Extended Adapter</t>
  </si>
  <si>
    <t>Mini HDMI Male to HDMI Female Adapter Cable</t>
  </si>
  <si>
    <t>Single Roller Background System with 9ft Lightstand Kit</t>
  </si>
  <si>
    <t>Colortone USA Seamless Background Paper ( Autum, Blue Mist, and Fashion Gray) 9x36ft / 2.72x11m</t>
  </si>
  <si>
    <t>Acrylic nameplate</t>
  </si>
  <si>
    <t>lanyard with ID holder</t>
  </si>
  <si>
    <t>Lineman's Gloves</t>
  </si>
  <si>
    <t>PVC card (black white pre-cut, glossy finish for thermal ID card printer</t>
  </si>
  <si>
    <t>Wall Clock Big</t>
  </si>
  <si>
    <t>Multi-Function Printer-wifi/ wifi direct/ print/ scan/ copy continuous Ink System</t>
  </si>
  <si>
    <t>Traffic Aide Gloves (cotton)</t>
  </si>
  <si>
    <t>Combat Shoes</t>
  </si>
  <si>
    <t>Traffic vest</t>
  </si>
  <si>
    <t>short sleeves uniform</t>
  </si>
  <si>
    <t>longsleeve uniform</t>
  </si>
  <si>
    <t>hat/cap</t>
  </si>
  <si>
    <t>pants uniform</t>
  </si>
  <si>
    <t>rubber boots</t>
  </si>
  <si>
    <t>raincoat</t>
  </si>
  <si>
    <t>Alcohol Breath Analyzer (audible alarm &amp; visual prompts; 17cm x 11cm x5cm</t>
  </si>
  <si>
    <t>Antiseptic liquid sprray/ wound solution 120ml</t>
  </si>
  <si>
    <t>Flashlight, torch light with USB charger</t>
  </si>
  <si>
    <t>Pulse Oximeter</t>
  </si>
  <si>
    <t>Stethoscope and Sphygmomanometer</t>
  </si>
  <si>
    <t>whistle</t>
  </si>
  <si>
    <t>swivel chair (mid chair)</t>
  </si>
  <si>
    <t>mini table fan with built-in dimmable emergency light (rechargeable)</t>
  </si>
  <si>
    <t>Stand fan 16"</t>
  </si>
  <si>
    <t>Paper shredder, cross cut, 13L</t>
  </si>
  <si>
    <t>Foldable table</t>
  </si>
  <si>
    <t>Business Plate</t>
  </si>
  <si>
    <t>Powerbank</t>
  </si>
  <si>
    <t>Handheld Mini Turbo Fan-USB rechargeable</t>
  </si>
  <si>
    <t>Water dispenser</t>
  </si>
  <si>
    <t>curtain</t>
  </si>
  <si>
    <t>curtain rod</t>
  </si>
  <si>
    <t>Purchase of Katrina Cloth (Navy Blue &amp; Grey)</t>
  </si>
  <si>
    <t>Purchase of Abel Cloth, Assorted Patterns</t>
  </si>
  <si>
    <t>Purchase of Spadex Cloth, Assorted Colors</t>
  </si>
  <si>
    <t>Purchase of Pallette</t>
  </si>
  <si>
    <t>Foldable Table, 6ft</t>
  </si>
  <si>
    <t xml:space="preserve">Foldable Table, 4ft </t>
  </si>
  <si>
    <t xml:space="preserve">Purchase of Christmas Decorations &amp; Lanterns </t>
  </si>
  <si>
    <t>Purchase of Assorted Artificial Flowers, High Quality</t>
  </si>
  <si>
    <t>Purchase of Assorted Artificial Leaves</t>
  </si>
  <si>
    <t>Purchase of Red Carpet &amp; Grass Carpet</t>
  </si>
  <si>
    <t>Cotton knitted rubberized palm gloves, black</t>
  </si>
  <si>
    <t>Working clothes, DRIFIT</t>
  </si>
  <si>
    <t>Cordless angle grinder, 18V</t>
  </si>
  <si>
    <t>Cordless lithium ion impact hammer drill with battery and charger, 20V 13mm</t>
  </si>
  <si>
    <t>Knapsack sprayer</t>
  </si>
  <si>
    <t>Office/Swivel chair, high quality</t>
  </si>
  <si>
    <t>Portable welding machine</t>
  </si>
  <si>
    <t>Push cart, fabricated, dimension: 170cmx80cm, handle: 100cmx80cm, wheel: 10inches</t>
  </si>
  <si>
    <t>PVC Pipe cutter</t>
  </si>
  <si>
    <t>Sewer rod</t>
  </si>
  <si>
    <t>Riveter</t>
  </si>
  <si>
    <t>Monobloc chairs, white</t>
  </si>
  <si>
    <t>Earth driller</t>
  </si>
  <si>
    <t>Tolda, 15ftx12ft</t>
  </si>
  <si>
    <t>MTOP sticker</t>
  </si>
  <si>
    <t>heavy duty folding tables</t>
  </si>
  <si>
    <t>heavy duty laminating machine</t>
  </si>
  <si>
    <t>electric stand fan</t>
  </si>
  <si>
    <t>medals</t>
  </si>
  <si>
    <t>glass etched table sign</t>
  </si>
  <si>
    <t>Executive Chair</t>
  </si>
  <si>
    <t>Midback Office Chair</t>
  </si>
  <si>
    <t>Fire Blanket</t>
  </si>
  <si>
    <t>pots and plants</t>
  </si>
  <si>
    <t>materials for the painting of walls, sidewalks and parks and other government structures and facilities</t>
  </si>
  <si>
    <t>Park Lights</t>
  </si>
  <si>
    <t>Decorative lights</t>
  </si>
  <si>
    <t>Various materials for the improvement of Parks and Plaza</t>
  </si>
  <si>
    <t>Materials for the Painting of City Hall Building, ICC Courts and Posts</t>
  </si>
  <si>
    <t>Materials for Electrical Maintenance</t>
  </si>
  <si>
    <t>Reserve Hardware Materials</t>
  </si>
  <si>
    <t>Materials for Airconditioning Repair &amp; Maintenance</t>
  </si>
  <si>
    <t>Oxygen Tank, Argon Tank, Acetylene tank and LPG Tank Refill</t>
  </si>
  <si>
    <t>Fire Extinguisher refill (HCFC-123), 10 lbs, dry chemicals 20lbs</t>
  </si>
  <si>
    <t>Weather Jacket with Logo</t>
  </si>
  <si>
    <t>High Rain Boots</t>
  </si>
  <si>
    <t>Rain Coat</t>
  </si>
  <si>
    <t>Longsleeve w/ print</t>
  </si>
  <si>
    <t>Umbrella</t>
  </si>
  <si>
    <t>Computer Printer</t>
  </si>
  <si>
    <t>Microphone Wired, Heavy duty</t>
  </si>
  <si>
    <t>Tape Measure, 200 meters</t>
  </si>
  <si>
    <t>Stand Fan</t>
  </si>
  <si>
    <t>Plastic Pallet</t>
  </si>
  <si>
    <t>Refrigerator, 5 cu. Ft.</t>
  </si>
  <si>
    <t>Computer Printer, multi-function</t>
  </si>
  <si>
    <t>Computer Printer, Single Function</t>
  </si>
  <si>
    <t>UPS, 650 VA</t>
  </si>
  <si>
    <t>Gang Chair, 5 seater</t>
  </si>
  <si>
    <t>Client Chair</t>
  </si>
  <si>
    <t>Ceiling Fan</t>
  </si>
  <si>
    <t>Folding Bed</t>
  </si>
  <si>
    <t>Multi-function Printer (Wi-Fi Direct, Automatic Document Feeder)</t>
  </si>
  <si>
    <t>Laser Range Finder, 40 meters</t>
  </si>
  <si>
    <t>Paper Shredder, 4 x 39mm shred size, 1.0 meters/minute speed, 322x169x309mm</t>
  </si>
  <si>
    <t>Emergency light</t>
  </si>
  <si>
    <t>Books and Other Learning Materials</t>
  </si>
  <si>
    <t xml:space="preserve">Hanging Cabinet, filing, 3.0m(L)x 0.5m(H)x 0.37m(W/thickness) </t>
  </si>
  <si>
    <t>Office Table, Wooden with glass top</t>
  </si>
  <si>
    <t>ID Clip/ ID Holder</t>
  </si>
  <si>
    <t>Chlorine Granules, 70%</t>
  </si>
  <si>
    <t>Insecticide for Fogging 1 liter</t>
  </si>
  <si>
    <t>Mosquito Repellant, 100ml Scented</t>
  </si>
  <si>
    <t>Natural Nali Polish</t>
  </si>
  <si>
    <t>Cooler, 8 liters</t>
  </si>
  <si>
    <t>Cooler, 30 liters</t>
  </si>
  <si>
    <t>Kraft Bag, brown paper bag, size #2 (4 1/8 x 2 1/2 x 7 3/4)100s</t>
  </si>
  <si>
    <t>Kraft Bag, brown paper bag, size 34 (4 3/4 x 3 3/8 x 9 1/2 inches), 100s</t>
  </si>
  <si>
    <t>Kraft Bag, brown paper bag, size #5 (5 3/8 x3 x 10 1/2) 100s</t>
  </si>
  <si>
    <t>Disposable cup, 8oz, 50's</t>
  </si>
  <si>
    <t>Extension cord, 5 gang</t>
  </si>
  <si>
    <t>High Visibility Reflective Waterproof Jacket w/ pants, medium</t>
  </si>
  <si>
    <t>High Visbility Reflective Waterproof Jacket w/ pants, large</t>
  </si>
  <si>
    <t>High Visbility Reflective Waterproof Jacket w/ pants, 2xl</t>
  </si>
  <si>
    <t>Laptop Bag</t>
  </si>
  <si>
    <t>Light Bulb, 10 watts, LED</t>
  </si>
  <si>
    <t>Plastic bag, 4x12, 100's</t>
  </si>
  <si>
    <t>Plastic Bag, 2x3 cms, 2000s</t>
  </si>
  <si>
    <t>Plastic bag, 3"x4", 100's</t>
  </si>
  <si>
    <t>Storage box, 18L</t>
  </si>
  <si>
    <t>Storage box w/ roller, 120L, clear</t>
  </si>
  <si>
    <t>Styrofoam cooler box, small</t>
  </si>
  <si>
    <t>Television Bracket</t>
  </si>
  <si>
    <t>Toothpick, 200s</t>
  </si>
  <si>
    <t>Ziplock #6</t>
  </si>
  <si>
    <t>Ziplock 10x15cm, 100s</t>
  </si>
  <si>
    <t>Personal Protective equipment</t>
  </si>
  <si>
    <t>Oxygen tank</t>
  </si>
  <si>
    <t>Acetelyn tank</t>
  </si>
  <si>
    <t>Transmission jack</t>
  </si>
  <si>
    <t>3.5 tons capacity crocodile jack</t>
  </si>
  <si>
    <t>50 tons capacity mechanical bottle jack</t>
  </si>
  <si>
    <t>manual tire wrench</t>
  </si>
  <si>
    <t>pneumatic blower</t>
  </si>
  <si>
    <t>pnuematic screwdrider</t>
  </si>
  <si>
    <t>infrared welding mask</t>
  </si>
  <si>
    <t>air rachet wrench</t>
  </si>
  <si>
    <t>air impact wrench</t>
  </si>
  <si>
    <t>Other Maintenance &amp; Operating Expenses</t>
  </si>
  <si>
    <t>Conduct of Mass Civil Wedding Program                  (Ord. No. 5's 1998)</t>
  </si>
  <si>
    <t xml:space="preserve">      Decorations and Materials</t>
  </si>
  <si>
    <t xml:space="preserve">       Gifts </t>
  </si>
  <si>
    <t xml:space="preserve">      Wedding Rings</t>
  </si>
  <si>
    <t xml:space="preserve">      Meals</t>
  </si>
  <si>
    <t>Alay kay  KOSA 2025</t>
  </si>
  <si>
    <t>December ,2025</t>
  </si>
  <si>
    <t>Establishment of New Sisterhood Relation to other LGU's</t>
  </si>
  <si>
    <t xml:space="preserve">Provision of the Financial  Support to Qualified Beneficiaries of the Finacial Assistance Program of Board/Bar Exam Takers                            </t>
  </si>
  <si>
    <t>Support to Public Education-Awards and Incentives  Programs for Outstanding    Performances of Pupils and Students in DepEd Initiated Regional and National Athletic/Sports Competition (Ord. 4SP 2018-03)</t>
  </si>
  <si>
    <t>The City Mayor's Award for the Academic Excellence and Leadership Award for deserving Elementary and HighSchool Graduates/ completers in the City of Batac Competition                             (Ord. 4SP 2018-04)</t>
  </si>
  <si>
    <t>Support to Education- Provision of School Uniforms for Public Learners</t>
  </si>
  <si>
    <t>January to March, 2025</t>
  </si>
  <si>
    <t>Support to Education- Provision of Educational Supplies and Materials to Pupils and Students</t>
  </si>
  <si>
    <t>April to June, 2025</t>
  </si>
  <si>
    <t>ASSISTANCE TO PNP</t>
  </si>
  <si>
    <t>PEACE AND ORDER DEVELOPMENT PROGRAM</t>
  </si>
  <si>
    <t>Support to Katarungan Pambarangay</t>
  </si>
  <si>
    <t>MAYOR-LOCAL YOUTH AND DEVELOPMENT</t>
  </si>
  <si>
    <t xml:space="preserve">     A.  Education &amp; Manpower</t>
  </si>
  <si>
    <t>a. Support to Public Education - Sports Development  Program</t>
  </si>
  <si>
    <t>LYDO</t>
  </si>
  <si>
    <t>August, 2025</t>
  </si>
  <si>
    <t xml:space="preserve">    B. Sports Development Program </t>
  </si>
  <si>
    <t xml:space="preserve">       a. Inter High School Sports Tournament</t>
  </si>
  <si>
    <t>November, 2025</t>
  </si>
  <si>
    <t>Stage Decoration - Search</t>
  </si>
  <si>
    <t>Sporting Goods</t>
  </si>
  <si>
    <t>Trophies and Medals</t>
  </si>
  <si>
    <t>Lights and Sounds</t>
  </si>
  <si>
    <t>Production staff</t>
  </si>
  <si>
    <t>Crowns, bouquets, bears and sash</t>
  </si>
  <si>
    <t xml:space="preserve">       b. Inter Elementary Sports Tournament</t>
  </si>
  <si>
    <t>Stage Decoration - Opening Program</t>
  </si>
  <si>
    <t>Meals and snacks</t>
  </si>
  <si>
    <t>Awarding Supplies</t>
  </si>
  <si>
    <t>Trophies and medals</t>
  </si>
  <si>
    <t>Paints,brushes and rollers</t>
  </si>
  <si>
    <t xml:space="preserve">       c. Inter Barangay Sports Tournament</t>
  </si>
  <si>
    <t>Supplies</t>
  </si>
  <si>
    <t>Paints, brushes and rollers</t>
  </si>
  <si>
    <t xml:space="preserve">       d. Other Sports Activities Participated by the City</t>
  </si>
  <si>
    <t xml:space="preserve">       e. International Youth Week</t>
  </si>
  <si>
    <t>Training Kits</t>
  </si>
  <si>
    <t xml:space="preserve">       f. Strengthening local sports and cultural programs for athletes and  artists</t>
  </si>
  <si>
    <t>Musical/Cultural instruments</t>
  </si>
  <si>
    <t xml:space="preserve">       g. Sports Camp</t>
  </si>
  <si>
    <t xml:space="preserve">       h. Free Civil Service Review</t>
  </si>
  <si>
    <t>February and August, 2025</t>
  </si>
  <si>
    <t>Review Kits</t>
  </si>
  <si>
    <t>Snacks</t>
  </si>
  <si>
    <t xml:space="preserve">       i. Youth Awards and Recognition</t>
  </si>
  <si>
    <t>Trophies, plaque, medals</t>
  </si>
  <si>
    <t>MAYOR-LABOR AND EMPLOYMENT SECTION</t>
  </si>
  <si>
    <t>Mayor-Labor and Employment Section</t>
  </si>
  <si>
    <t>Meals</t>
  </si>
  <si>
    <t>Career Development Support Program</t>
  </si>
  <si>
    <t>Advocacy Shirts</t>
  </si>
  <si>
    <t>Provision of Labor Market Information</t>
  </si>
  <si>
    <t>Employment Facilitation</t>
  </si>
  <si>
    <t>January, June,October, 2025</t>
  </si>
  <si>
    <t xml:space="preserve">     Libreng Gupit sa Barangay-meals</t>
  </si>
  <si>
    <t>Stage, Ledwall, Sounds, Lights, Rigging                      (Christmas Lighting, Lights Parade, Miss  Batac, Empanada Festival, ABC Night, SK Night, Balikbayan Night)</t>
  </si>
  <si>
    <t>March, 2025</t>
  </si>
  <si>
    <t xml:space="preserve">     Production Team (Choreographers, Creative Writer, Production Designers, Prod Staff &amp; Make-up)</t>
  </si>
  <si>
    <t xml:space="preserve">     Music Arranger</t>
  </si>
  <si>
    <t xml:space="preserve">     Videographer</t>
  </si>
  <si>
    <t xml:space="preserve">              Wheel Caster</t>
  </si>
  <si>
    <t xml:space="preserve">              Tubular</t>
  </si>
  <si>
    <t xml:space="preserve">              Reinforcing Steel Bar</t>
  </si>
  <si>
    <t xml:space="preserve">              Pillow Block</t>
  </si>
  <si>
    <t xml:space="preserve">              Pulley</t>
  </si>
  <si>
    <t xml:space="preserve">              Belt</t>
  </si>
  <si>
    <t xml:space="preserve">              Ordinary Plywood</t>
  </si>
  <si>
    <t xml:space="preserve">              Grinding Disc</t>
  </si>
  <si>
    <t xml:space="preserve">              Cutting Disc</t>
  </si>
  <si>
    <t xml:space="preserve">              Tek Screw</t>
  </si>
  <si>
    <t xml:space="preserve">              Blackscrew</t>
  </si>
  <si>
    <t xml:space="preserve">              Blind Rivet</t>
  </si>
  <si>
    <t xml:space="preserve">              Metal Drillbit</t>
  </si>
  <si>
    <t xml:space="preserve">              Tek Screw Adaptor</t>
  </si>
  <si>
    <t xml:space="preserve">              Blackscrew Adaptor</t>
  </si>
  <si>
    <t xml:space="preserve">              Riveter</t>
  </si>
  <si>
    <t xml:space="preserve">              Acrylic Paint, Assorted Colors</t>
  </si>
  <si>
    <t xml:space="preserve">              Paint Brush, Assorted Sizes</t>
  </si>
  <si>
    <t xml:space="preserve">              Roller Brush</t>
  </si>
  <si>
    <t xml:space="preserve">              Plyboard</t>
  </si>
  <si>
    <t xml:space="preserve">              Metal Primer</t>
  </si>
  <si>
    <t xml:space="preserve">              Paint Thinner</t>
  </si>
  <si>
    <t xml:space="preserve">              Flat Bar</t>
  </si>
  <si>
    <t xml:space="preserve">              G.I Pipe</t>
  </si>
  <si>
    <t xml:space="preserve">              Bolt with Nut and Washer</t>
  </si>
  <si>
    <t xml:space="preserve">              Welding Rod</t>
  </si>
  <si>
    <t xml:space="preserve">              Chip Board</t>
  </si>
  <si>
    <t xml:space="preserve">              Rubber Textile</t>
  </si>
  <si>
    <t xml:space="preserve">              Cable Tie</t>
  </si>
  <si>
    <t xml:space="preserve">              Gun-Tacker, T30, Arrow</t>
  </si>
  <si>
    <t xml:space="preserve">              Gun Tacker Wire, T30, Arrow, 8MM</t>
  </si>
  <si>
    <t xml:space="preserve">              Sublimated Cloth</t>
  </si>
  <si>
    <t xml:space="preserve">              Styro Board- 1"x2ftx4ft</t>
  </si>
  <si>
    <t xml:space="preserve">              Labba, extra large</t>
  </si>
  <si>
    <t xml:space="preserve">              Metallic Knit Fabric</t>
  </si>
  <si>
    <t xml:space="preserve">              Lame Fabric</t>
  </si>
  <si>
    <t xml:space="preserve">              Candy Crush Fabric</t>
  </si>
  <si>
    <t xml:space="preserve">              Brocade Fabric</t>
  </si>
  <si>
    <t xml:space="preserve">              Katrina Fabric, Assorted Colors</t>
  </si>
  <si>
    <t xml:space="preserve">March, 2025 </t>
  </si>
  <si>
    <t>MAYOR-BUSINESS PERMITS AND LICENSING SECTION</t>
  </si>
  <si>
    <t>Awards &amp; Incentives for top 50 Prompt Taxpayers and Top 10 Highest Taxpayers and Provision of free refreshment for Taxpayers</t>
  </si>
  <si>
    <t>Office of the Mayor-Business Permits and Licenses Section</t>
  </si>
  <si>
    <t xml:space="preserve">   Umbrella with Print</t>
  </si>
  <si>
    <t xml:space="preserve">   Ceramic Mug with Print</t>
  </si>
  <si>
    <t xml:space="preserve">   Special Jute Bag</t>
  </si>
  <si>
    <t xml:space="preserve">   Plaque (9x6.5)</t>
  </si>
  <si>
    <t xml:space="preserve">   Coffee 100g</t>
  </si>
  <si>
    <t xml:space="preserve">   Creamer 400g</t>
  </si>
  <si>
    <t xml:space="preserve">   Sugar 1 Kilo</t>
  </si>
  <si>
    <t xml:space="preserve">   Coffee Cup (50's)</t>
  </si>
  <si>
    <t xml:space="preserve">   Coffee Stirrer (100's)</t>
  </si>
  <si>
    <t xml:space="preserve">   Candies (50's)</t>
  </si>
  <si>
    <t>OFFICE OF THE CITY PLANNING AND DEVELOPMENT COORDINATOR</t>
  </si>
  <si>
    <t xml:space="preserve">1. Conduct of Performance Evaluation Conference </t>
  </si>
  <si>
    <t>2. Conduct of 2026 Annual Investment Program (AIP)</t>
  </si>
  <si>
    <t>3. Various Comprehensive Development Plans</t>
  </si>
  <si>
    <t>4. Review / Deliberation of Draft CLUP and Zoning Ordinace</t>
  </si>
  <si>
    <t>5. Conduct of City Development Council (CDC) Meetings, Programs and Activities and other various meetings related to planning and development</t>
  </si>
  <si>
    <t>6. Upkeeping and Maintenance of the City Cemetery (for wages of laborers/cleaners and fuel and oil Lubricant expenses - before and after All Saints and All Souls Day)</t>
  </si>
  <si>
    <t>a.Special Health Programs</t>
  </si>
  <si>
    <t xml:space="preserve">Philippine Heart Month                                                                                   </t>
  </si>
  <si>
    <t xml:space="preserve">   Trophy</t>
  </si>
  <si>
    <t xml:space="preserve">   Snack</t>
  </si>
  <si>
    <t xml:space="preserve">   Token</t>
  </si>
  <si>
    <t>National No Smoking Month</t>
  </si>
  <si>
    <t xml:space="preserve">   Lunch</t>
  </si>
  <si>
    <t xml:space="preserve">  Token</t>
  </si>
  <si>
    <t xml:space="preserve">Obesity Prevention Awareness Week                                                                                            </t>
  </si>
  <si>
    <t>Breakfast</t>
  </si>
  <si>
    <t>Trophy</t>
  </si>
  <si>
    <t>Medal</t>
  </si>
  <si>
    <t>Twine (red straw)</t>
  </si>
  <si>
    <t>Twine (Blue straw)</t>
  </si>
  <si>
    <t>World Mental Health Day</t>
  </si>
  <si>
    <t>Snack</t>
  </si>
  <si>
    <t>Token</t>
  </si>
  <si>
    <t xml:space="preserve">   - City Government of Batac (CGB) Voluntary Blood Donation Program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</si>
  <si>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a. Brgy Mobile Blood Donation Drive</t>
  </si>
  <si>
    <t>Insulated Tumbler</t>
  </si>
  <si>
    <t>February, April, July, October, 2025</t>
  </si>
  <si>
    <t xml:space="preserve">  b. City Mobile Blood Donation Drive</t>
  </si>
  <si>
    <t>Snack AM</t>
  </si>
  <si>
    <t>March, September, 2025</t>
  </si>
  <si>
    <t>Lunch</t>
  </si>
  <si>
    <t xml:space="preserve"> - Human Immunodeficiency Virus (HIV)/ Acquired Immunodeficiency Syndrome (AIDS) Program- Community Based HIV Awareness Campaign Program, Counselling and Testing                  </t>
  </si>
  <si>
    <t>November, December, 2025</t>
  </si>
  <si>
    <t xml:space="preserve">     - Food Handler's Training                                                                                                      </t>
  </si>
  <si>
    <t>Snack PM</t>
  </si>
  <si>
    <t xml:space="preserve"> - Water, Sanitation, and Hygiene (WASH) on World Water Day                                                    </t>
  </si>
  <si>
    <t>Jerry cans, 20 ltrs, blue</t>
  </si>
  <si>
    <t>June, July, 2025</t>
  </si>
  <si>
    <t>Waterine, 1.25% Solution, 100ml, 72's</t>
  </si>
  <si>
    <t xml:space="preserve">Simultaneous/sabayang taktak (larviciding)                                                  </t>
  </si>
  <si>
    <t>Larvicide 0.5g</t>
  </si>
  <si>
    <t xml:space="preserve">  -  Water, Sanitation, and Hygiene (WASH) during emergencies and disasters                                          </t>
  </si>
  <si>
    <t xml:space="preserve">Pail with cover    </t>
  </si>
  <si>
    <t xml:space="preserve"> Shampoo </t>
  </si>
  <si>
    <t xml:space="preserve"> Toothpaste       </t>
  </si>
  <si>
    <t xml:space="preserve">Water dipper    </t>
  </si>
  <si>
    <t>Sanitary Napkin,  8's</t>
  </si>
  <si>
    <t xml:space="preserve"> Bar Soap 60g      </t>
  </si>
  <si>
    <t xml:space="preserve">Toothbrush      </t>
  </si>
  <si>
    <t xml:space="preserve">Face Towel (small)     </t>
  </si>
  <si>
    <t>Comb</t>
  </si>
  <si>
    <t xml:space="preserve"> Barangay Health Worker National Immunization Program in Strengthening the Immunization</t>
  </si>
  <si>
    <t>February to April, 2025</t>
  </si>
  <si>
    <t xml:space="preserve">Promotional Shirt </t>
  </si>
  <si>
    <t xml:space="preserve">National Immunization Program " Bata- Batacqueño, Protektado"                                                                                                </t>
  </si>
  <si>
    <t xml:space="preserve">Rotavirus Vaccine- Human (RV1), oral suspension </t>
  </si>
  <si>
    <t>April to December, 2025</t>
  </si>
  <si>
    <t xml:space="preserve">Quadrivalent Influenza Vaccine </t>
  </si>
  <si>
    <t xml:space="preserve">National Immunization Program " Bata-Batacqueño Protektado on Fully Immunized Child"                                                                              </t>
  </si>
  <si>
    <t>Rice, 5kg</t>
  </si>
  <si>
    <t>Promotional Shirt (Child)</t>
  </si>
  <si>
    <t>Promotional Shirt (Parent)</t>
  </si>
  <si>
    <t>Stage Decor</t>
  </si>
  <si>
    <t xml:space="preserve"> - Breastfeeding Awareness Month</t>
  </si>
  <si>
    <t>Electric Kettle</t>
  </si>
  <si>
    <t xml:space="preserve">Adolescent Health Symposium- "Teenage Pregnancy Prevention Month in the City of Batac"                                        </t>
  </si>
  <si>
    <t xml:space="preserve">Handheld, portable, rechargeable mini fan </t>
  </si>
  <si>
    <t xml:space="preserve"> Milk Supplementation for Underweight and Adolescent  Pregnant Women                                   </t>
  </si>
  <si>
    <t>Maternal Milk, 350g</t>
  </si>
  <si>
    <t>Crown (for title holder)</t>
  </si>
  <si>
    <t>Crown , small size</t>
  </si>
  <si>
    <t>Event Sash (Major Awards)</t>
  </si>
  <si>
    <t>Event Sash (Minor Awards)</t>
  </si>
  <si>
    <t>Event Sash (Participants)</t>
  </si>
  <si>
    <t>Bouquet for winners</t>
  </si>
  <si>
    <t>Acrylic Plaque with stand, 8 inches</t>
  </si>
  <si>
    <t>Acrylic Plaque with stand, 7 inches</t>
  </si>
  <si>
    <t>Acrylic Plaque with stand, 6 inches</t>
  </si>
  <si>
    <t>Token (1-Personalized  Coffee Mug 500ml, Notebook, Pen and 1 Personal Jute Bag )</t>
  </si>
  <si>
    <t xml:space="preserve">Lei Garland </t>
  </si>
  <si>
    <t xml:space="preserve">Grocery Pack </t>
  </si>
  <si>
    <t xml:space="preserve">   a. 25kgs Rice</t>
  </si>
  <si>
    <t xml:space="preserve">   b. Egg, Large</t>
  </si>
  <si>
    <t>Snack (AM)</t>
  </si>
  <si>
    <t>Stage Décoration</t>
  </si>
  <si>
    <t xml:space="preserve">   Provision of Maternity Package and Newborn Kit to pregnant women who completed prenatal services as per ordinance no. 6SP 2023-06- "An ordinance Bestowing Maternity Packages to those who have completed Prenatal Care Services from Acrredited Birthing and Health Facilities within the City of Batac</t>
  </si>
  <si>
    <t>Maternity Kit</t>
  </si>
  <si>
    <t>Maternity Bag</t>
  </si>
  <si>
    <t>Disposable Adult Diaper, 2's</t>
  </si>
  <si>
    <t>250ml 70% Alcohol</t>
  </si>
  <si>
    <t>Abdominal Binder</t>
  </si>
  <si>
    <t>Feminine Wash, 50ml</t>
  </si>
  <si>
    <t>Bath Towel</t>
  </si>
  <si>
    <t>10G Absorbent Cotton</t>
  </si>
  <si>
    <t>60ml Povidone Iodine</t>
  </si>
  <si>
    <t>Bathroom Tissue, 2ply, 4's</t>
  </si>
  <si>
    <t>Baby Bag</t>
  </si>
  <si>
    <t>Pranela (1 pair mittens, 1 pair booties, 1 pc bonnet)</t>
  </si>
  <si>
    <t>Newborn Wrap short sleeves</t>
  </si>
  <si>
    <t>Cloth Diapers, 2's</t>
  </si>
  <si>
    <t>Disposable diapers, 4's</t>
  </si>
  <si>
    <t>Baby Wipes, 80 sheets</t>
  </si>
  <si>
    <t>Baby Wash, 150ml</t>
  </si>
  <si>
    <t>Digital Thermometer</t>
  </si>
  <si>
    <t xml:space="preserve"> b. Special Nutrition Programs</t>
  </si>
  <si>
    <t xml:space="preserve"> - Monitoring and Evaluation of Local Level Plan Implementation  (MELLPI)                                                                                                              </t>
  </si>
  <si>
    <t>March to July, 2025</t>
  </si>
  <si>
    <t>April to October, 2025</t>
  </si>
  <si>
    <t xml:space="preserve"> - Nutrition Month Celebration                                                                                                                                                                                                     </t>
  </si>
  <si>
    <t xml:space="preserve"> - Feeding Program                                                         </t>
  </si>
  <si>
    <t>Powdered Milk Drink, 1.6kg</t>
  </si>
  <si>
    <t>Direct Contracting</t>
  </si>
  <si>
    <t>August to December, 2025</t>
  </si>
  <si>
    <r>
      <t xml:space="preserve"> </t>
    </r>
    <r>
      <rPr>
        <rFont val="Arial Narrow"/>
        <b val="true"/>
        <i val="false"/>
        <strike val="false"/>
        <color rgb="FF000000"/>
        <sz val="10"/>
        <u val="none"/>
      </rPr>
      <t xml:space="preserve">- Integrated Management of Acute Malnutrition</t>
    </r>
  </si>
  <si>
    <t>d. Fund support to Brgy. Nutrition Scholar</t>
  </si>
  <si>
    <t xml:space="preserve">  -Training for Brgy Nutrition Scholars</t>
  </si>
  <si>
    <t xml:space="preserve"> - Coaching and Mentoring Barangay Nutrition Scholars                                                     </t>
  </si>
  <si>
    <t>Fund support to Barangay Health Workers BHWs)</t>
  </si>
  <si>
    <t xml:space="preserve">      - Training For Barangay Health Workers</t>
  </si>
  <si>
    <t>a. Snack AM</t>
  </si>
  <si>
    <t>January to June, 2025</t>
  </si>
  <si>
    <t>b. Lunch</t>
  </si>
  <si>
    <t>c. Snack PM</t>
  </si>
  <si>
    <t>Hotel Accomodation</t>
  </si>
  <si>
    <t xml:space="preserve"> - Capability Enhancement to Barangay Health Workers</t>
  </si>
  <si>
    <t>CITY SOCIAL WELFARE DEVELOPMENT OFFICE</t>
  </si>
  <si>
    <t>Distribution of assistive devices  to senior citizens and PWDs such as wheelchairs, mobility devices, prosthesis, visual and hearing aids, and communication devices</t>
  </si>
  <si>
    <t>I. Local Council for the Protection of Children</t>
  </si>
  <si>
    <t xml:space="preserve">      Snacks</t>
  </si>
  <si>
    <t>Conduct of Trainings, Symposiums/ Forums (Child Rights and issues on children)</t>
  </si>
  <si>
    <t xml:space="preserve">       Snacks</t>
  </si>
  <si>
    <t>Advocacy Campaign</t>
  </si>
  <si>
    <t>March, April, July, August, October, 2025</t>
  </si>
  <si>
    <t>Accreditation of Child Development Centers</t>
  </si>
  <si>
    <t>Accreditation Proper (day 1)</t>
  </si>
  <si>
    <t>Exit Conference (day 2)</t>
  </si>
  <si>
    <t xml:space="preserve">      Lunch</t>
  </si>
  <si>
    <t>Provide Children Holistic Summer Program on Music, Arts and Sports</t>
  </si>
  <si>
    <t>Instruments (guitar)</t>
  </si>
  <si>
    <t>Art Materials set for painting</t>
  </si>
  <si>
    <t>Recital Program</t>
  </si>
  <si>
    <t>Honorarium of trainor</t>
  </si>
  <si>
    <t>OFFICE OF THE CITY AGRICULTURIST-OMOE</t>
  </si>
  <si>
    <t>Provision of Well Milled Rice for Tobacco Farmers</t>
  </si>
  <si>
    <t>City Agriculture Office</t>
  </si>
  <si>
    <t>OFFICE OF THE CITY VETERINARY-OMOE</t>
  </si>
  <si>
    <t>City Veterinary Office</t>
  </si>
  <si>
    <t>Water Supply System</t>
  </si>
  <si>
    <t xml:space="preserve">  Well and Spring Development</t>
  </si>
  <si>
    <t>Other Structures</t>
  </si>
  <si>
    <t xml:space="preserve">  Rehabilitation of Government Facilities- STAC Building</t>
  </si>
  <si>
    <t>City Engieering Office</t>
  </si>
  <si>
    <t>Office Equipment</t>
  </si>
  <si>
    <t xml:space="preserve">  Purchase of 1 unit Bill Counter Machine with Fake Money Detector</t>
  </si>
  <si>
    <t>Treasury Office</t>
  </si>
  <si>
    <t xml:space="preserve">  Purchase of 2 Airconditioning Units, Split type, 2.5 HP </t>
  </si>
  <si>
    <t>Information and Communication Technology Equipment</t>
  </si>
  <si>
    <t xml:space="preserve">  Purchase of Laptop Computer</t>
  </si>
  <si>
    <t>Mayor-Record Section</t>
  </si>
  <si>
    <t xml:space="preserve">  Purchase of 1 unit Desktop Computer</t>
  </si>
  <si>
    <t>Mayor-BPLO</t>
  </si>
  <si>
    <t>Special Purpose Appropriations</t>
  </si>
  <si>
    <t>Appropriation for Local Disaster Risk Reduction Management Fund-5%</t>
  </si>
  <si>
    <t>Budgetary Requirements</t>
  </si>
  <si>
    <t>1.0 Local Disaster Risk Reduction Management Fund</t>
  </si>
  <si>
    <t>CDRRMO</t>
  </si>
  <si>
    <t>Cash for work program before calamities</t>
  </si>
  <si>
    <t>CDRRMO &amp; AGRICULTURE</t>
  </si>
  <si>
    <t>Dredging, decloging and cleaning of rivers, creeks, canals, small farm reservoirs and other waterways</t>
  </si>
  <si>
    <t>CDRRMO &amp; ENGINEERING</t>
  </si>
  <si>
    <t>Sub total</t>
  </si>
  <si>
    <t>September to December, 2025</t>
  </si>
  <si>
    <t>January to August, 2025</t>
  </si>
  <si>
    <t>Acquisition of Search, rescue and retrieval (SRR) equipment; go bags; personal protective equipment for the CDRRMO, other partner agencies, (BFP,PNP, BJMP, DEPED etc.), volunteers and other office facilities, materials, supplies, uniforms and maintenance of evacuation center</t>
  </si>
  <si>
    <t>Purchase of three (3) units Automated Weather Station at Quiaoit , Diappa Bridge and Garasgas Bridge (Rainfall and Water Level Monitoring)</t>
  </si>
  <si>
    <t>January to May, 2025</t>
  </si>
  <si>
    <t>Purchase of Warning and Hotline Numbers signages and Public Weather Information Boards</t>
  </si>
  <si>
    <t>Cash for work program every after calamities</t>
  </si>
  <si>
    <t>Infrastructure Programs and Rehabilitation- Rehabilitation/ Repair/ Maintenance of Calamity and Disaster Damages</t>
  </si>
  <si>
    <t>Purchase of Gravel and Sand for regravelling of road shoulders and Backfilling potholes</t>
  </si>
  <si>
    <t>TOTAL LDRRMF</t>
  </si>
  <si>
    <t>Special Purpose Appropriation</t>
  </si>
  <si>
    <t>Appropriation for Development Programs/ Projects</t>
  </si>
  <si>
    <t>20 % Development Fund</t>
  </si>
  <si>
    <t>Social Development</t>
  </si>
  <si>
    <t>Provision of Food Assistance and Other Relief Goods for Affected Families during Calamities</t>
  </si>
  <si>
    <t xml:space="preserve">CPDO, CDRRMO </t>
  </si>
  <si>
    <t>Provision of Medical Supplies and Medicines for re-emerging and emerging infectious diseases</t>
  </si>
  <si>
    <t>CPDO &amp; CHO</t>
  </si>
  <si>
    <t>Public bidding</t>
  </si>
  <si>
    <t>Land Acquisition Program</t>
  </si>
  <si>
    <t>CPDO &amp; ASSESSOR</t>
  </si>
  <si>
    <t>Purchase and Subsequent Installation of Solar Street Lights to 30 Farming Barangays</t>
  </si>
  <si>
    <t>CPDO &amp; GSO</t>
  </si>
  <si>
    <t>Economic Development</t>
  </si>
  <si>
    <t>Purchase and Installation of Public Address System Phase II at Public Market</t>
  </si>
  <si>
    <t>CPDO &amp; MARKET</t>
  </si>
  <si>
    <t>Construction of Perimeter Fence along Creek at Meat and Fish Section Public Market</t>
  </si>
  <si>
    <t>Replacement of Roofing of Meat and Fish Section at Public Market</t>
  </si>
  <si>
    <t>CPDO &amp; AGRICULTURE</t>
  </si>
  <si>
    <t>Purchase of Assorted Hybrid Vegetable Seeds for Distribution to Farmers</t>
  </si>
  <si>
    <t>Purchase of Water Pump for Distribution to RSBSA Registered Farmers</t>
  </si>
  <si>
    <t>Provision of Vaccines and Dewormers for Dogs and Cats in the City</t>
  </si>
  <si>
    <t>CPDO &amp; CITY VETERINARY</t>
  </si>
  <si>
    <t>Conduct of Anti-rabies Vaccination to all barangays in the city of batac</t>
  </si>
  <si>
    <t>Environmental Management</t>
  </si>
  <si>
    <t>Purchase of Forklift 5 tonner</t>
  </si>
  <si>
    <t>CPDO &amp; ENVIRONMENTAL MGT. SECTION</t>
  </si>
  <si>
    <t>Purchase of Payloader 2 Cubic</t>
  </si>
  <si>
    <t>Purchase of Skidloader with Complete Accessories</t>
  </si>
  <si>
    <t>Purchase of Baling Machine in the operations of Sanitary Landfill in the City of Batac</t>
  </si>
  <si>
    <t>Purchase of Heavy Duty Glass Pulverizer</t>
  </si>
  <si>
    <t>TOTAL 20%</t>
  </si>
  <si>
    <t xml:space="preserve">Gender and Development Program </t>
  </si>
  <si>
    <t xml:space="preserve">    Couple's Trail</t>
  </si>
  <si>
    <t xml:space="preserve">Meals and snacks ( 2 snacks, 1 lunch) </t>
  </si>
  <si>
    <t>Bond paper, long</t>
  </si>
  <si>
    <t>Ballpen, black, 12's</t>
  </si>
  <si>
    <t>Token for resource 3 persons</t>
  </si>
  <si>
    <t xml:space="preserve">    Paren-Teen Talk</t>
  </si>
  <si>
    <t xml:space="preserve">    Women's Month Celebration (City &amp; Provinces)</t>
  </si>
  <si>
    <t>Costumes for the 50 participants and muse for the Provincial Women's month</t>
  </si>
  <si>
    <t>Small Value Procurement/ Public bidding</t>
  </si>
  <si>
    <t>Gabi ng Parangal para sa natatanging kababaihan (decoration,food , certificates,bouquet, and other materials)</t>
  </si>
  <si>
    <t>Snacks for 100 women, 2 resource person and 3 facilitator  for the Women's Health Forum</t>
  </si>
  <si>
    <t>Token for 2 resource persons</t>
  </si>
  <si>
    <t xml:space="preserve">    Conduct of KATROPA Session</t>
  </si>
  <si>
    <t xml:space="preserve"> Meals and Snack for the 40 participants ,3 resource person and 7 staff ( 2 snacks and 1 lunch)</t>
  </si>
  <si>
    <t>note book (40 leaves)</t>
  </si>
  <si>
    <t>Token for 3 resource persons</t>
  </si>
  <si>
    <t xml:space="preserve">    Conduct of Quarterly Parent Effectiveness (PES)</t>
  </si>
  <si>
    <t>February, June, September and November, 2025</t>
  </si>
  <si>
    <t>Parent Effectiveness Seminar (DCW)</t>
  </si>
  <si>
    <t>Meals and snacks ( 134 per quarter)</t>
  </si>
  <si>
    <t>Parent Effectiveness Seminar (STAC)</t>
  </si>
  <si>
    <t>Meals and snacks ( 60 per quarter)</t>
  </si>
  <si>
    <t xml:space="preserve">    Conduct of Quarterly Empowerment and Reaffirmation of Paternal Abilities (ERPAT)</t>
  </si>
  <si>
    <t>Meals and snacks of father participants</t>
  </si>
  <si>
    <t>March, June, September, December, 2025</t>
  </si>
  <si>
    <t xml:space="preserve">   Quarterly Meeting of Barangay Service Point Officers (BSPO)</t>
  </si>
  <si>
    <t>Snacks and lunch of BSPO</t>
  </si>
  <si>
    <t xml:space="preserve">   Quarterly Meeting of VAWC Desk Officers</t>
  </si>
  <si>
    <t>Snacks for the 43 VAWC desk officers and 2 resourse person and 5 staff to facilitate the activity</t>
  </si>
  <si>
    <t xml:space="preserve">   Quarterly Meeting of KALIPI Nasyonal, INC.</t>
  </si>
  <si>
    <t>Snacks for the 43 KALIPI Pres. and 2 resourse person and 5 staff to facilitate the activity</t>
  </si>
  <si>
    <t xml:space="preserve">   VAWC Team Building Activity</t>
  </si>
  <si>
    <t>Meals and Snacks, prizes,venue and token for the participants,guest and staff</t>
  </si>
  <si>
    <t xml:space="preserve">   BSPO Team Building  Activity</t>
  </si>
  <si>
    <t>Meals and Snacks, prizes,venue and token for the BSPO,guest and staff</t>
  </si>
  <si>
    <t xml:space="preserve">   Search for Model Family 2025</t>
  </si>
  <si>
    <t>Snacks, prizes, decorations,bouquet,trophy,certificates</t>
  </si>
  <si>
    <t xml:space="preserve">    Fertility Awareness Symposium</t>
  </si>
  <si>
    <t>June &amp; September, 2025</t>
  </si>
  <si>
    <t>Lunch &amp; Snacks for 120 participants ( 2 batches)</t>
  </si>
  <si>
    <t>Token for 2resource persons</t>
  </si>
  <si>
    <t xml:space="preserve">    Conduct of Sexually Transmitted Disease Lecture</t>
  </si>
  <si>
    <t>Lunch and snacks to 60 participants</t>
  </si>
  <si>
    <t>envelope(long, ordinary)</t>
  </si>
  <si>
    <t>bond paper (long)</t>
  </si>
  <si>
    <t>Token for participants</t>
  </si>
  <si>
    <t xml:space="preserve">   Social Protection Program for Adolescent Mother and their Children (SPPAMC)</t>
  </si>
  <si>
    <t>May to October, 2025</t>
  </si>
  <si>
    <t>monthly allowance of the Php 500.00 per  beneficiaries for 6 months</t>
  </si>
  <si>
    <t>decoration,token, and snacks(lecture &amp; graduation)</t>
  </si>
  <si>
    <t>A. Training on Migration System and Population Dividend</t>
  </si>
  <si>
    <t>Meals and snacks for participants and resource person(2 days)</t>
  </si>
  <si>
    <t>board &amp; lodging of LSP( 2 days)</t>
  </si>
  <si>
    <t>Materials used in the training</t>
  </si>
  <si>
    <t>B. Conduct of Pop Dev Quiz</t>
  </si>
  <si>
    <t>Snacks,Prizes,certificates,token</t>
  </si>
  <si>
    <t>C. Conduct of Monthly Meeting of Popcom Workers in Ilocos Norte (Host)</t>
  </si>
  <si>
    <t>Meals and snacks served during the meeting</t>
  </si>
  <si>
    <t xml:space="preserve">D. Sustainable Livelihood Program for Dis-advantaged Group (Marginal, Displaced, Vulnerable, PDL) </t>
  </si>
  <si>
    <t>Snacks, materials,certificate, training kit</t>
  </si>
  <si>
    <t>E. Conduct of Quarterly Meeting of Solo Parent Organization</t>
  </si>
  <si>
    <t>Snacks for the participants (50 participants per quarter)</t>
  </si>
  <si>
    <t>F. Celebration of the National Children's Month</t>
  </si>
  <si>
    <t>a. Singing, Cook Fest &amp; Draw and Tell Competition prizes &amp; certificate</t>
  </si>
  <si>
    <t>b.Dance Competition prizes and certificate</t>
  </si>
  <si>
    <t>Provincial Level</t>
  </si>
  <si>
    <t>c.Children's Assembly</t>
  </si>
  <si>
    <t>Snacks(2 days)</t>
  </si>
  <si>
    <t>Meals(2 days)</t>
  </si>
  <si>
    <t>G. Capability Building/ Training for Child Development Workers</t>
  </si>
  <si>
    <t>March &amp; June, 2025</t>
  </si>
  <si>
    <t>ECCD Seminar  (registration,board &amp; lodging)</t>
  </si>
  <si>
    <t>Regional Convention( registration, board &amp; lodging)</t>
  </si>
  <si>
    <t>H. LGU Counterpart-Supplementary Feeding for Day Care Children</t>
  </si>
  <si>
    <t>Supplementary Feeding for Day Care Children</t>
  </si>
  <si>
    <t>I. Elderly Filipino Week Celebration and Gift Giving</t>
  </si>
  <si>
    <t>a. Zumba Saya</t>
  </si>
  <si>
    <t>b.Youth participation contest</t>
  </si>
  <si>
    <t>snacks</t>
  </si>
  <si>
    <t>c.Home visit to centenarian and above( 100yrs.old and above)</t>
  </si>
  <si>
    <t>d.Closing Program of Elderly week Celebration</t>
  </si>
  <si>
    <t>Provincial Participation</t>
  </si>
  <si>
    <t>a. Snacks ( AM &amp; PM)</t>
  </si>
  <si>
    <t>National Commission on Senior Citizen Activity</t>
  </si>
  <si>
    <t>Gift Giving</t>
  </si>
  <si>
    <t>Livelihood Development Program for OBOP's and farmers</t>
  </si>
  <si>
    <t>Support to KADIWA ng Pangulo Program (City of Batac) for Merchants with Provision of Starter Kit</t>
  </si>
  <si>
    <t>Support to Gulayan sa Barangay</t>
  </si>
  <si>
    <t>Support to Gulayan sa Paaralan</t>
  </si>
  <si>
    <t>Skills Development Training on Agricultural Machinery for Farmers/ Farmer Leaders</t>
  </si>
  <si>
    <t>Farmers Field School on Crop Production</t>
  </si>
  <si>
    <t>Provision of Seedling Tray and Plastic Mulch to Vegetable Farmers</t>
  </si>
  <si>
    <t>Support to City Agricultural and Fishery Council</t>
  </si>
  <si>
    <t>Support to 4-H Club</t>
  </si>
  <si>
    <t>Aquaculture and Fisheries Program</t>
  </si>
  <si>
    <t>Good Agricultural Production on Corn with Provision of Starter Kit</t>
  </si>
  <si>
    <t>Training on Disease and Pest Management in Tobacco Production with Provision of Starter Kit</t>
  </si>
  <si>
    <t>Training and Establishment of Techno-Demo on Integrated Farming System</t>
  </si>
  <si>
    <t>Fuel for use of Farm Macinery Service to Farmers</t>
  </si>
  <si>
    <t>April &amp; October, 2025</t>
  </si>
  <si>
    <t>Provision of Livelihood Assistance to Displaced Individuals/ Groups (OFWs, Youth, Women, CSOs)</t>
  </si>
  <si>
    <t>CITY VETERINARY</t>
  </si>
  <si>
    <t>Health Services</t>
  </si>
  <si>
    <t>Provision of Free Annual Check-ups, Diagnostics and Medications to all Residents of Batac Thru the Philhealth Konsulta Package</t>
  </si>
  <si>
    <t>Leadership and Management Training for Employees</t>
  </si>
  <si>
    <t>Conduct of Management Committee Meetings</t>
  </si>
  <si>
    <t>Team Building Cum GAD Awareness</t>
  </si>
  <si>
    <t>Provision of GAD Training and Mental Health Forum to Employees and GAD Focal Point System</t>
  </si>
  <si>
    <t xml:space="preserve">     Provision of Free Complete Blood Chemistry to City Officials and Employees</t>
  </si>
  <si>
    <t xml:space="preserve">     Provision of Liver Function Test (SGOT and SGPT) to City Officials and Employees 46 years old and above</t>
  </si>
  <si>
    <t xml:space="preserve">     Provision of Mammography Test (3D) for Female City Employees </t>
  </si>
  <si>
    <t xml:space="preserve">     Attendance to In-House and Invitational Physical Fitness Activities (Fun Run/ Walk/ Zumba and Other Related Activities</t>
  </si>
  <si>
    <t>I. SUPPORT TO OPERATION AND MAINTENANCE OF SCHOOLS AND CLCS</t>
  </si>
  <si>
    <t>Repair of  Equipment</t>
  </si>
  <si>
    <t>Office Furniture and Equipment</t>
  </si>
  <si>
    <t>Printer- Wi-Fi All-in-One Ink tank with ADF, Print, Scan, Copy, Fax with ADF; compact integrated tank design</t>
  </si>
  <si>
    <t>Audio mixer</t>
  </si>
  <si>
    <t>Alternative Learning System (ALS) Graduation Rites</t>
  </si>
  <si>
    <t>Snacks (sandwish, shanghai, botd water/soda</t>
  </si>
  <si>
    <t>Meals (Meat,fish, vegetables, desert, botd water/soda</t>
  </si>
  <si>
    <t>Tarpaulin, 4ftx8ft</t>
  </si>
  <si>
    <t>Cloth lei (10 yards for Stripe with green for Graduates; 10 yards stripe with blue)</t>
  </si>
  <si>
    <t>Ink,003(bk, for L3210)</t>
  </si>
  <si>
    <t>Specialty paper,180 gsm long(board paper)</t>
  </si>
  <si>
    <t>Specialty paper,180 gsm medium (board paper)</t>
  </si>
  <si>
    <t>Parchment Paper Medium size, 80gsm</t>
  </si>
  <si>
    <t>Paper, copy, A4, subs 20</t>
  </si>
  <si>
    <t>Paper, copy, long subs.20</t>
  </si>
  <si>
    <t>Photo paper</t>
  </si>
  <si>
    <t>Stick glue (Small)</t>
  </si>
  <si>
    <t>Safety pins</t>
  </si>
  <si>
    <t>Cloth glue</t>
  </si>
  <si>
    <t>Multi-functional Printer-Print, scan/copy, continuous Ink System (CIS), wifi direct, Authomatic Document feeder (ADF)</t>
  </si>
  <si>
    <t>ALS Accreditation and Equivalency Exam/ Certification</t>
  </si>
  <si>
    <t>Snacks (sandwish, barbeque, bottled water/soda</t>
  </si>
  <si>
    <t>Oxford (black cloth) 40 yards</t>
  </si>
  <si>
    <t>Tread (big spool black)</t>
  </si>
  <si>
    <t>Computer Ink Epson 003 black</t>
  </si>
  <si>
    <t>Computer Ink Epson 003 Cyan</t>
  </si>
  <si>
    <t>Computer Ink Epson 003 Magenta</t>
  </si>
  <si>
    <t>Computer Ink Epson 003 Yellow</t>
  </si>
  <si>
    <t>Paper copy A4, Subs 20</t>
  </si>
  <si>
    <t>Paper Copy long, subs 20</t>
  </si>
  <si>
    <t>Ballpen 12’s blue</t>
  </si>
  <si>
    <t xml:space="preserve">Support to Festival of Talents </t>
  </si>
  <si>
    <t>Snacks AM- Empanada and botd water; PM- Baked products and botd water</t>
  </si>
  <si>
    <t>Lunch (Pork Adobo, fried Galunggong, assorted vegetable salad, buko pandan, botd water)</t>
  </si>
  <si>
    <t>Kinder and Early Grades Festival</t>
  </si>
  <si>
    <t>Tarpaulin 8ftx10ft</t>
  </si>
  <si>
    <t>Meals                                      
Snacks-AM (Spaghetti, shanghai, botd water)                                      
Lunch - fried chicken, igado, pinakbet, fruit salad, water</t>
  </si>
  <si>
    <t>Medals</t>
  </si>
  <si>
    <t>Board paper, A4</t>
  </si>
  <si>
    <t>Pencil #2</t>
  </si>
  <si>
    <t>Pad paper, Grades 1-3</t>
  </si>
  <si>
    <t xml:space="preserve">Paper, Copy, A4, subs 20 </t>
  </si>
  <si>
    <t>Paper, Book, Long subs 20</t>
  </si>
  <si>
    <t>BSP Trainings and Participation to Jamborees</t>
  </si>
  <si>
    <t xml:space="preserve">Scout Advancement Camp   </t>
  </si>
  <si>
    <t>(Meals (1 breakfast, 2 lunch, 1 dinner - 400 pax;  Snacks (AM, PM) - 2 days -200 pax )</t>
  </si>
  <si>
    <t>Participation in the Provincial/ Regional Jamboree and Trainings</t>
  </si>
  <si>
    <t>plastic serving tray , rectangular, any color, 43 *30.5*2.5cm</t>
  </si>
  <si>
    <t>nylon rope, 200m,6mm</t>
  </si>
  <si>
    <t>Canopy waterproof, heavy duty, outdoor portable tarpaulin,  19x26ft</t>
  </si>
  <si>
    <t>stainless steel wok spoon, 24 inches</t>
  </si>
  <si>
    <t>stainless steel wok spatula, 24 inches</t>
  </si>
  <si>
    <t>stainless steel kitchen knife, 8 inches</t>
  </si>
  <si>
    <t>stainless non-stick frying pan, 43 cm, 1 handle wok</t>
  </si>
  <si>
    <t>Aluminum pot, single handle, 24 cm</t>
  </si>
  <si>
    <t>UpLIFT (Up for Learner’s Insights, Feedback, and Thoughts)</t>
  </si>
  <si>
    <t>Focus Group Discussions</t>
  </si>
  <si>
    <t>Snacks during the FGD (Pastry Products and Water/Juice)</t>
  </si>
  <si>
    <t>Sign pen V ball type, .50, 12's, blue</t>
  </si>
  <si>
    <t>Paper Copy, A4, subs 24</t>
  </si>
  <si>
    <t>Ballpen, 12's, blue</t>
  </si>
  <si>
    <t>Core Group Discussions</t>
  </si>
  <si>
    <t>Meals (Lunch) Rice, Pork/Beef/ Fish/Chicken, Vegetable, Dessert, botd water</t>
  </si>
  <si>
    <t>AM Snacks:
Pasta/Noodle Soup/Pastry Products with Juice</t>
  </si>
  <si>
    <t>PM Snacks
Pastry Products/ Local Delicacies with Juice</t>
  </si>
  <si>
    <t>Division Learner's Covergence</t>
  </si>
  <si>
    <t>Meals (Lunch):
Rice, Pork/Beef/ Fish/Chicken, Vegetable, Dessert, botd water
(2 Days X 100 pax)</t>
  </si>
  <si>
    <t>AM Snacks
Pasta/Noodle/Soup with Juice
*with overflowing coffee and water dispensers
Snacks (2 Days X 100 pax )</t>
  </si>
  <si>
    <t>PM Snacks
Pastry Products/ Local Delicacies with Juice
*with overflowing coffee and water dispensers
Snacks (2 Days X 100 pax )</t>
  </si>
  <si>
    <t>Battery AAA Dry Cell, 2 per pack</t>
  </si>
  <si>
    <t>Tote Bag (Bag for Training Kits)</t>
  </si>
  <si>
    <t>Notebook, Steno, 50 leaves</t>
  </si>
  <si>
    <t>Colored Papers, A4</t>
  </si>
  <si>
    <t>White board marker</t>
  </si>
  <si>
    <t>Paper Copy, A4, 80 gsm</t>
  </si>
  <si>
    <t>Paper Copy, A4, 100 gsm</t>
  </si>
  <si>
    <t>Specialty paper, 180 gsm, A4</t>
  </si>
  <si>
    <t>Cutter Knife, Heavy duty</t>
  </si>
  <si>
    <t>Sticker Paper, glossy, A4</t>
  </si>
  <si>
    <t>Masking Tape 2''</t>
  </si>
  <si>
    <t>Transparent Tape, 1''</t>
  </si>
  <si>
    <t>Expanded folder w/o tab long, blue</t>
  </si>
  <si>
    <t>Stapler, Heavy Duty</t>
  </si>
  <si>
    <t>Megabox Plastic 58L with Wheels</t>
  </si>
  <si>
    <t>Certificate Holders, A4</t>
  </si>
  <si>
    <t>Empowering Learners: Advocating for Growth and Opportunities</t>
  </si>
  <si>
    <t>Lunch meals</t>
  </si>
  <si>
    <t>Certificate Holder</t>
  </si>
  <si>
    <t>Mental Ability Test: Otis Lennon School Ability Test (OLSAT)</t>
  </si>
  <si>
    <t>Personality Test (Personality Inventory for Youth</t>
  </si>
  <si>
    <t>Aptitude Test: Occupational Aptitude Survey and Interest Schedule: Third Edition (OASIS:3)</t>
  </si>
  <si>
    <t>Brigada Eskwela</t>
  </si>
  <si>
    <t>paint, bright wonder, latex, 16 liter, pail</t>
  </si>
  <si>
    <t>paint, crisp ecru, latex, 16 liter, pail</t>
  </si>
  <si>
    <t>paint brush 4"</t>
  </si>
  <si>
    <t>paint roller, 6"</t>
  </si>
  <si>
    <t>roller pan</t>
  </si>
  <si>
    <t>Parent -Teachers Association (PTA) Congress</t>
  </si>
  <si>
    <t xml:space="preserve">Meals and snacks </t>
  </si>
  <si>
    <t>Customized lei, abel</t>
  </si>
  <si>
    <t>Tarpaulin 8ft x 4 ft</t>
  </si>
  <si>
    <t>Tarpaulin 5ft x 2ft</t>
  </si>
  <si>
    <t>steno notebook</t>
  </si>
  <si>
    <t>expanded envelope, long, kraft board with rubber strap</t>
  </si>
  <si>
    <t>sign pen, V ball type,  blue, 0.5</t>
  </si>
  <si>
    <t>Paper, bond, substance 24, A4)</t>
  </si>
  <si>
    <t>certificate holder, A4</t>
  </si>
  <si>
    <t>Paper copy, white, A4, 100 gsm, substance 30)</t>
  </si>
  <si>
    <t>Gulayan sa Paaralan Program (GPP)</t>
  </si>
  <si>
    <t>Astd. vegetable Seeds, 5 kinds of seeds</t>
  </si>
  <si>
    <t>Search for Gulayan sa Paaralan School Best Implementer</t>
  </si>
  <si>
    <t xml:space="preserve">Prizes of Winners </t>
  </si>
  <si>
    <t>Water sprinkler, 10 liters</t>
  </si>
  <si>
    <t>Garden hedge shear, steel</t>
  </si>
  <si>
    <t>Garden rake</t>
  </si>
  <si>
    <t>Shovel, steel</t>
  </si>
  <si>
    <t>Garden fork, steel</t>
  </si>
  <si>
    <t>Digging bar, steel</t>
  </si>
  <si>
    <t>Garden hose (1X50m)</t>
  </si>
  <si>
    <t>Garnet net, green, 8ft x 30 m</t>
  </si>
  <si>
    <t>Wheel barrow, heavy duty</t>
  </si>
  <si>
    <t>Mulch</t>
  </si>
  <si>
    <t>Stainless Steel Water Tank, 1000 liters</t>
  </si>
  <si>
    <t>Support to the Program for the Arts</t>
  </si>
  <si>
    <t>Lyre</t>
  </si>
  <si>
    <t>Snare drum 14" x 5.5"</t>
  </si>
  <si>
    <t>Bass drum 22" x 10"</t>
  </si>
  <si>
    <t xml:space="preserve">Cymbals 16" </t>
  </si>
  <si>
    <t xml:space="preserve">Triple Drum </t>
  </si>
  <si>
    <t>Communication Expenses</t>
  </si>
  <si>
    <t>II. CONSTRUCTION AND REPAIR OF SCHOOL BUILDINGS</t>
  </si>
  <si>
    <t>Genderized Comfort Rooms and Group Handwashing Facilities for Bil-loca ES</t>
  </si>
  <si>
    <t>Repair and Rehabilitation of TVL Workshop with Labor Cost for Batac NHS</t>
  </si>
  <si>
    <t>III. FACILITIES AND EQUIPMENT</t>
  </si>
  <si>
    <t>Procurement of ICT Equipment, laptop/ Learning Tools</t>
  </si>
  <si>
    <t>Laptop Computer 
Processor: 10 cores
Memory: 16GB
Storage: NVMe M.2 
SSD: 512 GB
Display: Full HD Resolution</t>
  </si>
  <si>
    <t>Sound System                                                                               2 units powered speaker, 400-500- watts                 15" Subwoofer, Line in  and line out                                                 1 unit sound mixer, BCh, 220VAC, 60Hz                                              1 set wireless microphone, UHF 2 CH Receiver                                                                                     2 pcs speaker stand                                                          2 pcs mic stand                                                               60 m mic cable, 3 wire                                                       4 pairs XLR Connector, M/F                                             1 unit AVR, 1000VA</t>
  </si>
  <si>
    <t>Procurement of Science Laboratory /Techvoc Equipment</t>
  </si>
  <si>
    <t>Binocular [Eyepiece: 10x and 16x (1 each), Objective: 4x, 10x, 100x (1 each), Lamp: LED, Reflecting Mirror: 1 piece, Spare Infuse: 1 piece, Instruction Manual: 1 piece]</t>
  </si>
  <si>
    <t>Electrical industrial oven, 2 decker 4 plate
(103 x 64 x 90 cm; 220V, 13.2 kW)</t>
  </si>
  <si>
    <t>Other Equipment</t>
  </si>
  <si>
    <t>Chest type freezer, 25 cubic feet, 2 door</t>
  </si>
  <si>
    <t>Refrigerator
Frost free, 10 cu ft, two door</t>
  </si>
  <si>
    <t>IV. EDUCATIONAL RESEARCH</t>
  </si>
  <si>
    <t>Dissemination of Results of Conducted Research  (Research Congress)</t>
  </si>
  <si>
    <t>Lunch meal (rice, drinks, 1 meat (chicken and pork), 1 fish, 1 veg, dessert)
AM snack (native delicacies, fresh juices, fruits), PM snack (pansit guisado, shanghai,  drinks)
*Inclusive of overflowing water and coffee
* Inclusive of function hall, tables and chairs and sound system</t>
  </si>
  <si>
    <t>Tarpaulin, 10 ft x 5 ft</t>
  </si>
  <si>
    <t>Tarpaulin, 2 ft x 4ft</t>
  </si>
  <si>
    <t>Bond Paper, A4</t>
  </si>
  <si>
    <t>V. SPORTS DEVELOPMENT PROGRAM</t>
  </si>
  <si>
    <t>Sports Clinic for Coaches and Technical Officials ( non-combative  3 days, combative 6 days)</t>
  </si>
  <si>
    <t>Lunch Meal
Rice, Pork/Beef, Fish/Chicken, Vegetable, Dessert, botd water</t>
  </si>
  <si>
    <r>
      <t xml:space="preserve">Snacks
</t>
    </r>
    <r>
      <rPr>
        <rFont val="Arial Narrow"/>
        <b val="false"/>
        <i val="true"/>
        <strike val="false"/>
        <color rgb="FF000000"/>
        <sz val="10"/>
        <u val="none"/>
      </rPr>
      <t xml:space="preserve">Pasta/Noodle Soup/Pastry Products, kakanin/bbq/shanghai with Juice</t>
    </r>
  </si>
  <si>
    <t>3- Month Training Program /Tune-up games</t>
  </si>
  <si>
    <t>Snacks (Pasta/Noodle Soup/Pastry Products, kakanin/bbq/shanghai with Juice)</t>
  </si>
  <si>
    <t>Lunch (Rice, Pork/Beef, Fish/Chicken, Vegetable, Dessert, botd water)</t>
  </si>
  <si>
    <t>Regional Screening and Accreditation of Athletes for RIAA</t>
  </si>
  <si>
    <t>Expanded long folder (orange)</t>
  </si>
  <si>
    <t>Photopaper A4</t>
  </si>
  <si>
    <t>Storage box, 50 lit</t>
  </si>
  <si>
    <t>Sticker Paper A4</t>
  </si>
  <si>
    <t>Plastic jacket (8 cm x 12 cm) &amp; lanyard</t>
  </si>
  <si>
    <t>RIAA Training: Food Ingredients and Other Inputs</t>
  </si>
  <si>
    <t>All-In-One-Seasoning, MSG</t>
  </si>
  <si>
    <t>Atsuete</t>
  </si>
  <si>
    <t>Bagoong 750 ml</t>
  </si>
  <si>
    <t>Brown Sugar</t>
  </si>
  <si>
    <t>Catsup, Banana, 25g</t>
  </si>
  <si>
    <t>Catsup, Banana, 4kgs</t>
  </si>
  <si>
    <t>Chicken Cubes, 12 pcs per pack</t>
  </si>
  <si>
    <t>Cooking Oil, 16 liters</t>
  </si>
  <si>
    <t>Cream of Mushroom, 62g</t>
  </si>
  <si>
    <t>Fish Sauce, 3.7 liters</t>
  </si>
  <si>
    <t>Flour, All-Purpose</t>
  </si>
  <si>
    <t>Garbanzos</t>
  </si>
  <si>
    <t>Garlic</t>
  </si>
  <si>
    <t>Ginger</t>
  </si>
  <si>
    <t>Green Peas</t>
  </si>
  <si>
    <t>Mayonaise</t>
  </si>
  <si>
    <t>Olive Oil, 150ml</t>
  </si>
  <si>
    <t>Onion, Red</t>
  </si>
  <si>
    <t>Onion, White</t>
  </si>
  <si>
    <t>Oyster Sauce</t>
  </si>
  <si>
    <t>Paminta Durog</t>
  </si>
  <si>
    <t>Paminta Half Durog</t>
  </si>
  <si>
    <t>Rock Salt (Local Salt)</t>
  </si>
  <si>
    <t>Sinigang Mix, 25g</t>
  </si>
  <si>
    <t>Soy Sauce</t>
  </si>
  <si>
    <t>Sweet and Sour Sauce</t>
  </si>
  <si>
    <t>Tomato Paste</t>
  </si>
  <si>
    <t>Vetsin</t>
  </si>
  <si>
    <t>Vinegar, Ilocos</t>
  </si>
  <si>
    <t>Electrolyte Drink/Hydration Beverage, 350ml</t>
  </si>
  <si>
    <t>Ice Cubes</t>
  </si>
  <si>
    <t>Powdered Chocolate Milk, 24g</t>
  </si>
  <si>
    <t>Powdered Coffee, 3 in 1, 25g</t>
  </si>
  <si>
    <t>Powdered Milk, 24g</t>
  </si>
  <si>
    <t>Purified Drinking Water (inclusive of free use of 5 units Water Dispenser, 75pcs round water container, and 25pcs water container with faucet)</t>
  </si>
  <si>
    <t>Soda Water, Lime, for Marination, 1,5 liters</t>
  </si>
  <si>
    <t>Apple, Large</t>
  </si>
  <si>
    <t>Banana, Lakatan, Large</t>
  </si>
  <si>
    <t>Ponkan, Large</t>
  </si>
  <si>
    <t>Beef, Lean</t>
  </si>
  <si>
    <t>Boneless Bangus, Large, 2 pcs per pack</t>
  </si>
  <si>
    <t>Chicharon</t>
  </si>
  <si>
    <t>Chicken, Dressed</t>
  </si>
  <si>
    <t>Chicken, Quarter Cut</t>
  </si>
  <si>
    <t>Corned Beef, 150g</t>
  </si>
  <si>
    <t>Egg, Chicken, Large</t>
  </si>
  <si>
    <t>Galunggong, Large</t>
  </si>
  <si>
    <t>Hotdog, Jumbo, 1kg, 20 pcs per pack</t>
  </si>
  <si>
    <t>Longganisa</t>
  </si>
  <si>
    <t>Pork, Giniling</t>
  </si>
  <si>
    <t>Pork, Lean Meat</t>
  </si>
  <si>
    <t>Pork, Liver</t>
  </si>
  <si>
    <t>Seaweed, In-Season</t>
  </si>
  <si>
    <t>Sliced Fish</t>
  </si>
  <si>
    <t>Sliced Fish, Large</t>
  </si>
  <si>
    <t>Squid</t>
  </si>
  <si>
    <t>Yellow Fin</t>
  </si>
  <si>
    <t>Rice</t>
  </si>
  <si>
    <t>Bakery Product, Banana Bread</t>
  </si>
  <si>
    <t>Bakery Product, Ube Rolls</t>
  </si>
  <si>
    <t>Bakery Products, Tinupi</t>
  </si>
  <si>
    <t>Chocolate Bar</t>
  </si>
  <si>
    <t>Ensaymada, Ube</t>
  </si>
  <si>
    <t>Hamburger, with Cheese</t>
  </si>
  <si>
    <t>Hopia, 5 pcs per pack, Assorted Flavor (Ube, Baboy, Monggo)</t>
  </si>
  <si>
    <t>Pansit Canton</t>
  </si>
  <si>
    <t>Polvoron</t>
  </si>
  <si>
    <t>Puto, 2 pcs per pack</t>
  </si>
  <si>
    <t>Sandwich, Chicken, Standard Size</t>
  </si>
  <si>
    <t>Sandwich, Tuna, Standard Size</t>
  </si>
  <si>
    <t>Suman</t>
  </si>
  <si>
    <t>Tupig, Standard Size, 2 pcs per pack</t>
  </si>
  <si>
    <t>Assorted Baguio Vegetable, for Chopsuey (Sayote, Carrots, Cabbage, Baguio Beans, Cauliflower, Red Bell Pepper)</t>
  </si>
  <si>
    <t>Assorted Baguio Vegetable, for Vegetable Salad (Lettuce, Carrots, Cucumber, Turnip)</t>
  </si>
  <si>
    <t>Assorted Iloco Vegetable, for Pinakbet (Parya, Utong, Tarong, Pallang, Kardis, Patani, Young Garlic)</t>
  </si>
  <si>
    <t>Bittergourd</t>
  </si>
  <si>
    <t>Bottlegourd</t>
  </si>
  <si>
    <t>Cabbage</t>
  </si>
  <si>
    <t>Calamansi</t>
  </si>
  <si>
    <t>Kangkong</t>
  </si>
  <si>
    <t>Monggo</t>
  </si>
  <si>
    <t>Pechay</t>
  </si>
  <si>
    <t>Potato</t>
  </si>
  <si>
    <t>Red Bell Pepper</t>
  </si>
  <si>
    <t>Sayote</t>
  </si>
  <si>
    <t>Squash</t>
  </si>
  <si>
    <t>String Beans (Utong)</t>
  </si>
  <si>
    <t>Tomato</t>
  </si>
  <si>
    <t>Wing Beans (Pallang)</t>
  </si>
  <si>
    <t>Refill of LPG 11.0 kgs</t>
  </si>
  <si>
    <t>Refill of LPG 22.0 kgs</t>
  </si>
  <si>
    <t>Basin, Aluminum</t>
  </si>
  <si>
    <t>Basin, Stainless 24"</t>
  </si>
  <si>
    <t>Chaffing Dish, with stand and roll tap cover</t>
  </si>
  <si>
    <t>Cling Wrap, 500m, 20 microns, Industrial Grade</t>
  </si>
  <si>
    <t>Cookware, Iron, with handle in both sides (Kawa/Talyasi), 37.5 inches</t>
  </si>
  <si>
    <t>Dishwashing Liquid, 1gal</t>
  </si>
  <si>
    <t>Folding Table, Black, 6 ft.</t>
  </si>
  <si>
    <t>Hair Net</t>
  </si>
  <si>
    <t>Hand Towel, Pranela-Type Cloth</t>
  </si>
  <si>
    <t>Kitchen Towel Tissue</t>
  </si>
  <si>
    <t>Knife</t>
  </si>
  <si>
    <t>Pail, Large</t>
  </si>
  <si>
    <t>Peeler</t>
  </si>
  <si>
    <t>Rags</t>
  </si>
  <si>
    <t>Sando Bag, Large</t>
  </si>
  <si>
    <t>Sando Bag, Large, Standard Size</t>
  </si>
  <si>
    <t>Sponge with Scouring Pad, 3 pcs per pack</t>
  </si>
  <si>
    <t>Stainless, Mixing Bowl, Medium</t>
  </si>
  <si>
    <t>Stock Pot, 30cm</t>
  </si>
  <si>
    <t>SunScreen Net/Sunshade, 4ft. X 5ft.</t>
  </si>
  <si>
    <t>Tissue Paper, 12 rolls per pack</t>
  </si>
  <si>
    <t>Trash Bag, XL, 100s</t>
  </si>
  <si>
    <t>Turbo Burner</t>
  </si>
  <si>
    <t>RIAA Proper: Food Ingredients and Other Inputs</t>
  </si>
  <si>
    <t>Canned Juice, Assorted</t>
  </si>
  <si>
    <t>Parade Uniform</t>
  </si>
  <si>
    <t>Sweat Shirt</t>
  </si>
  <si>
    <t>Shirt with design, collared</t>
  </si>
  <si>
    <t>Shirt with design, non-collared</t>
  </si>
  <si>
    <t>Jog pants</t>
  </si>
  <si>
    <t>Caps with logo</t>
  </si>
  <si>
    <t>Bagpack with string and logo</t>
  </si>
  <si>
    <t>Playing Uniform</t>
  </si>
  <si>
    <t>Archery</t>
  </si>
  <si>
    <t>Tshirt with last name</t>
  </si>
  <si>
    <t>Athletics</t>
  </si>
  <si>
    <t>Sleeveless shirt</t>
  </si>
  <si>
    <t>Short</t>
  </si>
  <si>
    <t>Badminton</t>
  </si>
  <si>
    <t>Tshirt with last name and No.</t>
  </si>
  <si>
    <t>Basketball</t>
  </si>
  <si>
    <t>Jersey and short set with numbers</t>
  </si>
  <si>
    <t>Boxing</t>
  </si>
  <si>
    <t>Short/Gouyouzi</t>
  </si>
  <si>
    <t>Dancesport</t>
  </si>
  <si>
    <t>Suit</t>
  </si>
  <si>
    <t>Sofa shoes</t>
  </si>
  <si>
    <t>Gymnastics</t>
  </si>
  <si>
    <t>Costume</t>
  </si>
  <si>
    <t>Swimming</t>
  </si>
  <si>
    <t>Swimming Suit/Trunks</t>
  </si>
  <si>
    <t>Table Tennis</t>
  </si>
  <si>
    <t>Shirt with Collar, with Surname</t>
  </si>
  <si>
    <t>Wrestling</t>
  </si>
  <si>
    <t>Short and Singlet</t>
  </si>
  <si>
    <t>Wushu</t>
  </si>
  <si>
    <t>Tai Chi Shirt and Pants</t>
  </si>
  <si>
    <t>Medical Supplies</t>
  </si>
  <si>
    <t>Paracetamol 325mg</t>
  </si>
  <si>
    <t>Paracetamol 500mg</t>
  </si>
  <si>
    <t>coolant spray</t>
  </si>
  <si>
    <t>elastic bandage 2inches</t>
  </si>
  <si>
    <t>elastic bandage 3 inches</t>
  </si>
  <si>
    <t>band aid</t>
  </si>
  <si>
    <t>betadine spray</t>
  </si>
  <si>
    <t>NSS 1 L</t>
  </si>
  <si>
    <t>alcohol spray</t>
  </si>
  <si>
    <t>mefenamic 250mg</t>
  </si>
  <si>
    <t>sodium Alginate, sodium Bicarbonate, calcium carbonate, 10ml</t>
  </si>
  <si>
    <t>Surgical gloves large</t>
  </si>
  <si>
    <t>iced pack</t>
  </si>
  <si>
    <t>multivitamins capsule</t>
  </si>
  <si>
    <t>Oresol sachet</t>
  </si>
  <si>
    <t>Other Expenses</t>
  </si>
  <si>
    <t>Bus rental</t>
  </si>
  <si>
    <t>Sports Equipment</t>
  </si>
  <si>
    <t>SV410 ED Mini Telescope, Spotting Scope, 9-27x56 FMC IPx5 Lens Compact with Mobile Phone Holder Tripod</t>
  </si>
  <si>
    <t>Target butt, rubber target butt, with stand and target paper, 122cm</t>
  </si>
  <si>
    <t>Target face, 80 cm, set of 5</t>
  </si>
  <si>
    <t>target face, 122 cm, set of 5</t>
  </si>
  <si>
    <t>arrow, with fletch, nocking point and arrowhead, carbon, spine 900, 12 pcs per set</t>
  </si>
  <si>
    <t>arrow, with fletch, nocking point and arrowhead, carbon, spine 1100, 12 pcs per set</t>
  </si>
  <si>
    <t>Range O Matic Spin Wings 1.75, 50 pcs per pack</t>
  </si>
  <si>
    <t>Pencak Silat</t>
  </si>
  <si>
    <t>kick pad</t>
  </si>
  <si>
    <t>Rubber Mat, 1x1 m, 1 inch thick</t>
  </si>
  <si>
    <t>Badminton shuttlecock, 12 pcs</t>
  </si>
  <si>
    <t>Badminton net</t>
  </si>
  <si>
    <t>Arnis</t>
  </si>
  <si>
    <t>padded stick, red and blue</t>
  </si>
  <si>
    <t>wushu body armour</t>
  </si>
  <si>
    <t>wushu head guard size small</t>
  </si>
  <si>
    <t>wushu head guard size medium</t>
  </si>
  <si>
    <t>wushu groin guard, small</t>
  </si>
  <si>
    <t>wushu groin guard,medium</t>
  </si>
  <si>
    <t>boxing hand wraps, 180 inch</t>
  </si>
  <si>
    <t>Boxing pad, microfiber fabric sewn with polyurethane foam liner, size 25x32x4 cm</t>
  </si>
  <si>
    <t>boxing speed bag, swivel punching ball, pear shape</t>
  </si>
  <si>
    <t>boxing punching bag swivel double end</t>
  </si>
  <si>
    <t>rubber resistance band, 5 per set</t>
  </si>
  <si>
    <t>Boxing/Wrestling</t>
  </si>
  <si>
    <t>Boxing/Wrestling shoes, lightweight, rubber outsole, Assorted sizes</t>
  </si>
  <si>
    <t>Springboard, Fig approved, soft version, 120x60x22cm with 5 HDI Spring board</t>
  </si>
  <si>
    <t xml:space="preserve"> Track And Field spikes shoes, metal spikes, Assorted Sizes</t>
  </si>
  <si>
    <t>Billiards</t>
  </si>
  <si>
    <t>Billiard Table</t>
  </si>
  <si>
    <t>Basketball Ball BG4500</t>
  </si>
  <si>
    <t>Inter-School Sports Festival Proper</t>
  </si>
  <si>
    <t>Expanded folders ( orange), without tab, 8.5 x 13</t>
  </si>
  <si>
    <t>Expanded envelope, long, orange, Kraft board with rubber strap</t>
  </si>
  <si>
    <t>Binder clips 1"</t>
  </si>
  <si>
    <t>Specialty paper, 220 GSM, long, white</t>
  </si>
  <si>
    <t>Venue rental</t>
  </si>
  <si>
    <t>Battery , Size AA, alkaline, dry cell, 2 per pack</t>
  </si>
  <si>
    <t>Masking tape, 1”</t>
  </si>
  <si>
    <t>Masking tape, 2”</t>
  </si>
  <si>
    <t>Various Medicines for first aid</t>
  </si>
  <si>
    <t>Garbage Bag, XXL, 10s</t>
  </si>
  <si>
    <t>Honorarium (Officiating officials)</t>
  </si>
  <si>
    <t>Snacks PM, overflowing water</t>
  </si>
  <si>
    <t>Snacks AM, 30 pax/day</t>
  </si>
  <si>
    <t>Lunch Meals, 30 pax/day</t>
  </si>
  <si>
    <t>Snacks PM, 30 pax/day</t>
  </si>
  <si>
    <t>Grass cutter for Brgy. Bil-loca (Lupon ng Tagapamayapa)</t>
  </si>
  <si>
    <t>Small Value Procurement/ Negotiated Procurement</t>
  </si>
  <si>
    <t>Purchase of multi-function Printer (All-in-one- Print, Scan, Copy, ADF and Wifi)</t>
  </si>
  <si>
    <t>Purchase of Laptop Computer</t>
  </si>
  <si>
    <t>crisp ecru semi-gloss latex paint</t>
  </si>
  <si>
    <t>yellow rain semi-gloss latex paint</t>
  </si>
  <si>
    <t>Puchase of Airconditioning unit for Day Care Centers and City of Batac National High School-Poblacion</t>
  </si>
  <si>
    <t>Tiling of Grade 1 Classroom at Baoa Elementary School</t>
  </si>
  <si>
    <t>0.60m x 0.60m Unglazed Tiles</t>
  </si>
  <si>
    <t>Cement</t>
  </si>
  <si>
    <t>Sand</t>
  </si>
  <si>
    <t>Tile Grout</t>
  </si>
  <si>
    <t>Tile Adhesive (25kg)</t>
  </si>
  <si>
    <t>Repair and Rehabilitation of Gymnastics Equipment</t>
  </si>
  <si>
    <t>M16 Bolt and Nut with Washer (30mm)</t>
  </si>
  <si>
    <t>Rectangular Tubular 70x90x8mm</t>
  </si>
  <si>
    <t>Rectangular Tubular 80x120x 8mm</t>
  </si>
  <si>
    <t>M20 Bolt and Nut (130mm)</t>
  </si>
  <si>
    <t>M20 Bolt and Nut (80mm)</t>
  </si>
  <si>
    <t>Rectangular Tubular 40x80x8mm</t>
  </si>
  <si>
    <t>G.I Pipe 1"</t>
  </si>
  <si>
    <t>Steel Plate (10mm)</t>
  </si>
  <si>
    <t>Rectangular Tubular 2inx4inx8mm</t>
  </si>
  <si>
    <t>G.I. Pipe 2 1/2"</t>
  </si>
  <si>
    <t>G.I. Pipe 2"</t>
  </si>
  <si>
    <t>Angle Bar 1 1/2</t>
  </si>
  <si>
    <t>Rivet</t>
  </si>
  <si>
    <t>Mild Steel Plate (3mm)</t>
  </si>
  <si>
    <t>Good Lumber 2x2</t>
  </si>
  <si>
    <t>Welding Rod</t>
  </si>
  <si>
    <t>Drill Bit 16mm</t>
  </si>
  <si>
    <t>Grinding Disc</t>
  </si>
  <si>
    <t>Speed Cutter Disc</t>
  </si>
  <si>
    <t>Drill Bit 10mm</t>
  </si>
  <si>
    <t>Stainless steel</t>
  </si>
  <si>
    <t>Maruyama</t>
  </si>
  <si>
    <t>Rebonded Foam (5x6)</t>
  </si>
  <si>
    <t>Purchase of materials for the water system project of Magnuang Elem. School</t>
  </si>
  <si>
    <t>Electric Motor Twin Pipe (goulds) 2HP</t>
  </si>
  <si>
    <t>Water Tanker (82 gallons)</t>
  </si>
  <si>
    <t>Poly[pipe Hose (Nawasa Hose 3/4)</t>
  </si>
  <si>
    <t>TwinPipe Ejector 1"</t>
  </si>
  <si>
    <t>Brass Ball Valve 3/4</t>
  </si>
  <si>
    <t>Automatic Switch and Guage for Pressure Tank</t>
  </si>
  <si>
    <t>PPR Pipe 1"</t>
  </si>
  <si>
    <t>Compression Coupling Black 1"</t>
  </si>
  <si>
    <t>Compression Coupling Black 3/4"</t>
  </si>
  <si>
    <t>Compression Coupling Black 1/2"</t>
  </si>
  <si>
    <t>Compression Elbow Black 1/2"</t>
  </si>
  <si>
    <t>Compression Male Tee Black 1/2"</t>
  </si>
  <si>
    <t>Compression Female Tee Black 1/2"</t>
  </si>
  <si>
    <t>Compression Coupling Reducer Black 3/4 to 1/2"</t>
  </si>
  <si>
    <t>Compression Male Adapter Black 1/2"</t>
  </si>
  <si>
    <t>Compression Female Adapter Black 1/2"</t>
  </si>
  <si>
    <t>Teflon Tape 3/4</t>
  </si>
  <si>
    <t>S Blue (PVC Solvent Cement)</t>
  </si>
  <si>
    <t>Rehabilitation of Lacub Community Center</t>
  </si>
  <si>
    <t>Distribution of Ready to lay pullets and layer feeds to Samahang TODACBA Agriculture Cooperative</t>
  </si>
  <si>
    <t>Purchase of 2,000 bags cement for distribution to different Brgys.</t>
  </si>
  <si>
    <t xml:space="preserve">Purchase of Sports Equipment for Brgy. Camguidan </t>
  </si>
  <si>
    <t xml:space="preserve">    Basketball-Ball</t>
  </si>
  <si>
    <t xml:space="preserve">    Volleyball-Ball</t>
  </si>
  <si>
    <t xml:space="preserve">   Basketball-Net</t>
  </si>
  <si>
    <t xml:space="preserve">   Volleyball-Net</t>
  </si>
  <si>
    <t>Construction of Kitchen at Brgy. Baligat Child Development Center</t>
  </si>
  <si>
    <t>10 mm Ø RSB</t>
  </si>
  <si>
    <t>#16 GI Tie Wire</t>
  </si>
  <si>
    <t>1" x 1" x 1/8" Angle Bar</t>
  </si>
  <si>
    <t>Welding Rod 3/32"</t>
  </si>
  <si>
    <t>Portland Cement</t>
  </si>
  <si>
    <t>4" Cutting Disc</t>
  </si>
  <si>
    <t>14" Cut-off Blade</t>
  </si>
  <si>
    <t>4" CHB</t>
  </si>
  <si>
    <t>Mixed Gravel &amp; Sand</t>
  </si>
  <si>
    <t>Steel Matting #06</t>
  </si>
  <si>
    <t>2" x 2" x 1.5mm Tubular Bar</t>
  </si>
  <si>
    <t>Cylindrical Hinge</t>
  </si>
  <si>
    <t>Construction of Road Slope Protection (Sitio Kabayanan)</t>
  </si>
  <si>
    <t>Weep Hose (3" dia. PVC)</t>
  </si>
  <si>
    <t>Boulders</t>
  </si>
  <si>
    <t>Purchase of materials for the installation of Water System for Benigno Macadaeg Memorial Elementary School</t>
  </si>
  <si>
    <t>PPR Foot Valve 1"</t>
  </si>
  <si>
    <t>PPR Male Adaptor 1"</t>
  </si>
  <si>
    <t>PPR Elbow 1"</t>
  </si>
  <si>
    <t>PPR Female Adaptor 1"</t>
  </si>
  <si>
    <t>GI Nipple 1"x6"</t>
  </si>
  <si>
    <t>GI Union 1"</t>
  </si>
  <si>
    <t>GI Nipple 1"x2"</t>
  </si>
  <si>
    <t>Swing Valve 1"</t>
  </si>
  <si>
    <t>Coupling Reducer 1"x3/4"</t>
  </si>
  <si>
    <t>GI Nipple 1"x3"</t>
  </si>
  <si>
    <t>GI Tee 3/4"</t>
  </si>
  <si>
    <t>GI Union 3/4"</t>
  </si>
  <si>
    <t>GI Nipple 3/4"x4"</t>
  </si>
  <si>
    <t>GI Ball Valve 3/4"</t>
  </si>
  <si>
    <t>GI Nipple Adopter 1/2"x1"</t>
  </si>
  <si>
    <t>GI Elbow 1/2"</t>
  </si>
  <si>
    <t>GI Nipple 1/2"x6"</t>
  </si>
  <si>
    <t>GI Ball Valve 1/2"</t>
  </si>
  <si>
    <t>GI Coupling Reducer 3/4"x1/2"</t>
  </si>
  <si>
    <t>PPR Male Adaptor 1/2"</t>
  </si>
  <si>
    <t>PPR Union 1/2"</t>
  </si>
  <si>
    <t>PPR Ball Valve 1/2"</t>
  </si>
  <si>
    <t>1/2" Teflon Tape</t>
  </si>
  <si>
    <t>PPR Pipe 1/2"</t>
  </si>
  <si>
    <t>PPR Coupling 1/2"</t>
  </si>
  <si>
    <t>PPR Tee 1/2"</t>
  </si>
  <si>
    <t>PPR Elbow 1/2"</t>
  </si>
  <si>
    <t>PPR Female Adopter 1/2"</t>
  </si>
  <si>
    <t>PPR Faucet 1/2"</t>
  </si>
  <si>
    <t>2 HP Electric Pump</t>
  </si>
  <si>
    <t>Pressure Switch</t>
  </si>
  <si>
    <t>Pressure Gauge</t>
  </si>
  <si>
    <t>F Connector</t>
  </si>
  <si>
    <t>Coupling Reducer (for F Connector)</t>
  </si>
  <si>
    <t>Purchase of Water pump 5.5 HP for Biningan Elementary School</t>
  </si>
  <si>
    <t>TOTAL DONATIONS</t>
  </si>
  <si>
    <t>Purchase of Chest Freezer</t>
  </si>
  <si>
    <t>City Social Welfare &amp; Development Office</t>
  </si>
  <si>
    <t>City Budget Office</t>
  </si>
  <si>
    <t xml:space="preserve">      Gifts </t>
  </si>
  <si>
    <t xml:space="preserve">   -Purchase of medals</t>
  </si>
  <si>
    <t xml:space="preserve">   Conduct of Balasang ti Away</t>
  </si>
  <si>
    <t xml:space="preserve">         Construction Materials</t>
  </si>
  <si>
    <t xml:space="preserve">        ST Tubular, 2"x1"x1.5mm</t>
  </si>
  <si>
    <t xml:space="preserve">        Plyboard, 3/4"</t>
  </si>
  <si>
    <t xml:space="preserve">        Plyboard (Marine), 3/4"</t>
  </si>
  <si>
    <t xml:space="preserve">        L-Bar, 2"x2"x1/4" </t>
  </si>
  <si>
    <t xml:space="preserve">        Form Lumber, 2"x2"x10'</t>
  </si>
  <si>
    <t xml:space="preserve">        Bamboo</t>
  </si>
  <si>
    <t xml:space="preserve">        QDE Paint (Waterbased), Assorted Color</t>
  </si>
  <si>
    <t xml:space="preserve">        Welded Wire Mesh</t>
  </si>
  <si>
    <t xml:space="preserve">        Neon Led Light, Warm White</t>
  </si>
  <si>
    <t xml:space="preserve">        Flat Cord, #16</t>
  </si>
  <si>
    <t xml:space="preserve">        Heavy Duty Male Plug</t>
  </si>
  <si>
    <t xml:space="preserve">        Convenience Outlet, Surface Type, Asst.</t>
  </si>
  <si>
    <t xml:space="preserve">        Electric Tape, Big</t>
  </si>
  <si>
    <t xml:space="preserve">        Staple Wire, #1, 100 pcs/box</t>
  </si>
  <si>
    <t xml:space="preserve">        Bridge Diode</t>
  </si>
  <si>
    <t xml:space="preserve">        Plywood (ord), 1/2"</t>
  </si>
  <si>
    <t xml:space="preserve">        8mm dia RSB</t>
  </si>
  <si>
    <t xml:space="preserve">        Tubular, Asst Sizes</t>
  </si>
  <si>
    <t xml:space="preserve">        Acrylic Paint, Assorted Colors</t>
  </si>
  <si>
    <t xml:space="preserve">        Cutting Disc, Assorted Sizes</t>
  </si>
  <si>
    <t xml:space="preserve">        Welding Rod, Assorted Sizes</t>
  </si>
  <si>
    <t xml:space="preserve">        4" Grinding Disc</t>
  </si>
  <si>
    <t xml:space="preserve">        TW, Assorted Sizes</t>
  </si>
  <si>
    <t xml:space="preserve">        Tekscrew, Metal, Assorted Sizes</t>
  </si>
  <si>
    <t xml:space="preserve">        Blackscrew Metal, Assorted Sizes</t>
  </si>
  <si>
    <t xml:space="preserve">        Screw Bit</t>
  </si>
  <si>
    <t xml:space="preserve">        Teckscrew Adaptor</t>
  </si>
  <si>
    <t xml:space="preserve">        Drill Bit, 5/32"</t>
  </si>
  <si>
    <t xml:space="preserve">        Blind Rivet, 5/32"x1/2"</t>
  </si>
  <si>
    <t xml:space="preserve">        Common Working Nail, Asst. Sizes</t>
  </si>
  <si>
    <t xml:space="preserve">        Concerete Nail, Asst. Size</t>
  </si>
  <si>
    <t xml:space="preserve">        Paint Brush, Asst. Size</t>
  </si>
  <si>
    <t xml:space="preserve">        Baby Roller w/ Pan</t>
  </si>
  <si>
    <t xml:space="preserve">        #16 Rope</t>
  </si>
  <si>
    <t xml:space="preserve">    Other Materials</t>
  </si>
  <si>
    <t xml:space="preserve">        Styro Foam, 1"x2'x4'</t>
  </si>
  <si>
    <t xml:space="preserve">        Glue Stick</t>
  </si>
  <si>
    <t xml:space="preserve">        Labig</t>
  </si>
  <si>
    <t xml:space="preserve">        Woven Bamboo (Sawali)</t>
  </si>
  <si>
    <t xml:space="preserve">        Cable Strap, 3x150</t>
  </si>
  <si>
    <t xml:space="preserve">        Textile, Assorted Color, &amp; Type</t>
  </si>
  <si>
    <t xml:space="preserve">  Snacks</t>
  </si>
  <si>
    <t xml:space="preserve">  Lunch</t>
  </si>
  <si>
    <t xml:space="preserve">  Instruments (guitar)</t>
  </si>
  <si>
    <t xml:space="preserve">  Art Materials set for painting</t>
  </si>
  <si>
    <t>Recital program</t>
  </si>
  <si>
    <t xml:space="preserve">  snacks</t>
  </si>
  <si>
    <t xml:space="preserve">  honorarium of trainor</t>
  </si>
  <si>
    <t>Furnishing and improvement of Child Development Centers</t>
  </si>
  <si>
    <t>LCPC Meetings and Local State for Children's Report</t>
  </si>
  <si>
    <t>Children's Council/ Representative Assembly</t>
  </si>
  <si>
    <t>Children's Council/ Representative Assembly Meeting</t>
  </si>
  <si>
    <t xml:space="preserve">  Meals</t>
  </si>
  <si>
    <t>Outreach Program (tree planting)</t>
  </si>
  <si>
    <t>Child Representative Assembly: Annual Meeting and Year-End Socialization of Child Representatives</t>
  </si>
  <si>
    <t xml:space="preserve">Lecture /Symposium </t>
  </si>
  <si>
    <t xml:space="preserve">  Meals and snacks</t>
  </si>
  <si>
    <t>Knowledge Management Journey (Child Development Workers)</t>
  </si>
  <si>
    <t>II. Support to Senior Citizens</t>
  </si>
  <si>
    <t>Senior Citizen's Day</t>
  </si>
  <si>
    <t>Bi - Monthly Meetings and Technical Assistance for Brgy. OSCA Coordinators and Associate Members</t>
  </si>
  <si>
    <t>III. Person with Disability</t>
  </si>
  <si>
    <t xml:space="preserve">  Milk Powder, sachet, 33g</t>
  </si>
  <si>
    <t xml:space="preserve">  Yougart drink, 180 mL</t>
  </si>
  <si>
    <t xml:space="preserve">  Assorted Biscuit, 10s</t>
  </si>
  <si>
    <t xml:space="preserve">  Assorted Biscuits,per pcs.</t>
  </si>
  <si>
    <t xml:space="preserve">  Socialization of the STAC Children</t>
  </si>
  <si>
    <t xml:space="preserve">  Meals(lunch only)</t>
  </si>
  <si>
    <t xml:space="preserve">  Kids backpack</t>
  </si>
  <si>
    <t xml:space="preserve">  Bath towel</t>
  </si>
  <si>
    <t xml:space="preserve">National Disability Rights Week (NDRW) Celebration &amp;Gift Giving </t>
  </si>
  <si>
    <t>a. Seminar/ Training</t>
  </si>
  <si>
    <t>Meals and snacks(lunch &amp; 2 snacks)</t>
  </si>
  <si>
    <t>b.PWD Olympics</t>
  </si>
  <si>
    <t>Meals and Snacks(lunch &amp; 2 snacks)</t>
  </si>
  <si>
    <t>Prizes</t>
  </si>
  <si>
    <t>c.Gift Giving Activity</t>
  </si>
  <si>
    <t>d. Recognition for PWD garduates(elem.,h.s &amp; college)</t>
  </si>
  <si>
    <t>PWD Day Celebration</t>
  </si>
  <si>
    <t>Meals &amp; Snacks</t>
  </si>
  <si>
    <t>Prizes for talent competition</t>
  </si>
  <si>
    <t>Token for judges</t>
  </si>
  <si>
    <t>a. Semina/ Training</t>
  </si>
  <si>
    <t>Meals &amp; snacks ( 2 snacks &amp; 1 lunch)</t>
  </si>
  <si>
    <t>b.Socialization and Talent Competition</t>
  </si>
  <si>
    <t>Meals and Snacks ( 2 snacks and 1 lunch)</t>
  </si>
  <si>
    <t>Prizes (singing &amp; dancing)</t>
  </si>
  <si>
    <t>c. Fund Raising</t>
  </si>
  <si>
    <t>Incentive for manicurist &amp; other services</t>
  </si>
  <si>
    <t>Buwan ng Kalalakihang May Kapansanan</t>
  </si>
  <si>
    <t>Federated PWD Officers quarterly meetings</t>
  </si>
  <si>
    <t>IV. Logistic Support in the Implementation of Pantawid Pamilyang Pilipino &amp; Sustainable &amp; livelihood Program</t>
  </si>
  <si>
    <t>Snacks(AM&amp;PM)</t>
  </si>
  <si>
    <t>Bio intensive Garden Program</t>
  </si>
  <si>
    <t>Quick Drying Enamel Paint (blue)</t>
  </si>
  <si>
    <t>Quick Drying Enamel Paint (green)</t>
  </si>
  <si>
    <t>Quick Drying Enamel Paint (white)</t>
  </si>
  <si>
    <t>Quick Drying Enamel Paint (yellow)</t>
  </si>
  <si>
    <t>450mL Varnish</t>
  </si>
  <si>
    <t>2 1/2" Paint Brush</t>
  </si>
  <si>
    <t>250mL Laquer Thinner</t>
  </si>
  <si>
    <t>2" Common working nail</t>
  </si>
  <si>
    <t>3" Common working nail</t>
  </si>
  <si>
    <t>4" Common working nail</t>
  </si>
  <si>
    <t>#16 Galvanized Iron Tye Wire</t>
  </si>
  <si>
    <t>Sun shade net (4m x 6m)</t>
  </si>
  <si>
    <t>Plastic Plant Marker/label</t>
  </si>
  <si>
    <t>Lei</t>
  </si>
  <si>
    <t>City Advisory Council Meeting</t>
  </si>
  <si>
    <t xml:space="preserve">Snacks </t>
  </si>
  <si>
    <t>Venue</t>
  </si>
  <si>
    <t>Snacks AM &amp; PM</t>
  </si>
  <si>
    <t>March, June and September, 2025</t>
  </si>
  <si>
    <t>Certificate Holder Medium</t>
  </si>
  <si>
    <t>Training Kit</t>
  </si>
  <si>
    <t>OMOE</t>
  </si>
  <si>
    <t>PPMP</t>
  </si>
  <si>
    <t>OTM</t>
  </si>
  <si>
    <t>PUBLIC SAFETY</t>
  </si>
  <si>
    <t>N/A</t>
  </si>
  <si>
    <t>LABOR</t>
  </si>
  <si>
    <t>LICENSE</t>
  </si>
  <si>
    <t>CADO</t>
  </si>
  <si>
    <t>ENVIRONMENT</t>
  </si>
  <si>
    <t>LOCAL YOUTH</t>
  </si>
  <si>
    <t>VICE MAYOR</t>
  </si>
  <si>
    <t>SP OFFICE</t>
  </si>
  <si>
    <t>SP SEC</t>
  </si>
  <si>
    <t>SP LIBRARY</t>
  </si>
  <si>
    <t>CITY ADMINISTRATOR</t>
  </si>
  <si>
    <t>LEGAL OFFICE</t>
  </si>
  <si>
    <t>CHRMO</t>
  </si>
  <si>
    <t>BUDGET</t>
  </si>
  <si>
    <t>ACCOUNTING</t>
  </si>
  <si>
    <t>TREASURY</t>
  </si>
  <si>
    <t>CIVIL REGISTRY</t>
  </si>
  <si>
    <t>TEXTBOOKS AND INSTRUCTIONAL MATERIALS</t>
  </si>
  <si>
    <r>
      <t xml:space="preserve"> </t>
    </r>
    <r>
      <rPr>
        <rFont val="Arial"/>
        <b val="true"/>
        <i val="false"/>
        <strike val="false"/>
        <color rgb="FF000000"/>
        <sz val="10"/>
        <u val="none"/>
      </rPr>
      <t xml:space="preserve">- Integrated Management of Acute Malnutrition</t>
    </r>
  </si>
  <si>
    <t xml:space="preserve">     LCPC</t>
  </si>
  <si>
    <t xml:space="preserve">     SC</t>
  </si>
  <si>
    <t xml:space="preserve">     PWD</t>
  </si>
  <si>
    <t xml:space="preserve">     LOGISTIC</t>
  </si>
  <si>
    <t>ENGINEERING</t>
  </si>
  <si>
    <t>OTHER SUPPLIES AND MATERIAL EXPENSES</t>
  </si>
  <si>
    <t>FUEL OIL AND LUBRICANTS</t>
  </si>
  <si>
    <t>REP. MACHI. &amp; EQPT</t>
  </si>
  <si>
    <t>REP. TRANSPO. EQPT</t>
  </si>
  <si>
    <t>REP-INFRA ASSETS</t>
  </si>
  <si>
    <t>POSTAGE &amp; CORIER</t>
  </si>
  <si>
    <t>PRINTING AND PUB.</t>
  </si>
  <si>
    <t>GENERAL</t>
  </si>
  <si>
    <t xml:space="preserve">SOCIAL </t>
  </si>
  <si>
    <t>ECONOMIC</t>
  </si>
  <si>
    <t>OSPA-</t>
  </si>
  <si>
    <t>COA</t>
  </si>
  <si>
    <t>CTC</t>
  </si>
  <si>
    <t>RTC 17</t>
  </si>
  <si>
    <t>RTC 18</t>
  </si>
  <si>
    <t>PAO</t>
  </si>
  <si>
    <t>CPO</t>
  </si>
  <si>
    <t>COC</t>
  </si>
  <si>
    <t>RTC 6</t>
  </si>
  <si>
    <t>OTHER ACTIVITIES</t>
  </si>
  <si>
    <t>LGOO</t>
  </si>
  <si>
    <t>BJMP</t>
  </si>
  <si>
    <t>BFP</t>
  </si>
  <si>
    <t xml:space="preserve">   CAP. OUTLAY</t>
  </si>
</sst>
</file>

<file path=xl/styles.xml><?xml version="1.0" encoding="utf-8"?>
<styleSheet xmlns="http://schemas.openxmlformats.org/spreadsheetml/2006/main" xml:space="preserve">
  <numFmts count="3">
    <numFmt numFmtId="164" formatCode="_-* #,##0.00_-;\-* #,##0.00_-;_-* &quot;-&quot;??_-;_-@_-"/>
    <numFmt numFmtId="165" formatCode="_(* #,##0.00_);_(* \(#,##0.00\);_(* &quot;-&quot;??_);_(@_)"/>
    <numFmt numFmtId="166" formatCode="m/d/yyyy;@"/>
  </numFmts>
  <fonts count="2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 Narrow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1"/>
      <color rgb="FF000000"/>
      <name val="Arial Narrow"/>
    </font>
    <font>
      <b val="0"/>
      <i val="0"/>
      <strike val="0"/>
      <u val="none"/>
      <sz val="9"/>
      <color rgb="FF000000"/>
      <name val="Arial Narrow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0"/>
      <color rgb="FFFF0000"/>
      <name val="Arial Narrow"/>
    </font>
    <font>
      <b val="0"/>
      <i val="0"/>
      <strike val="0"/>
      <u val="none"/>
      <sz val="10"/>
      <color rgb="FF262626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1"/>
      <strike val="0"/>
      <u val="none"/>
      <sz val="10"/>
      <color rgb="FF000000"/>
      <name val="Arial Narrow"/>
    </font>
    <font>
      <b val="0"/>
      <i val="1"/>
      <strike val="0"/>
      <u val="none"/>
      <sz val="10"/>
      <color rgb="FF000000"/>
      <name val="Arial Narrow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9"/>
      <color rgb="FF000000"/>
      <name val="Arial Narrow"/>
    </font>
    <font>
      <b val="0"/>
      <i val="0"/>
      <strike val="0"/>
      <u val="none"/>
      <sz val="8.5"/>
      <color rgb="FF000000"/>
      <name val="Arial Narrow"/>
    </font>
    <font>
      <b val="0"/>
      <i val="1"/>
      <strike val="0"/>
      <u val="none"/>
      <sz val="11"/>
      <color rgb="FF000000"/>
      <name val="Arial Narrow"/>
    </font>
    <font>
      <b val="1"/>
      <i val="0"/>
      <strike val="0"/>
      <u val="none"/>
      <sz val="14"/>
      <color rgb="FF000000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9CC2E5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67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1" numFmtId="0" fillId="3" borderId="1" applyFont="1" applyNumberFormat="0" applyFill="1" applyBorder="1" applyAlignment="1" applyProtection="true">
      <alignment horizontal="general" vertical="bottom" textRotation="0" wrapText="true" shrinkToFit="false"/>
      <protection locked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1" applyFont="1" applyNumberFormat="0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49" fillId="2" borderId="1" applyFont="1" applyNumberFormat="1" applyFill="0" applyBorder="1" applyAlignment="1">
      <alignment horizontal="center" vertical="center" textRotation="0" wrapText="tru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4" fillId="2" borderId="1" applyFont="1" applyNumberFormat="1" applyFill="0" applyBorder="1" applyAlignment="1">
      <alignment horizontal="general" vertical="center" textRotation="0" wrapText="true" shrinkToFit="false"/>
    </xf>
    <xf xfId="0" fontId="5" numFmtId="164" fillId="2" borderId="0" applyFont="1" applyNumberFormat="1" applyFill="0" applyBorder="0" applyAlignment="1">
      <alignment horizontal="general" vertical="center" textRotation="0" wrapText="false" shrinkToFit="false"/>
    </xf>
    <xf xfId="0" fontId="3" numFmtId="4" fillId="2" borderId="1" applyFont="1" applyNumberFormat="1" applyFill="0" applyBorder="1" applyAlignment="1">
      <alignment horizontal="general" vertical="center" textRotation="0" wrapText="false" shrinkToFit="false"/>
    </xf>
    <xf xfId="0" fontId="3" numFmtId="0" fillId="4" borderId="1" applyFont="1" applyNumberFormat="0" applyFill="1" applyBorder="1" applyAlignment="1">
      <alignment horizontal="general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165" fillId="2" borderId="1" applyFont="1" applyNumberFormat="1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164" fillId="2" borderId="1" applyFont="1" applyNumberFormat="1" applyFill="0" applyBorder="1" applyAlignment="1">
      <alignment horizontal="general" vertical="center" textRotation="0" wrapText="true" shrinkToFit="false"/>
    </xf>
    <xf xfId="0" fontId="3" numFmtId="0" fillId="3" borderId="1" applyFont="1" applyNumberFormat="0" applyFill="1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left" vertical="center" textRotation="0" wrapText="true" shrinkToFit="false"/>
    </xf>
    <xf xfId="0" fontId="3" numFmtId="0" fillId="3" borderId="1" applyFont="1" applyNumberFormat="0" applyFill="1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164" fillId="2" borderId="2" applyFont="1" applyNumberFormat="1" applyFill="0" applyBorder="1" applyAlignment="1">
      <alignment horizontal="general" vertical="center" textRotation="0" wrapText="false" shrinkToFit="false"/>
    </xf>
    <xf xfId="0" fontId="3" numFmtId="4" fillId="2" borderId="3" applyFont="1" applyNumberFormat="1" applyFill="0" applyBorder="1" applyAlignment="1">
      <alignment horizontal="general" vertical="center" textRotation="0" wrapText="true" shrinkToFit="false"/>
    </xf>
    <xf xfId="0" fontId="3" numFmtId="0" fillId="2" borderId="4" applyFont="1" applyNumberFormat="0" applyFill="0" applyBorder="1" applyAlignment="1">
      <alignment horizontal="general" vertical="center" textRotation="0" wrapText="true" shrinkToFit="false"/>
    </xf>
    <xf xfId="0" fontId="3" numFmtId="0" fillId="2" borderId="4" applyFont="1" applyNumberFormat="0" applyFill="0" applyBorder="1" applyAlignment="1">
      <alignment horizontal="general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3" numFmtId="49" fillId="2" borderId="4" applyFont="1" applyNumberFormat="1" applyFill="0" applyBorder="1" applyAlignment="1">
      <alignment horizontal="center" vertical="center" textRotation="0" wrapText="true" shrinkToFit="false"/>
    </xf>
    <xf xfId="0" fontId="3" numFmtId="164" fillId="2" borderId="4" applyFont="1" applyNumberFormat="1" applyFill="0" applyBorder="1" applyAlignment="1">
      <alignment horizontal="general" vertical="center" textRotation="0" wrapText="false" shrinkToFit="false"/>
    </xf>
    <xf xfId="0" fontId="3" numFmtId="4" fillId="2" borderId="4" applyFont="1" applyNumberFormat="1" applyFill="0" applyBorder="1" applyAlignment="1">
      <alignment horizontal="general" vertical="center" textRotation="0" wrapText="false" shrinkToFit="false"/>
    </xf>
    <xf xfId="0" fontId="3" numFmtId="4" fillId="2" borderId="4" applyFont="1" applyNumberFormat="1" applyFill="0" applyBorder="1" applyAlignment="1">
      <alignment horizontal="general" vertical="center" textRotation="0" wrapText="true" shrinkToFit="false"/>
    </xf>
    <xf xfId="0" fontId="1" numFmtId="0" fillId="2" borderId="3" applyFont="1" applyNumberFormat="0" applyFill="0" applyBorder="1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4" fillId="2" borderId="1" applyFont="1" applyNumberFormat="1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165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0" numFmtId="165" fillId="2" borderId="1" applyFont="0" applyNumberFormat="1" applyFill="0" applyBorder="1" applyAlignment="1">
      <alignment horizontal="general" vertical="top" textRotation="0" wrapText="true" shrinkToFit="false"/>
    </xf>
    <xf xfId="0" fontId="10" numFmtId="165" fillId="2" borderId="0" applyFont="1" applyNumberFormat="1" applyFill="0" applyBorder="0" applyAlignment="0">
      <alignment horizontal="general" vertical="bottom" textRotation="0" wrapText="false" shrinkToFit="false"/>
    </xf>
    <xf xfId="0" fontId="11" numFmtId="165" fillId="2" borderId="0" applyFont="1" applyNumberFormat="1" applyFill="0" applyBorder="0" applyAlignment="0">
      <alignment horizontal="general" vertical="bottom" textRotation="0" wrapText="false" shrinkToFit="false"/>
    </xf>
    <xf xfId="0" fontId="1" numFmtId="165" fillId="3" borderId="1" applyFont="1" applyNumberFormat="1" applyFill="1" applyBorder="1" applyAlignment="1" applyProtection="true">
      <alignment horizontal="center" vertical="bottom" textRotation="0" wrapText="false" shrinkToFit="false"/>
      <protection locked="false"/>
    </xf>
    <xf xfId="0" fontId="2" numFmtId="165" fillId="3" borderId="1" applyFont="1" applyNumberFormat="1" applyFill="1" applyBorder="1" applyAlignment="1">
      <alignment horizontal="center" vertical="center" textRotation="0" wrapText="true" shrinkToFit="false"/>
    </xf>
    <xf xfId="0" fontId="2" numFmtId="165" fillId="2" borderId="0" applyFont="1" applyNumberFormat="1" applyFill="0" applyBorder="0" applyAlignment="1">
      <alignment horizontal="center" vertical="center" textRotation="0" wrapText="true" shrinkToFit="false"/>
    </xf>
    <xf xfId="0" fontId="1" numFmtId="165" fillId="2" borderId="0" applyFont="1" applyNumberFormat="1" applyFill="0" applyBorder="0" applyAlignment="1">
      <alignment horizontal="center" vertical="center" textRotation="0" wrapText="true" shrinkToFit="false"/>
    </xf>
    <xf xfId="0" fontId="1" numFmtId="165" fillId="2" borderId="0" applyFont="1" applyNumberFormat="1" applyFill="0" applyBorder="0" applyAlignment="1">
      <alignment horizontal="general" vertical="center" textRotation="0" wrapText="true" shrinkToFit="false"/>
    </xf>
    <xf xfId="0" fontId="1" numFmtId="165" fillId="2" borderId="1" applyFont="1" applyNumberFormat="1" applyFill="0" applyBorder="1" applyAlignment="1">
      <alignment horizontal="general" vertical="bottom" textRotation="0" wrapText="true" shrinkToFit="false"/>
    </xf>
    <xf xfId="0" fontId="1" numFmtId="165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top" textRotation="0" wrapText="true" shrinkToFit="false"/>
    </xf>
    <xf xfId="0" fontId="2" numFmtId="0" fillId="2" borderId="3" applyFont="1" applyNumberFormat="0" applyFill="0" applyBorder="1" applyAlignment="1">
      <alignment horizontal="general" vertical="top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1" numFmtId="165" fillId="2" borderId="1" applyFont="1" applyNumberFormat="1" applyFill="0" applyBorder="1" applyAlignment="1">
      <alignment horizontal="general" vertical="center" textRotation="0" wrapText="true" shrinkToFit="false"/>
    </xf>
    <xf xfId="0" fontId="3" numFmtId="4" fillId="2" borderId="1" applyFont="1" applyNumberFormat="1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49" fillId="2" borderId="0" applyFont="1" applyNumberFormat="1" applyFill="0" applyBorder="0" applyAlignment="1">
      <alignment horizontal="center" vertical="center" textRotation="0" wrapText="true" shrinkToFit="false"/>
    </xf>
    <xf xfId="0" fontId="3" numFmtId="164" fillId="2" borderId="0" applyFont="1" applyNumberFormat="1" applyFill="0" applyBorder="0" applyAlignment="1">
      <alignment horizontal="general" vertical="center" textRotation="0" wrapText="false" shrinkToFit="false"/>
    </xf>
    <xf xfId="0" fontId="3" numFmtId="4" fillId="2" borderId="0" applyFont="1" applyNumberFormat="1" applyFill="0" applyBorder="0" applyAlignment="1">
      <alignment horizontal="general" vertical="center" textRotation="0" wrapText="false" shrinkToFit="false"/>
    </xf>
    <xf xfId="0" fontId="3" numFmtId="165" fillId="2" borderId="0" applyFont="1" applyNumberFormat="1" applyFill="0" applyBorder="0" applyAlignment="1">
      <alignment horizontal="general" vertical="center" textRotation="0" wrapText="true" shrinkToFit="false"/>
    </xf>
    <xf xfId="0" fontId="4" numFmtId="0" fillId="2" borderId="4" applyFont="1" applyNumberFormat="0" applyFill="0" applyBorder="1" applyAlignment="1">
      <alignment horizontal="general" vertical="top" textRotation="0" wrapText="true" shrinkToFit="false"/>
    </xf>
    <xf xfId="0" fontId="5" numFmtId="0" fillId="2" borderId="4" applyFont="1" applyNumberFormat="0" applyFill="0" applyBorder="1" applyAlignment="1">
      <alignment horizontal="general" vertical="top" textRotation="0" wrapText="false" shrinkToFit="false"/>
    </xf>
    <xf xfId="0" fontId="3" numFmtId="0" fillId="2" borderId="4" applyFont="1" applyNumberFormat="0" applyFill="0" applyBorder="1" applyAlignment="1">
      <alignment horizontal="center" vertical="top" textRotation="0" wrapText="true" shrinkToFit="false"/>
    </xf>
    <xf xfId="0" fontId="3" numFmtId="0" fillId="2" borderId="4" applyFont="1" applyNumberFormat="0" applyFill="0" applyBorder="1" applyAlignment="1">
      <alignment horizontal="center" vertical="top" textRotation="0" wrapText="false" shrinkToFit="false"/>
    </xf>
    <xf xfId="0" fontId="5" numFmtId="165" fillId="2" borderId="4" applyFont="1" applyNumberFormat="1" applyFill="0" applyBorder="1" applyAlignment="1">
      <alignment horizontal="general" vertical="top" textRotation="0" wrapText="false" shrinkToFit="false"/>
    </xf>
    <xf xfId="0" fontId="2" numFmtId="0" fillId="2" borderId="4" applyFont="1" applyNumberFormat="0" applyFill="0" applyBorder="1" applyAlignment="1">
      <alignment horizontal="general" vertical="top" textRotation="0" wrapText="tru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4" borderId="1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1" numFmtId="166" fillId="2" borderId="1" applyFont="1" applyNumberFormat="1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left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5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165" fillId="2" borderId="1" applyFont="1" applyNumberFormat="1" applyFill="0" applyBorder="1" applyAlignment="1">
      <alignment horizontal="general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4" fillId="2" borderId="1" applyFont="1" applyNumberFormat="1" applyFill="0" applyBorder="1" applyAlignment="1">
      <alignment horizontal="general" vertical="center" textRotation="0" wrapText="false" shrinkToFit="false"/>
    </xf>
    <xf xfId="0" fontId="3" numFmtId="0" fillId="4" borderId="1" applyFont="1" applyNumberFormat="0" applyFill="1" applyBorder="1" applyAlignment="1">
      <alignment horizontal="left" vertical="center" textRotation="0" wrapText="true" shrinkToFit="false"/>
    </xf>
    <xf xfId="0" fontId="3" numFmtId="4" fillId="4" borderId="1" applyFont="1" applyNumberFormat="1" applyFill="1" applyBorder="1" applyAlignment="1">
      <alignment horizontal="general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false" shrinkToFit="false"/>
    </xf>
    <xf xfId="0" fontId="4" numFmtId="0" fillId="2" borderId="1" applyFont="1" applyNumberFormat="0" applyFill="0" applyBorder="1" applyAlignment="1">
      <alignment horizontal="left" vertical="center" textRotation="0" wrapText="tru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/>
    </xf>
    <xf xfId="0" fontId="4" numFmtId="0" fillId="3" borderId="1" applyFont="1" applyNumberFormat="0" applyFill="1" applyBorder="1" applyAlignment="1">
      <alignment horizontal="left" vertical="center" textRotation="0" wrapText="true" shrinkToFit="false"/>
    </xf>
    <xf xfId="0" fontId="4" numFmtId="0" fillId="4" borderId="1" applyFont="1" applyNumberFormat="0" applyFill="1" applyBorder="1" applyAlignment="1">
      <alignment horizontal="left" vertical="center" textRotation="0" wrapText="tru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false" shrinkToFit="false"/>
    </xf>
    <xf xfId="0" fontId="4" numFmtId="0" fillId="2" borderId="3" applyFont="1" applyNumberFormat="0" applyFill="0" applyBorder="1" applyAlignment="1">
      <alignment horizontal="general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false" shrinkToFit="false"/>
    </xf>
    <xf xfId="0" fontId="3" numFmtId="165" fillId="2" borderId="1" applyFont="1" applyNumberFormat="1" applyFill="0" applyBorder="1" applyAlignment="1">
      <alignment horizontal="general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tru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/>
    </xf>
    <xf xfId="0" fontId="3" numFmtId="164" fillId="2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0" applyBorder="1" applyAlignment="1">
      <alignment horizontal="right" vertical="center" textRotation="0" wrapText="false" shrinkToFit="false"/>
    </xf>
    <xf xfId="0" fontId="12" numFmtId="0" fillId="2" borderId="3" applyFont="1" applyNumberFormat="0" applyFill="0" applyBorder="1" applyAlignment="1">
      <alignment horizontal="general" vertical="center" textRotation="0" wrapText="false" shrinkToFit="false"/>
    </xf>
    <xf xfId="0" fontId="3" numFmtId="0" fillId="4" borderId="1" applyFont="1" applyNumberFormat="0" applyFill="1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general" vertical="center" textRotation="0" wrapText="false" shrinkToFit="false"/>
    </xf>
    <xf xfId="0" fontId="3" numFmtId="4" fillId="2" borderId="1" applyFont="1" applyNumberFormat="1" applyFill="0" applyBorder="1" applyAlignment="1">
      <alignment horizontal="general" vertical="center" textRotation="0" wrapText="true" shrinkToFit="false"/>
    </xf>
    <xf xfId="0" fontId="3" numFmtId="165" fillId="2" borderId="1" applyFont="1" applyNumberFormat="1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left" vertical="center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3" borderId="1" applyFont="1" applyNumberFormat="0" applyFill="1" applyBorder="1" applyAlignment="1">
      <alignment horizontal="general" vertical="center" textRotation="0" wrapText="false" shrinkToFit="false"/>
    </xf>
    <xf xfId="0" fontId="3" numFmtId="0" fillId="3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165" fillId="2" borderId="1" applyFont="1" applyNumberFormat="1" applyFill="0" applyBorder="1" applyAlignment="1">
      <alignment horizontal="right" vertical="center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fals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49" fillId="5" borderId="2" applyFont="1" applyNumberFormat="1" applyFill="1" applyBorder="1" applyAlignment="1">
      <alignment horizontal="center" vertical="center" textRotation="0" wrapText="false" shrinkToFit="false"/>
    </xf>
    <xf xfId="0" fontId="3" numFmtId="49" fillId="5" borderId="5" applyFont="1" applyNumberFormat="1" applyFill="1" applyBorder="1" applyAlignment="1">
      <alignment horizontal="center" vertical="center" textRotation="0" wrapText="false" shrinkToFit="false"/>
    </xf>
    <xf xfId="0" fontId="3" numFmtId="49" fillId="5" borderId="3" applyFont="1" applyNumberFormat="1" applyFill="1" applyBorder="1" applyAlignment="1">
      <alignment horizontal="center" vertical="center" textRotation="0" wrapText="false" shrinkToFit="false"/>
    </xf>
    <xf xfId="0" fontId="4" numFmtId="0" fillId="6" borderId="1" applyFont="1" applyNumberFormat="0" applyFill="1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general" vertical="center" textRotation="0" wrapText="false" shrinkToFit="false"/>
    </xf>
    <xf xfId="0" fontId="3" numFmtId="49" fillId="5" borderId="2" applyFont="1" applyNumberFormat="1" applyFill="1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12" numFmtId="0" fillId="2" borderId="1" applyFont="1" applyNumberFormat="0" applyFill="0" applyBorder="1" applyAlignment="1">
      <alignment horizontal="left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tru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1" numFmtId="4" fillId="2" borderId="3" applyFont="1" applyNumberFormat="1" applyFill="0" applyBorder="1" applyAlignment="1">
      <alignment horizontal="general" vertical="center" textRotation="0" wrapText="tru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true" shrinkToFit="false"/>
    </xf>
    <xf xfId="0" fontId="4" numFmtId="165" fillId="2" borderId="1" applyFont="1" applyNumberFormat="1" applyFill="0" applyBorder="1" applyAlignment="1">
      <alignment horizontal="general" vertical="center" textRotation="0" wrapText="true" shrinkToFit="false"/>
    </xf>
    <xf xfId="0" fontId="2" numFmtId="0" fillId="2" borderId="6" applyFont="1" applyNumberFormat="0" applyFill="0" applyBorder="1" applyAlignment="1">
      <alignment horizontal="general" vertical="center" textRotation="0" wrapText="true" shrinkToFit="false"/>
    </xf>
    <xf xfId="0" fontId="2" numFmtId="0" fillId="2" borderId="3" applyFont="1" applyNumberFormat="0" applyFill="0" applyBorder="1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true" shrinkToFit="false"/>
    </xf>
    <xf xfId="0" fontId="2" numFmtId="165" fillId="2" borderId="1" applyFont="1" applyNumberFormat="1" applyFill="0" applyBorder="1" applyAlignment="1">
      <alignment horizontal="general" vertical="center" textRotation="0" wrapText="true" shrinkToFit="false"/>
    </xf>
    <xf xfId="0" fontId="5" numFmtId="0" fillId="2" borderId="1" applyFont="1" applyNumberFormat="0" applyFill="0" applyBorder="1" applyAlignment="1">
      <alignment horizontal="left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  <xf xfId="0" fontId="5" numFmtId="0" fillId="2" borderId="1" applyFont="1" applyNumberFormat="0" applyFill="0" applyBorder="1" applyAlignment="1">
      <alignment horizontal="left" vertical="center" textRotation="0" wrapText="true" shrinkToFit="false"/>
    </xf>
    <xf xfId="0" fontId="3" numFmtId="0" fillId="2" borderId="7" applyFont="1" applyNumberFormat="0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5" numFmtId="165" fillId="2" borderId="1" applyFont="1" applyNumberFormat="1" applyFill="0" applyBorder="1" applyAlignment="1">
      <alignment horizontal="general" vertical="top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165" fillId="2" borderId="1" applyFont="1" applyNumberFormat="1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/>
    </xf>
    <xf xfId="0" fontId="2" numFmtId="0" fillId="2" borderId="3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0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5" applyFont="1" applyNumberFormat="0" applyFill="0" applyBorder="1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65" fillId="3" borderId="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3" numFmtId="165" fillId="2" borderId="1" applyFont="1" applyNumberFormat="1" applyFill="0" applyBorder="1" applyAlignment="1">
      <alignment horizontal="general" vertical="center" textRotation="0" wrapText="false" shrinkToFit="false"/>
    </xf>
    <xf xfId="0" fontId="3" numFmtId="165" fillId="2" borderId="1" applyFont="1" applyNumberFormat="1" applyFill="0" applyBorder="1" applyAlignment="1">
      <alignment horizontal="general" vertical="center" textRotation="0" wrapText="false" shrinkToFit="false"/>
    </xf>
    <xf xfId="0" fontId="3" numFmtId="165" fillId="2" borderId="1" applyFont="1" applyNumberFormat="1" applyFill="0" applyBorder="1" applyAlignment="1">
      <alignment horizontal="general" vertical="top" textRotation="0" wrapText="true" shrinkToFit="false"/>
    </xf>
    <xf xfId="0" fontId="1" numFmtId="165" fillId="2" borderId="2" applyFont="1" applyNumberFormat="1" applyFill="0" applyBorder="1" applyAlignment="1">
      <alignment horizontal="general" vertical="center" textRotation="0" wrapText="true" shrinkToFit="false"/>
    </xf>
    <xf xfId="0" fontId="1" numFmtId="165" fillId="2" borderId="3" applyFont="1" applyNumberFormat="1" applyFill="0" applyBorder="1" applyAlignment="1">
      <alignment horizontal="general" vertical="center" textRotation="0" wrapText="true" shrinkToFit="false"/>
    </xf>
    <xf xfId="0" fontId="1" numFmtId="165" fillId="5" borderId="1" applyFont="1" applyNumberFormat="1" applyFill="1" applyBorder="1" applyAlignment="0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false" shrinkToFit="false"/>
    </xf>
    <xf xfId="0" fontId="0" numFmtId="165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tru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0" numFmtId="165" fillId="5" borderId="0" applyFont="0" applyNumberFormat="1" applyFill="1" applyBorder="0" applyAlignment="0">
      <alignment horizontal="general" vertical="bottom" textRotation="0" wrapText="false" shrinkToFit="false"/>
    </xf>
    <xf xfId="0" fontId="0" numFmtId="165" fillId="5" borderId="0" applyFont="0" applyNumberFormat="1" applyFill="1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true" shrinkToFit="false"/>
    </xf>
    <xf xfId="0" fontId="2" numFmtId="0" fillId="2" borderId="2" applyFont="1" applyNumberFormat="0" applyFill="0" applyBorder="1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left" vertical="bottom" textRotation="0" wrapText="true" shrinkToFit="false"/>
    </xf>
    <xf xfId="0" fontId="2" numFmtId="0" fillId="2" borderId="8" applyFont="1" applyNumberFormat="0" applyFill="0" applyBorder="1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bottom" textRotation="0" wrapText="true" shrinkToFit="false"/>
    </xf>
    <xf xfId="0" fontId="2" numFmtId="0" fillId="4" borderId="1" applyFont="1" applyNumberFormat="0" applyFill="1" applyBorder="1" applyAlignment="1">
      <alignment horizontal="general" vertical="bottom" textRotation="0" wrapText="true" shrinkToFit="false"/>
    </xf>
    <xf xfId="0" fontId="2" numFmtId="0" fillId="2" borderId="5" applyFont="1" applyNumberFormat="0" applyFill="0" applyBorder="1" applyAlignment="1">
      <alignment horizontal="general" vertical="bottom" textRotation="0" wrapText="true" shrinkToFit="false"/>
    </xf>
    <xf xfId="0" fontId="2" numFmtId="0" fillId="2" borderId="5" applyFont="1" applyNumberFormat="0" applyFill="0" applyBorder="1" applyAlignment="1">
      <alignment horizontal="left" vertical="bottom" textRotation="0" wrapText="true" shrinkToFit="false"/>
    </xf>
    <xf xfId="0" fontId="3" numFmtId="0" fillId="3" borderId="1" applyFont="1" applyNumberFormat="0" applyFill="1" applyBorder="1" applyAlignment="1">
      <alignment horizontal="general" vertical="top" textRotation="0" wrapText="true" shrinkToFit="false"/>
    </xf>
    <xf xfId="0" fontId="1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0" fillId="2" borderId="2" applyFont="1" applyNumberFormat="0" applyFill="0" applyBorder="1" applyAlignment="1">
      <alignment horizontal="general" vertical="top" textRotation="0" wrapText="true" shrinkToFit="false"/>
    </xf>
    <xf xfId="0" fontId="3" numFmtId="0" fillId="2" borderId="5" applyFont="1" applyNumberFormat="0" applyFill="0" applyBorder="1" applyAlignment="1">
      <alignment horizontal="general" vertical="top" textRotation="0" wrapText="tru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49" fillId="2" borderId="2" applyFont="1" applyNumberFormat="1" applyFill="0" applyBorder="1" applyAlignment="1">
      <alignment horizontal="center" vertical="top" textRotation="0" wrapText="true" shrinkToFit="false"/>
    </xf>
    <xf xfId="0" fontId="3" numFmtId="49" fillId="2" borderId="5" applyFont="1" applyNumberFormat="1" applyFill="0" applyBorder="1" applyAlignment="1">
      <alignment horizontal="center" vertical="top" textRotation="0" wrapText="true" shrinkToFit="false"/>
    </xf>
    <xf xfId="0" fontId="3" numFmtId="49" fillId="2" borderId="3" applyFont="1" applyNumberFormat="1" applyFill="0" applyBorder="1" applyAlignment="1">
      <alignment horizontal="center" vertical="top" textRotation="0" wrapText="true" shrinkToFit="false"/>
    </xf>
    <xf xfId="0" fontId="4" numFmtId="0" fillId="2" borderId="1" applyFont="1" applyNumberFormat="0" applyFill="0" applyBorder="1" applyAlignment="1">
      <alignment horizontal="left" vertical="top" textRotation="0" wrapText="true" shrinkToFit="false"/>
    </xf>
    <xf xfId="0" fontId="4" numFmtId="0" fillId="2" borderId="1" applyFont="1" applyNumberFormat="0" applyFill="0" applyBorder="1" applyAlignment="1">
      <alignment horizontal="center" vertical="top" textRotation="0" wrapText="true" shrinkToFit="false"/>
    </xf>
    <xf xfId="0" fontId="3" numFmtId="0" fillId="5" borderId="1" applyFont="1" applyNumberFormat="0" applyFill="1" applyBorder="1" applyAlignment="1">
      <alignment horizontal="center" vertical="top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true" shrinkToFit="false"/>
    </xf>
    <xf xfId="0" fontId="2" numFmtId="0" fillId="2" borderId="5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165" fillId="2" borderId="1" applyFont="1" applyNumberFormat="1" applyFill="0" applyBorder="1" applyAlignment="1">
      <alignment horizontal="general" vertical="top" textRotation="0" wrapText="true" shrinkToFit="false"/>
    </xf>
    <xf xfId="0" fontId="3" numFmtId="0" fillId="2" borderId="2" applyFont="1" applyNumberFormat="0" applyFill="0" applyBorder="1" applyAlignment="1">
      <alignment horizontal="center" vertical="top" textRotation="0" wrapText="true" shrinkToFit="false"/>
    </xf>
    <xf xfId="0" fontId="3" numFmtId="0" fillId="2" borderId="5" applyFont="1" applyNumberFormat="0" applyFill="0" applyBorder="1" applyAlignment="1">
      <alignment horizontal="center" vertical="top" textRotation="0" wrapText="true" shrinkToFit="false"/>
    </xf>
    <xf xfId="0" fontId="3" numFmtId="0" fillId="2" borderId="3" applyFont="1" applyNumberFormat="0" applyFill="0" applyBorder="1" applyAlignment="1">
      <alignment horizontal="center" vertical="top" textRotation="0" wrapText="true" shrinkToFit="false"/>
    </xf>
    <xf xfId="0" fontId="3" numFmtId="0" fillId="2" borderId="1" applyFont="1" applyNumberFormat="0" applyFill="0" applyBorder="1" applyAlignment="1">
      <alignment horizontal="left" vertical="top" textRotation="0" wrapText="true" shrinkToFit="false"/>
    </xf>
    <xf xfId="0" fontId="3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4" fillId="2" borderId="1" applyFont="1" applyNumberFormat="1" applyFill="0" applyBorder="1" applyAlignment="1">
      <alignment horizontal="right" vertical="top" textRotation="0" wrapText="true" shrinkToFit="false"/>
    </xf>
    <xf xfId="0" fontId="1" numFmtId="165" fillId="2" borderId="1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general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center" textRotation="0" wrapText="true" shrinkToFit="false"/>
    </xf>
    <xf xfId="0" fontId="2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3" numFmtId="165" fillId="2" borderId="1" applyFont="1" applyNumberFormat="1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165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5" applyFont="1" applyNumberFormat="0" applyFill="0" applyBorder="1" applyAlignment="1">
      <alignment horizontal="general" vertical="top" textRotation="0" wrapText="false" shrinkToFit="false"/>
    </xf>
    <xf xfId="0" fontId="3" numFmtId="0" fillId="2" borderId="2" applyFont="1" applyNumberFormat="0" applyFill="0" applyBorder="1" applyAlignment="1">
      <alignment horizontal="left" vertical="top" textRotation="0" wrapText="true" shrinkToFit="false"/>
    </xf>
    <xf xfId="0" fontId="3" numFmtId="0" fillId="2" borderId="1" applyFont="1" applyNumberFormat="0" applyFill="0" applyBorder="1" applyAlignment="1">
      <alignment horizontal="left" vertical="top" textRotation="0" wrapText="true" shrinkToFit="false"/>
    </xf>
    <xf xfId="0" fontId="3" numFmtId="0" fillId="2" borderId="1" applyFont="1" applyNumberFormat="0" applyFill="0" applyBorder="1" applyAlignment="1">
      <alignment horizontal="left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0" fillId="2" borderId="9" applyFont="1" applyNumberFormat="0" applyFill="0" applyBorder="1" applyAlignment="1">
      <alignment horizontal="left" vertical="top" textRotation="0" wrapText="true" shrinkToFit="false"/>
    </xf>
    <xf xfId="0" fontId="3" numFmtId="0" fillId="2" borderId="10" applyFont="1" applyNumberFormat="0" applyFill="0" applyBorder="1" applyAlignment="1">
      <alignment horizontal="general" vertical="top" textRotation="0" wrapText="false" shrinkToFit="false"/>
    </xf>
    <xf xfId="0" fontId="4" numFmtId="0" fillId="2" borderId="10" applyFont="1" applyNumberFormat="0" applyFill="0" applyBorder="1" applyAlignment="1">
      <alignment horizontal="general" vertical="top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false" shrinkToFit="false"/>
    </xf>
    <xf xfId="0" fontId="4" numFmtId="0" fillId="2" borderId="3" applyFont="1" applyNumberFormat="0" applyFill="0" applyBorder="1" applyAlignment="1">
      <alignment horizontal="left" vertical="top" textRotation="0" wrapText="false" shrinkToFit="false"/>
    </xf>
    <xf xfId="0" fontId="4" numFmtId="0" fillId="2" borderId="6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165" fillId="2" borderId="1" applyFont="1" applyNumberFormat="1" applyFill="0" applyBorder="1" applyAlignment="1">
      <alignment horizontal="general" vertical="top" textRotation="0" wrapText="false" shrinkToFit="false"/>
    </xf>
    <xf xfId="0" fontId="3" numFmtId="165" fillId="2" borderId="1" applyFont="1" applyNumberFormat="1" applyFill="0" applyBorder="1" applyAlignment="1">
      <alignment horizontal="center" vertical="top" textRotation="0" wrapText="true" shrinkToFit="false"/>
    </xf>
    <xf xfId="0" fontId="3" numFmtId="165" fillId="2" borderId="3" applyFont="1" applyNumberFormat="1" applyFill="0" applyBorder="1" applyAlignment="1">
      <alignment horizontal="general" vertical="top" textRotation="0" wrapText="true" shrinkToFit="false"/>
    </xf>
    <xf xfId="0" fontId="3" numFmtId="0" fillId="2" borderId="1" applyFont="1" applyNumberFormat="0" applyFill="0" applyBorder="1" applyAlignment="1">
      <alignment horizontal="general" vertical="bottom" textRotation="0" wrapText="true" shrinkToFit="false"/>
    </xf>
    <xf xfId="0" fontId="3" numFmtId="0" fillId="2" borderId="1" applyFont="1" applyNumberFormat="0" applyFill="0" applyBorder="1" applyAlignment="1">
      <alignment horizontal="left" vertical="top" textRotation="0" wrapText="true" shrinkToFit="false"/>
    </xf>
    <xf xfId="0" fontId="3" numFmtId="0" fillId="2" borderId="1" applyFont="1" applyNumberFormat="0" applyFill="0" applyBorder="1" applyAlignment="1">
      <alignment horizontal="left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center" vertical="top" textRotation="0" wrapText="false" shrinkToFit="false"/>
    </xf>
    <xf xfId="0" fontId="4" numFmtId="0" fillId="2" borderId="2" applyFont="1" applyNumberFormat="0" applyFill="0" applyBorder="1" applyAlignment="1">
      <alignment horizontal="center" vertical="top" textRotation="0" wrapText="false" shrinkToFit="false"/>
    </xf>
    <xf xfId="0" fontId="4" numFmtId="0" fillId="2" borderId="2" applyFont="1" applyNumberFormat="0" applyFill="0" applyBorder="1" applyAlignment="1">
      <alignment horizontal="general" vertical="top" textRotation="0" wrapText="false" shrinkToFit="false"/>
    </xf>
    <xf xfId="0" fontId="4" numFmtId="0" fillId="2" borderId="5" applyFont="1" applyNumberFormat="0" applyFill="0" applyBorder="1" applyAlignment="1">
      <alignment horizontal="general" vertical="top" textRotation="0" wrapText="false" shrinkToFit="false"/>
    </xf>
    <xf xfId="0" fontId="3" numFmtId="0" fillId="5" borderId="1" applyFont="1" applyNumberFormat="0" applyFill="1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left" vertical="top" textRotation="0" wrapText="true" shrinkToFit="false"/>
    </xf>
    <xf xfId="0" fontId="3" numFmtId="39" fillId="2" borderId="1" applyFont="1" applyNumberFormat="1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8" applyFont="1" applyNumberFormat="0" applyFill="0" applyBorder="1" applyAlignment="1">
      <alignment horizontal="left" vertical="top" textRotation="0" wrapText="true" shrinkToFit="false"/>
    </xf>
    <xf xfId="0" fontId="4" numFmtId="0" fillId="2" borderId="8" applyFont="1" applyNumberFormat="0" applyFill="0" applyBorder="1" applyAlignment="1">
      <alignment horizontal="general" vertical="top" textRotation="0" wrapText="true" shrinkToFit="false"/>
    </xf>
    <xf xfId="0" fontId="3" numFmtId="0" fillId="2" borderId="8" applyFont="1" applyNumberFormat="0" applyFill="0" applyBorder="1" applyAlignment="1">
      <alignment horizontal="general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top" textRotation="0" wrapText="false" shrinkToFit="false"/>
    </xf>
    <xf xfId="0" fontId="4" numFmtId="0" fillId="4" borderId="1" applyFont="1" applyNumberFormat="0" applyFill="1" applyBorder="1" applyAlignment="1">
      <alignment horizontal="general" vertical="top" textRotation="0" wrapText="true" shrinkToFit="false"/>
    </xf>
    <xf xfId="0" fontId="3" numFmtId="0" fillId="4" borderId="1" applyFont="1" applyNumberFormat="0" applyFill="1" applyBorder="1" applyAlignment="1">
      <alignment horizontal="general" vertical="top" textRotation="0" wrapText="true" shrinkToFit="false"/>
    </xf>
    <xf xfId="0" fontId="3" numFmtId="0" fillId="2" borderId="2" applyFont="1" applyNumberFormat="0" applyFill="0" applyBorder="1" applyAlignment="1">
      <alignment horizontal="left" vertical="top" textRotation="0" wrapText="true" shrinkToFit="false"/>
    </xf>
    <xf xfId="0" fontId="3" numFmtId="0" fillId="2" borderId="5" applyFont="1" applyNumberFormat="0" applyFill="0" applyBorder="1" applyAlignment="1">
      <alignment horizontal="general" vertical="top" textRotation="0" wrapText="true" shrinkToFit="false"/>
    </xf>
    <xf xfId="0" fontId="4" numFmtId="0" fillId="2" borderId="5" applyFont="1" applyNumberFormat="0" applyFill="0" applyBorder="1" applyAlignment="1">
      <alignment horizontal="general" vertical="top" textRotation="0" wrapText="true" shrinkToFit="false"/>
    </xf>
    <xf xfId="0" fontId="4" numFmtId="0" fillId="2" borderId="5" applyFont="1" applyNumberFormat="0" applyFill="0" applyBorder="1" applyAlignment="1">
      <alignment horizontal="general" vertical="top" textRotation="0" wrapText="true" shrinkToFit="false"/>
    </xf>
    <xf xfId="0" fontId="4" numFmtId="0" fillId="2" borderId="5" applyFont="1" applyNumberFormat="0" applyFill="0" applyBorder="1" applyAlignment="1">
      <alignment horizontal="left" vertical="top" textRotation="0" wrapText="true" shrinkToFit="false"/>
    </xf>
    <xf xfId="0" fontId="3" numFmtId="0" fillId="2" borderId="5" applyFont="1" applyNumberFormat="0" applyFill="0" applyBorder="1" applyAlignment="1">
      <alignment horizontal="left" vertical="top" textRotation="0" wrapText="true" shrinkToFit="false"/>
    </xf>
    <xf xfId="0" fontId="4" numFmtId="0" fillId="2" borderId="1" applyFont="1" applyNumberFormat="0" applyFill="0" applyBorder="1" applyAlignment="1">
      <alignment horizontal="left" vertical="top" textRotation="0" wrapText="false" shrinkToFit="false"/>
    </xf>
    <xf xfId="0" fontId="3" quotePrefix="1" numFmtId="0" fillId="2" borderId="1" applyFont="1" applyNumberFormat="0" applyFill="0" applyBorder="1" applyAlignment="1">
      <alignment horizontal="general" vertical="top" textRotation="0" wrapText="false" shrinkToFit="false"/>
    </xf>
    <xf xfId="0" fontId="4" quotePrefix="1" numFmtId="0" fillId="2" borderId="1" applyFont="1" applyNumberFormat="0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center" vertical="top" textRotation="0" wrapText="false" shrinkToFit="false"/>
    </xf>
    <xf xfId="0" fontId="4" numFmtId="165" fillId="2" borderId="1" applyFont="1" applyNumberFormat="1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13" numFmtId="0" fillId="2" borderId="1" applyFont="1" applyNumberFormat="0" applyFill="0" applyBorder="1" applyAlignment="1">
      <alignment horizontal="left" vertical="top" textRotation="0" wrapText="false" shrinkToFit="false"/>
    </xf>
    <xf xfId="0" fontId="3" numFmtId="39" fillId="2" borderId="1" applyFont="1" applyNumberFormat="1" applyFill="0" applyBorder="1" applyAlignment="1">
      <alignment horizontal="general" vertical="top" textRotation="0" wrapText="false" shrinkToFit="false"/>
    </xf>
    <xf xfId="0" fontId="3" numFmtId="165" fillId="2" borderId="1" applyFont="1" applyNumberFormat="1" applyFill="0" applyBorder="1" applyAlignment="1">
      <alignment horizontal="general" vertical="top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3" numFmtId="39" fillId="2" borderId="1" applyFont="1" applyNumberFormat="1" applyFill="0" applyBorder="1" applyAlignment="1">
      <alignment horizontal="center" vertical="top" textRotation="0" wrapText="true" shrinkToFit="false"/>
    </xf>
    <xf xfId="0" fontId="4" numFmtId="39" fillId="2" borderId="1" applyFont="1" applyNumberFormat="1" applyFill="0" applyBorder="1" applyAlignment="1">
      <alignment horizontal="general" vertical="top" textRotation="0" wrapText="false" shrinkToFit="false"/>
    </xf>
    <xf xfId="0" fontId="3" numFmtId="165" fillId="2" borderId="1" applyFont="1" applyNumberFormat="1" applyFill="0" applyBorder="1" applyAlignment="1">
      <alignment horizontal="general" vertical="top" textRotation="0" wrapText="false" shrinkToFit="false"/>
    </xf>
    <xf xfId="0" fontId="3" numFmtId="4" fillId="2" borderId="1" applyFont="1" applyNumberFormat="1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general" vertical="center" textRotation="0" wrapText="false" shrinkToFit="false"/>
    </xf>
    <xf xfId="0" fontId="3" numFmtId="0" fillId="3" borderId="1" applyFont="1" applyNumberFormat="0" applyFill="1" applyBorder="1" applyAlignment="1">
      <alignment horizontal="general" vertical="top" textRotation="0" wrapText="false" shrinkToFit="false"/>
    </xf>
    <xf xfId="0" fontId="3" numFmtId="0" fillId="3" borderId="1" applyFont="1" applyNumberFormat="0" applyFill="1" applyBorder="1" applyAlignment="1" applyProtection="true">
      <alignment horizontal="center" vertical="top" textRotation="0" wrapText="false" shrinkToFit="false"/>
      <protection locked="false"/>
    </xf>
    <xf xfId="0" fontId="3" numFmtId="0" fillId="2" borderId="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3" numFmtId="0" fillId="3" borderId="1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3" borderId="1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3" numFmtId="165" fillId="3" borderId="1" applyFont="1" applyNumberFormat="1" applyFill="1" applyBorder="1" applyAlignment="1" applyProtection="true">
      <alignment horizontal="right" vertical="top" textRotation="0" wrapText="false" shrinkToFit="false"/>
      <protection locked="false"/>
    </xf>
    <xf xfId="0" fontId="3" numFmtId="165" fillId="3" borderId="1" applyFont="1" applyNumberFormat="1" applyFill="1" applyBorder="1" applyAlignment="1" applyProtection="true">
      <alignment horizontal="center" vertical="top" textRotation="0" wrapText="false" shrinkToFit="false"/>
      <protection locked="false"/>
    </xf>
    <xf xfId="0" fontId="4" numFmtId="0" fillId="3" borderId="1" applyFont="1" applyNumberFormat="0" applyFill="1" applyBorder="1" applyAlignment="1">
      <alignment horizontal="center" vertical="top" textRotation="0" wrapText="true" shrinkToFit="false"/>
    </xf>
    <xf xfId="0" fontId="4" numFmtId="165" fillId="3" borderId="1" applyFont="1" applyNumberFormat="1" applyFill="1" applyBorder="1" applyAlignment="1">
      <alignment horizontal="center" vertical="top" textRotation="0" wrapText="tru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left" vertical="top" textRotation="0" wrapText="false" shrinkToFit="false"/>
    </xf>
    <xf xfId="0" fontId="3" numFmtId="15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4" borderId="1" applyFont="1" applyNumberFormat="0" applyFill="1" applyBorder="1" applyAlignment="1">
      <alignment horizontal="general" vertical="top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/>
    </xf>
    <xf xfId="0" fontId="3" numFmtId="4" fillId="2" borderId="1" applyFont="1" applyNumberFormat="1" applyFill="0" applyBorder="1" applyAlignment="1">
      <alignment horizontal="general" vertical="top" textRotation="0" wrapText="false" shrinkToFit="false"/>
    </xf>
    <xf xfId="0" fontId="3" numFmtId="4" fillId="2" borderId="1" applyFont="1" applyNumberFormat="1" applyFill="0" applyBorder="1" applyAlignment="1">
      <alignment horizontal="general" vertical="top" textRotation="0" wrapText="true" shrinkToFit="false"/>
    </xf>
    <xf xfId="0" fontId="3" numFmtId="4" fillId="2" borderId="9" applyFont="1" applyNumberFormat="1" applyFill="0" applyBorder="1" applyAlignment="1">
      <alignment horizontal="general" vertical="top" textRotation="0" wrapText="true" shrinkToFit="false"/>
    </xf>
    <xf xfId="0" fontId="3" numFmtId="4" fillId="2" borderId="1" applyFont="1" applyNumberFormat="1" applyFill="0" applyBorder="1" applyAlignment="1">
      <alignment horizontal="general" vertical="top" textRotation="0" wrapText="true" shrinkToFit="false"/>
    </xf>
    <xf xfId="0" fontId="3" numFmtId="4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14" numFmtId="0" fillId="2" borderId="1" applyFont="1" applyNumberFormat="0" applyFill="0" applyBorder="1" applyAlignment="1">
      <alignment horizontal="general" vertical="top" textRotation="0" wrapText="true" shrinkToFit="false"/>
    </xf>
    <xf xfId="0" fontId="15" numFmtId="0" fillId="2" borderId="1" applyFont="1" applyNumberFormat="0" applyFill="0" applyBorder="1" applyAlignment="1">
      <alignment horizontal="left" vertical="top" textRotation="0" wrapText="true" shrinkToFit="false"/>
    </xf>
    <xf xfId="0" fontId="3" numFmtId="165" fillId="2" borderId="1" applyFont="1" applyNumberFormat="1" applyFill="0" applyBorder="1" applyAlignment="1">
      <alignment horizontal="center" vertical="top" textRotation="0" wrapText="false" shrinkToFit="false"/>
    </xf>
    <xf xfId="0" fontId="3" numFmtId="0" fillId="4" borderId="3" applyFont="1" applyNumberFormat="0" applyFill="1" applyBorder="1" applyAlignment="1">
      <alignment horizontal="general" vertical="top" textRotation="0" wrapText="true" shrinkToFit="false"/>
    </xf>
    <xf xfId="0" fontId="3" numFmtId="0" fillId="2" borderId="3" applyFont="1" applyNumberFormat="0" applyFill="0" applyBorder="1" applyAlignment="1">
      <alignment horizontal="general" vertical="top" textRotation="0" wrapText="true" shrinkToFit="false"/>
    </xf>
    <xf xfId="0" fontId="3" numFmtId="0" fillId="4" borderId="1" applyFont="1" applyNumberFormat="0" applyFill="1" applyBorder="1" applyAlignment="1">
      <alignment horizontal="general" vertical="top" textRotation="0" wrapText="false" shrinkToFit="false"/>
    </xf>
    <xf xfId="0" fontId="4" numFmtId="0" fillId="2" borderId="7" applyFont="1" applyNumberFormat="0" applyFill="0" applyBorder="1" applyAlignment="1">
      <alignment horizontal="left" vertical="top" textRotation="0" wrapText="true" shrinkToFit="false"/>
    </xf>
    <xf xfId="0" fontId="3" numFmtId="0" fillId="2" borderId="7" applyFont="1" applyNumberFormat="0" applyFill="0" applyBorder="1" applyAlignment="1">
      <alignment horizontal="general" vertical="top" textRotation="0" wrapText="true" shrinkToFit="false"/>
    </xf>
    <xf xfId="0" fontId="4" numFmtId="0" fillId="2" borderId="9" applyFont="1" applyNumberFormat="0" applyFill="0" applyBorder="1" applyAlignment="1">
      <alignment horizontal="left" vertical="top" textRotation="0" wrapText="true" shrinkToFit="false"/>
    </xf>
    <xf xfId="0" fontId="3" numFmtId="0" fillId="2" borderId="9" applyFont="1" applyNumberFormat="0" applyFill="0" applyBorder="1" applyAlignment="1">
      <alignment horizontal="general" vertical="top" textRotation="0" wrapText="true" shrinkToFit="false"/>
    </xf>
    <xf xfId="0" fontId="3" numFmtId="0" fillId="4" borderId="2" applyFont="1" applyNumberFormat="0" applyFill="1" applyBorder="1" applyAlignment="1">
      <alignment horizontal="general" vertical="top" textRotation="0" wrapText="true" shrinkToFit="false"/>
    </xf>
    <xf xfId="0" fontId="3" numFmtId="0" fillId="4" borderId="1" applyFont="1" applyNumberFormat="0" applyFill="1" applyBorder="1" applyAlignment="1">
      <alignment horizontal="general" vertical="top" textRotation="0" wrapText="true" shrinkToFit="false"/>
    </xf>
    <xf xfId="0" fontId="13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165" fillId="2" borderId="2" applyFont="1" applyNumberFormat="1" applyFill="0" applyBorder="1" applyAlignment="1">
      <alignment horizontal="right" vertical="top" textRotation="0" wrapText="false" shrinkToFit="false"/>
    </xf>
    <xf xfId="0" fontId="15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165" fillId="2" borderId="1" applyFont="1" applyNumberFormat="1" applyFill="0" applyBorder="1" applyAlignment="1">
      <alignment horizontal="right" vertical="top" textRotation="0" wrapText="false" shrinkToFit="false"/>
    </xf>
    <xf xfId="0" fontId="4" numFmtId="165" fillId="4" borderId="1" applyFont="1" applyNumberFormat="1" applyFill="1" applyBorder="1" applyAlignment="1">
      <alignment horizontal="general" vertical="top" textRotation="0" wrapText="false" shrinkToFit="false"/>
    </xf>
    <xf xfId="0" fontId="4" numFmtId="165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9" applyFont="1" applyNumberFormat="0" applyFill="0" applyBorder="1" applyAlignment="1">
      <alignment horizontal="general" vertical="top" textRotation="0" wrapText="false" shrinkToFit="false"/>
    </xf>
    <xf xfId="0" fontId="13" numFmtId="0" fillId="2" borderId="1" applyFont="1" applyNumberFormat="0" applyFill="0" applyBorder="1" applyAlignment="1">
      <alignment horizontal="left" vertical="top" textRotation="0" wrapText="true" shrinkToFit="false"/>
    </xf>
    <xf xfId="0" fontId="3" numFmtId="0" fillId="2" borderId="7" applyFont="1" applyNumberFormat="0" applyFill="0" applyBorder="1" applyAlignment="1">
      <alignment horizontal="general" vertical="top" textRotation="0" wrapText="false" shrinkToFit="false"/>
    </xf>
    <xf xfId="0" fontId="13" numFmtId="0" fillId="2" borderId="1" applyFont="1" applyNumberFormat="0" applyFill="0" applyBorder="1" applyAlignment="1">
      <alignment horizontal="general" vertical="top" textRotation="0" wrapText="false" shrinkToFit="false"/>
    </xf>
    <xf xfId="0" fontId="13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164" fillId="2" borderId="2" applyFont="1" applyNumberFormat="1" applyFill="0" applyBorder="1" applyAlignment="1">
      <alignment horizontal="general" vertical="top" textRotation="0" wrapText="true" shrinkToFit="false"/>
    </xf>
    <xf xfId="0" fontId="13" numFmtId="165" fillId="2" borderId="9" applyFont="1" applyNumberFormat="1" applyFill="0" applyBorder="1" applyAlignment="1">
      <alignment horizontal="center" vertical="top" textRotation="0" wrapText="false" shrinkToFit="false"/>
    </xf>
    <xf xfId="0" fontId="3" numFmtId="165" fillId="4" borderId="9" applyFont="1" applyNumberFormat="1" applyFill="1" applyBorder="1" applyAlignment="1">
      <alignment horizontal="center" vertical="top" textRotation="0" wrapText="false" shrinkToFit="false"/>
    </xf>
    <xf xfId="0" fontId="4" numFmtId="165" fillId="2" borderId="9" applyFont="1" applyNumberFormat="1" applyFill="0" applyBorder="1" applyAlignment="1">
      <alignment horizontal="center" vertical="top" textRotation="0" wrapText="false" shrinkToFit="false"/>
    </xf>
    <xf xfId="0" fontId="15" numFmtId="165" fillId="2" borderId="9" applyFont="1" applyNumberFormat="1" applyFill="0" applyBorder="1" applyAlignment="1">
      <alignment horizontal="center" vertical="top" textRotation="0" wrapText="false" shrinkToFit="false"/>
    </xf>
    <xf xfId="0" fontId="4" numFmtId="165" fillId="7" borderId="1" applyFont="1" applyNumberFormat="1" applyFill="1" applyBorder="1" applyAlignment="1">
      <alignment horizontal="general" vertical="top" textRotation="0" wrapText="false" shrinkToFit="false"/>
    </xf>
    <xf xfId="0" fontId="3" numFmtId="165" fillId="2" borderId="1" applyFont="1" applyNumberFormat="1" applyFill="0" applyBorder="1" applyAlignment="1">
      <alignment horizontal="center" vertical="top" textRotation="0" wrapText="false" shrinkToFit="false"/>
    </xf>
    <xf xfId="0" fontId="4" numFmtId="165" fillId="2" borderId="1" applyFont="1" applyNumberFormat="1" applyFill="0" applyBorder="1" applyAlignment="1">
      <alignment horizontal="general" vertical="top" textRotation="0" wrapText="false" shrinkToFit="false"/>
    </xf>
    <xf xfId="0" fontId="15" numFmtId="165" fillId="2" borderId="1" applyFont="1" applyNumberFormat="1" applyFill="0" applyBorder="1" applyAlignment="1">
      <alignment horizontal="general" vertical="top" textRotation="0" wrapText="false" shrinkToFit="false"/>
    </xf>
    <xf xfId="0" fontId="16" numFmtId="0" fillId="2" borderId="1" applyFont="1" applyNumberFormat="0" applyFill="0" applyBorder="1" applyAlignment="1">
      <alignment horizontal="general" vertical="top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false" shrinkToFit="false"/>
    </xf>
    <xf xfId="0" fontId="3" numFmtId="0" fillId="2" borderId="2" applyFont="1" applyNumberFormat="0" applyFill="0" applyBorder="1" applyAlignment="1">
      <alignment horizontal="left" vertical="top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false" shrinkToFit="false"/>
    </xf>
    <xf xfId="0" fontId="3" numFmtId="0" fillId="2" borderId="7" applyFont="1" applyNumberFormat="0" applyFill="0" applyBorder="1" applyAlignment="1">
      <alignment horizontal="left" vertical="top" textRotation="0" wrapText="true" shrinkToFit="false"/>
    </xf>
    <xf xfId="0" fontId="3" numFmtId="0" fillId="2" borderId="11" applyFont="1" applyNumberFormat="0" applyFill="0" applyBorder="1" applyAlignment="1">
      <alignment horizontal="left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top" textRotation="0" wrapText="true" shrinkToFit="false"/>
    </xf>
    <xf xfId="0" fontId="3" numFmtId="15" fillId="2" borderId="2" applyFont="1" applyNumberFormat="1" applyFill="0" applyBorder="1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/>
    </xf>
    <xf xfId="0" fontId="3" numFmtId="165" fillId="2" borderId="1" applyFont="1" applyNumberFormat="1" applyFill="0" applyBorder="1" applyAlignment="1">
      <alignment horizontal="left" vertical="top" textRotation="0" wrapText="true" shrinkToFit="false"/>
    </xf>
    <xf xfId="0" fontId="3" numFmtId="165" fillId="2" borderId="1" applyFont="1" applyNumberFormat="1" applyFill="0" applyBorder="1" applyAlignment="1">
      <alignment horizontal="left" vertical="top" textRotation="0" wrapText="false" shrinkToFit="false"/>
    </xf>
    <xf xfId="0" fontId="3" numFmtId="0" fillId="2" borderId="10" applyFont="1" applyNumberFormat="0" applyFill="0" applyBorder="1" applyAlignment="1">
      <alignment horizontal="general" vertical="top" textRotation="0" wrapText="true" shrinkToFit="false"/>
    </xf>
    <xf xfId="0" fontId="4" numFmtId="0" fillId="2" borderId="10" applyFont="1" applyNumberFormat="0" applyFill="0" applyBorder="1" applyAlignment="1">
      <alignment horizontal="general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top" textRotation="0" wrapText="false" shrinkToFit="false"/>
    </xf>
    <xf xfId="0" fontId="4" numFmtId="0" fillId="2" borderId="3" applyFont="1" applyNumberFormat="0" applyFill="0" applyBorder="1" applyAlignment="1">
      <alignment horizontal="general" vertical="top" textRotation="0" wrapText="false" shrinkToFit="false"/>
    </xf>
    <xf xfId="0" fontId="3" numFmtId="0" fillId="2" borderId="3" applyFont="1" applyNumberFormat="0" applyFill="0" applyBorder="1" applyAlignment="1">
      <alignment horizontal="general" vertical="top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false" shrinkToFit="false"/>
    </xf>
    <xf xfId="0" fontId="4" numFmtId="0" fillId="2" borderId="3" applyFont="1" applyNumberFormat="0" applyFill="0" applyBorder="1" applyAlignment="1">
      <alignment horizontal="left" vertical="top" textRotation="0" wrapText="false" shrinkToFit="false"/>
    </xf>
    <xf xfId="0" fontId="14" numFmtId="0" fillId="2" borderId="1" applyFont="1" applyNumberFormat="0" applyFill="0" applyBorder="1" applyAlignment="1">
      <alignment horizontal="general" vertical="top" textRotation="0" wrapText="true" shrinkToFit="false"/>
    </xf>
    <xf xfId="0" fontId="14" numFmtId="0" fillId="2" borderId="1" applyFont="1" applyNumberFormat="0" applyFill="0" applyBorder="1" applyAlignment="1">
      <alignment horizontal="center" vertical="top" textRotation="0" wrapText="tru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0" fillId="4" borderId="5" applyFont="1" applyNumberFormat="0" applyFill="1" applyBorder="1" applyAlignment="1">
      <alignment horizontal="general" vertical="top" textRotation="0" wrapText="false" shrinkToFit="false"/>
    </xf>
    <xf xfId="0" fontId="3" numFmtId="0" fillId="4" borderId="1" applyFont="1" applyNumberFormat="0" applyFill="1" applyBorder="1" applyAlignment="1">
      <alignment horizontal="left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16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0" fillId="4" borderId="1" applyFont="1" applyNumberFormat="0" applyFill="1" applyBorder="1" applyAlignment="1">
      <alignment horizontal="general" vertical="top" textRotation="0" wrapText="true" shrinkToFit="false"/>
    </xf>
    <xf xfId="0" fontId="16" numFmtId="0" fillId="2" borderId="1" applyFont="1" applyNumberFormat="0" applyFill="0" applyBorder="1" applyAlignment="1">
      <alignment horizontal="left" vertical="top" textRotation="0" wrapText="true" shrinkToFit="false"/>
    </xf>
    <xf xfId="0" fontId="4" numFmtId="0" fillId="2" borderId="3" applyFont="1" applyNumberFormat="0" applyFill="0" applyBorder="1" applyAlignment="1">
      <alignment horizontal="general" vertical="top" textRotation="0" wrapText="false" shrinkToFit="false"/>
    </xf>
    <xf xfId="0" fontId="3" numFmtId="0" fillId="2" borderId="1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left" vertical="top" textRotation="0" wrapText="true" shrinkToFit="false"/>
    </xf>
    <xf xfId="0" fontId="16" numFmtId="0" fillId="2" borderId="1" applyFont="1" applyNumberFormat="0" applyFill="0" applyBorder="1" applyAlignment="1">
      <alignment horizontal="general" vertical="top" textRotation="0" wrapText="false" shrinkToFit="false"/>
    </xf>
    <xf xfId="0" fontId="17" numFmtId="0" fillId="2" borderId="1" applyFont="1" applyNumberFormat="0" applyFill="0" applyBorder="1" applyAlignment="1">
      <alignment horizontal="general" vertical="top" textRotation="0" wrapText="true" shrinkToFit="false"/>
    </xf>
    <xf xfId="0" fontId="17" numFmtId="0" fillId="4" borderId="1" applyFont="1" applyNumberFormat="0" applyFill="1" applyBorder="1" applyAlignment="1">
      <alignment horizontal="left" vertical="top" textRotation="0" wrapText="true" shrinkToFit="false"/>
    </xf>
    <xf xfId="0" fontId="16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0" fillId="4" borderId="1" applyFont="1" applyNumberFormat="0" applyFill="1" applyBorder="1" applyAlignment="1">
      <alignment horizontal="left" vertical="top" textRotation="0" wrapText="true" shrinkToFit="false"/>
    </xf>
    <xf xfId="0" fontId="17" numFmtId="0" fillId="2" borderId="1" applyFont="1" applyNumberFormat="0" applyFill="0" applyBorder="1" applyAlignment="1">
      <alignment horizontal="general" vertical="top" textRotation="0" wrapText="true" shrinkToFit="false"/>
    </xf>
    <xf xfId="0" fontId="17" numFmtId="0" fillId="2" borderId="1" applyFont="1" applyNumberFormat="0" applyFill="0" applyBorder="1" applyAlignment="1">
      <alignment horizontal="left" vertical="top" textRotation="0" wrapText="true" shrinkToFit="false"/>
    </xf>
    <xf xfId="0" fontId="17" numFmtId="0" fillId="4" borderId="1" applyFont="1" applyNumberFormat="0" applyFill="1" applyBorder="1" applyAlignment="1">
      <alignment horizontal="left" vertical="top" textRotation="0" wrapText="true" shrinkToFit="false"/>
    </xf>
    <xf xfId="0" fontId="17" numFmtId="0" fillId="2" borderId="1" applyFont="1" applyNumberFormat="0" applyFill="0" applyBorder="1" applyAlignment="1">
      <alignment horizontal="left" vertical="top" textRotation="0" wrapText="true" shrinkToFit="false"/>
    </xf>
    <xf xfId="0" fontId="17" numFmtId="0" fillId="4" borderId="1" applyFont="1" applyNumberFormat="0" applyFill="1" applyBorder="1" applyAlignment="1">
      <alignment horizontal="left" vertical="top" textRotation="0" wrapText="true" shrinkToFit="false"/>
    </xf>
    <xf xfId="0" fontId="17" numFmtId="0" fillId="2" borderId="1" applyFont="1" applyNumberFormat="0" applyFill="0" applyBorder="1" applyAlignment="1">
      <alignment horizontal="left" vertical="top" textRotation="0" wrapText="true" shrinkToFit="false"/>
    </xf>
    <xf xfId="0" fontId="17" numFmtId="0" fillId="2" borderId="1" applyFont="1" applyNumberFormat="0" applyFill="0" applyBorder="1" applyAlignment="1">
      <alignment horizontal="left" vertical="top" textRotation="0" wrapText="false" shrinkToFit="false"/>
    </xf>
    <xf xfId="0" fontId="4" numFmtId="0" fillId="4" borderId="1" applyFont="1" applyNumberFormat="0" applyFill="1" applyBorder="1" applyAlignment="1">
      <alignment horizontal="general" vertical="top" textRotation="0" wrapText="true" shrinkToFit="false"/>
    </xf>
    <xf xfId="0" fontId="4" numFmtId="0" fillId="4" borderId="1" applyFont="1" applyNumberFormat="0" applyFill="1" applyBorder="1" applyAlignment="1">
      <alignment horizontal="left" vertical="top" textRotation="0" wrapText="true" shrinkToFit="false"/>
    </xf>
    <xf xfId="0" fontId="3" numFmtId="0" fillId="4" borderId="1" applyFont="1" applyNumberFormat="0" applyFill="1" applyBorder="1" applyAlignment="1">
      <alignment horizontal="general" vertical="top" textRotation="0" wrapText="tru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165" fillId="2" borderId="2" applyFont="1" applyNumberFormat="1" applyFill="0" applyBorder="1" applyAlignment="1">
      <alignment horizontal="general" vertical="top" textRotation="0" wrapText="true" shrinkToFit="false"/>
    </xf>
    <xf xfId="0" fontId="3" numFmtId="165" fillId="2" borderId="3" applyFont="1" applyNumberFormat="1" applyFill="0" applyBorder="1" applyAlignment="1">
      <alignment horizontal="general" vertical="top" textRotation="0" wrapText="true" shrinkToFit="false"/>
    </xf>
    <xf xfId="0" fontId="4" numFmtId="0" fillId="3" borderId="1" applyFont="1" applyNumberFormat="0" applyFill="1" applyBorder="1" applyAlignment="1">
      <alignment horizontal="general" vertical="top" textRotation="0" wrapText="true" shrinkToFit="false"/>
    </xf>
    <xf xfId="0" fontId="3" numFmtId="0" fillId="2" borderId="0" applyFont="1" applyNumberFormat="0" applyFill="0" applyBorder="0" applyAlignment="1">
      <alignment horizontal="general" vertical="top" textRotation="0" wrapText="true" shrinkToFit="false"/>
    </xf>
    <xf xfId="0" fontId="3" numFmtId="0" fillId="2" borderId="0" applyFont="1" applyNumberFormat="0" applyFill="0" applyBorder="0" applyAlignment="1">
      <alignment horizontal="center" vertical="top" textRotation="0" wrapText="false" shrinkToFit="false"/>
    </xf>
    <xf xfId="0" fontId="3" numFmtId="165" fillId="2" borderId="0" applyFont="1" applyNumberFormat="1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0" fillId="2" borderId="6" applyFont="1" applyNumberFormat="0" applyFill="0" applyBorder="1" applyAlignment="0">
      <alignment horizontal="general" vertical="bottom" textRotation="0" wrapText="false" shrinkToFit="false"/>
    </xf>
    <xf xfId="0" fontId="3" numFmtId="0" fillId="2" borderId="9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9" applyFont="1" applyNumberFormat="0" applyFill="0" applyBorder="1" applyAlignment="1">
      <alignment horizontal="general" vertical="top" textRotation="0" wrapText="false" shrinkToFit="false"/>
    </xf>
    <xf xfId="0" fontId="3" numFmtId="0" fillId="2" borderId="9" applyFont="1" applyNumberFormat="0" applyFill="0" applyBorder="1" applyAlignment="1">
      <alignment horizontal="general" vertical="top" textRotation="0" wrapText="true" shrinkToFit="false"/>
    </xf>
    <xf xfId="0" fontId="3" numFmtId="0" fillId="2" borderId="9" applyFont="1" applyNumberFormat="0" applyFill="0" applyBorder="1" applyAlignment="1">
      <alignment horizontal="center" vertical="top" textRotation="0" wrapText="false" shrinkToFit="false"/>
    </xf>
    <xf xfId="0" fontId="3" numFmtId="165" fillId="2" borderId="9" applyFont="1" applyNumberFormat="1" applyFill="0" applyBorder="1" applyAlignment="1">
      <alignment horizontal="general" vertical="top" textRotation="0" wrapText="false" shrinkToFit="false"/>
    </xf>
    <xf xfId="0" fontId="1" numFmtId="165" fillId="2" borderId="0" applyFont="1" applyNumberFormat="1" applyFill="0" applyBorder="0" applyAlignment="1">
      <alignment horizontal="center" vertical="center" textRotation="0" wrapText="true" shrinkToFit="false"/>
    </xf>
    <xf xfId="0" fontId="1" numFmtId="165" fillId="2" borderId="0" applyFont="1" applyNumberFormat="1" applyFill="0" applyBorder="0" applyAlignment="1">
      <alignment horizontal="general" vertical="center" textRotation="0" wrapText="true" shrinkToFit="false"/>
    </xf>
    <xf xfId="0" fontId="18" numFmtId="0" fillId="2" borderId="2" applyFont="1" applyNumberFormat="0" applyFill="0" applyBorder="1" applyAlignment="1">
      <alignment horizontal="general" vertical="top" textRotation="0" wrapText="true" shrinkToFit="false"/>
    </xf>
    <xf xfId="0" fontId="18" numFmtId="0" fillId="2" borderId="2" applyFont="1" applyNumberFormat="0" applyFill="0" applyBorder="1" applyAlignment="1">
      <alignment horizontal="general" vertical="bottom" textRotation="0" wrapText="true" shrinkToFit="false"/>
    </xf>
    <xf xfId="0" fontId="18" numFmtId="0" fillId="2" borderId="2" applyFont="1" applyNumberFormat="0" applyFill="0" applyBorder="1" applyAlignment="0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general" vertical="center" textRotation="0" wrapText="true" shrinkToFit="false"/>
    </xf>
    <xf xfId="0" fontId="1" numFmtId="0" fillId="2" borderId="5" applyFont="1" applyNumberFormat="0" applyFill="0" applyBorder="1" applyAlignment="1">
      <alignment horizontal="general" vertical="bottom" textRotation="0" wrapText="true" shrinkToFit="false"/>
    </xf>
    <xf xfId="0" fontId="1" numFmtId="0" fillId="2" borderId="2" applyFont="1" applyNumberFormat="0" applyFill="0" applyBorder="1" applyAlignment="1">
      <alignment horizontal="general" vertical="bottom" textRotation="0" wrapText="true" shrinkToFit="false"/>
    </xf>
    <xf xfId="0" fontId="2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2" applyFont="1" applyNumberFormat="0" applyFill="0" applyBorder="1" applyAlignment="0">
      <alignment horizontal="general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center" textRotation="0" wrapText="true" shrinkToFit="false"/>
    </xf>
    <xf xfId="0" fontId="1" numFmtId="0" fillId="2" borderId="12" applyFont="1" applyNumberFormat="0" applyFill="0" applyBorder="1" applyAlignment="1">
      <alignment horizontal="general" vertical="center" textRotation="0" wrapText="true" shrinkToFit="false"/>
    </xf>
    <xf xfId="0" fontId="2" numFmtId="0" fillId="2" borderId="12" applyFont="1" applyNumberFormat="0" applyFill="0" applyBorder="1" applyAlignment="1">
      <alignment horizontal="general" vertical="center" textRotation="0" wrapText="true" shrinkToFit="false"/>
    </xf>
    <xf xfId="0" fontId="2" numFmtId="0" fillId="2" borderId="12" applyFont="1" applyNumberFormat="0" applyFill="0" applyBorder="1" applyAlignment="1">
      <alignment horizontal="general" vertical="top" textRotation="0" wrapText="true" shrinkToFit="false"/>
    </xf>
    <xf xfId="0" fontId="1" numFmtId="0" fillId="2" borderId="12" applyFont="1" applyNumberFormat="0" applyFill="0" applyBorder="1" applyAlignment="1">
      <alignment horizontal="general" vertical="bottom" textRotation="0" wrapText="true" shrinkToFit="false"/>
    </xf>
    <xf xfId="0" fontId="1" numFmtId="0" fillId="2" borderId="12" applyFont="1" applyNumberFormat="0" applyFill="0" applyBorder="1" applyAlignment="1">
      <alignment horizontal="general" vertical="center" textRotation="0" wrapText="false" shrinkToFit="false"/>
    </xf>
    <xf xfId="0" fontId="4" numFmtId="0" fillId="2" borderId="12" applyFont="1" applyNumberFormat="0" applyFill="0" applyBorder="1" applyAlignment="1">
      <alignment horizontal="general" vertical="center" textRotation="0" wrapText="true" shrinkToFit="false"/>
    </xf>
    <xf xfId="0" fontId="2" numFmtId="0" fillId="2" borderId="12" applyFont="1" applyNumberFormat="0" applyFill="0" applyBorder="1" applyAlignment="0">
      <alignment horizontal="general" vertical="bottom" textRotation="0" wrapText="false" shrinkToFit="false"/>
    </xf>
    <xf xfId="0" fontId="1" numFmtId="165" fillId="2" borderId="12" applyFont="1" applyNumberFormat="1" applyFill="0" applyBorder="1" applyAlignment="1">
      <alignment horizontal="general" vertical="center" textRotation="0" wrapText="true" shrinkToFit="false"/>
    </xf>
    <xf xfId="0" fontId="19" numFmtId="0" fillId="4" borderId="1" applyFont="1" applyNumberFormat="0" applyFill="1" applyBorder="1" applyAlignment="1">
      <alignment horizontal="center" vertical="center" textRotation="0" wrapText="true" shrinkToFit="false"/>
    </xf>
    <xf xfId="0" fontId="19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general" vertical="center" textRotation="0" wrapText="true" shrinkToFit="false"/>
    </xf>
    <xf xfId="0" fontId="19" numFmtId="0" fillId="2" borderId="1" applyFont="1" applyNumberFormat="0" applyFill="0" applyBorder="1" applyAlignment="1">
      <alignment horizontal="general" vertical="center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false" shrinkToFit="false"/>
    </xf>
    <xf xfId="0" fontId="19" numFmtId="0" fillId="2" borderId="1" applyFont="1" applyNumberFormat="0" applyFill="0" applyBorder="1" applyAlignment="1">
      <alignment horizontal="center" vertical="center" textRotation="0" wrapText="false" shrinkToFit="false"/>
    </xf>
    <xf xfId="0" fontId="20" numFmtId="0" fillId="2" borderId="1" applyFont="1" applyNumberFormat="0" applyFill="0" applyBorder="1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general" vertical="center" textRotation="0" wrapText="false" shrinkToFit="false"/>
    </xf>
    <xf xfId="0" fontId="19" numFmtId="0" fillId="4" borderId="1" applyFont="1" applyNumberFormat="0" applyFill="1" applyBorder="1" applyAlignment="1">
      <alignment horizontal="center" vertical="center" textRotation="0" wrapText="false" shrinkToFit="false"/>
    </xf>
    <xf xfId="0" fontId="4" numFmtId="0" fillId="4" borderId="1" applyFont="1" applyNumberFormat="0" applyFill="1" applyBorder="1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general" vertical="center" textRotation="0" wrapText="true" shrinkToFit="false"/>
    </xf>
    <xf xfId="0" fontId="3" numFmtId="165" fillId="5" borderId="1" applyFont="1" applyNumberFormat="1" applyFill="1" applyBorder="1" applyAlignment="1">
      <alignment horizontal="general" vertical="top" textRotation="0" wrapText="false" shrinkToFit="false"/>
    </xf>
    <xf xfId="0" fontId="3" numFmtId="39" fillId="5" borderId="1" applyFont="1" applyNumberFormat="1" applyFill="1" applyBorder="1" applyAlignment="1">
      <alignment horizontal="general" vertical="top" textRotation="0" wrapText="fals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2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" numFmtId="0" fillId="3" borderId="5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" numFmtId="0" fillId="3" borderId="3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" numFmtId="0" fillId="3" borderId="7" applyFont="1" applyNumberFormat="0" applyFill="1" applyBorder="1" applyAlignment="1">
      <alignment horizontal="center" vertical="center" textRotation="0" wrapText="true" shrinkToFit="false"/>
    </xf>
    <xf xfId="0" fontId="2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general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5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49" fillId="2" borderId="2" applyFont="1" applyNumberFormat="1" applyFill="0" applyBorder="1" applyAlignment="1">
      <alignment horizontal="center" vertical="center" textRotation="0" wrapText="true" shrinkToFit="false"/>
    </xf>
    <xf xfId="0" fontId="3" numFmtId="49" fillId="2" borderId="5" applyFont="1" applyNumberFormat="1" applyFill="0" applyBorder="1" applyAlignment="1">
      <alignment horizontal="center" vertical="center" textRotation="0" wrapText="true" shrinkToFit="false"/>
    </xf>
    <xf xfId="0" fontId="3" numFmtId="49" fillId="2" borderId="3" applyFont="1" applyNumberFormat="1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4" numFmtId="0" fillId="2" borderId="5" applyFont="1" applyNumberFormat="0" applyFill="0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9" fillId="2" borderId="2" applyFont="1" applyNumberFormat="1" applyFill="0" applyBorder="1" applyAlignment="1">
      <alignment horizontal="general" vertical="center" textRotation="0" wrapText="true" shrinkToFit="false"/>
    </xf>
    <xf xfId="0" fontId="4" numFmtId="9" fillId="2" borderId="5" applyFont="1" applyNumberFormat="1" applyFill="0" applyBorder="1" applyAlignment="1">
      <alignment horizontal="general" vertical="center" textRotation="0" wrapText="true" shrinkToFit="false"/>
    </xf>
    <xf xfId="0" fontId="4" numFmtId="9" fillId="2" borderId="3" applyFont="1" applyNumberFormat="1" applyFill="0" applyBorder="1" applyAlignment="1">
      <alignment horizontal="general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0" fillId="2" borderId="5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12" numFmtId="0" fillId="2" borderId="2" applyFont="1" applyNumberFormat="0" applyFill="0" applyBorder="1" applyAlignment="1">
      <alignment horizontal="general" vertical="center" textRotation="0" wrapText="true" shrinkToFit="false"/>
    </xf>
    <xf xfId="0" fontId="12" numFmtId="0" fillId="2" borderId="5" applyFont="1" applyNumberFormat="0" applyFill="0" applyBorder="1" applyAlignment="1">
      <alignment horizontal="general" vertical="center" textRotation="0" wrapText="true" shrinkToFit="false"/>
    </xf>
    <xf xfId="0" fontId="12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2" applyFont="1" applyNumberFormat="0" applyFill="0" applyBorder="1" applyAlignment="1">
      <alignment horizontal="left" vertical="center" textRotation="0" wrapText="true" shrinkToFit="false"/>
    </xf>
    <xf xfId="0" fontId="3" numFmtId="0" fillId="2" borderId="5" applyFont="1" applyNumberFormat="0" applyFill="0" applyBorder="1" applyAlignment="1">
      <alignment horizontal="left" vertical="center" textRotation="0" wrapText="tru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2" applyFont="1" applyNumberFormat="0" applyFill="0" applyBorder="1" applyAlignment="1">
      <alignment horizontal="left" vertical="center" textRotation="0" wrapText="true" shrinkToFit="false"/>
    </xf>
    <xf xfId="0" fontId="4" numFmtId="0" fillId="2" borderId="5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0" fillId="2" borderId="5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4" numFmtId="0" fillId="2" borderId="5" applyFont="1" applyNumberFormat="0" applyFill="0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0" fillId="2" borderId="2" applyFont="1" applyNumberFormat="0" applyFill="0" applyBorder="1" applyAlignment="1">
      <alignment horizontal="left" vertical="center" textRotation="0" wrapText="true" shrinkToFit="false"/>
    </xf>
    <xf xfId="0" fontId="4" numFmtId="0" fillId="2" borderId="5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5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5" applyFont="1" applyNumberFormat="0" applyFill="0" applyBorder="1" applyAlignment="1">
      <alignment horizontal="center" vertical="center" textRotation="0" wrapText="true" shrinkToFit="false"/>
    </xf>
    <xf xfId="0" fontId="4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49" fillId="5" borderId="2" applyFont="1" applyNumberFormat="1" applyFill="1" applyBorder="1" applyAlignment="1">
      <alignment horizontal="center" vertical="center" textRotation="0" wrapText="false" shrinkToFit="false"/>
    </xf>
    <xf xfId="0" fontId="3" numFmtId="49" fillId="5" borderId="5" applyFont="1" applyNumberFormat="1" applyFill="1" applyBorder="1" applyAlignment="1">
      <alignment horizontal="center" vertical="center" textRotation="0" wrapText="false" shrinkToFit="false"/>
    </xf>
    <xf xfId="0" fontId="3" numFmtId="49" fillId="5" borderId="3" applyFont="1" applyNumberFormat="1" applyFill="1" applyBorder="1" applyAlignment="1">
      <alignment horizontal="center" vertical="center" textRotation="0" wrapText="false" shrinkToFit="false"/>
    </xf>
    <xf xfId="0" fontId="3" numFmtId="49" fillId="2" borderId="2" applyFont="1" applyNumberFormat="1" applyFill="0" applyBorder="1" applyAlignment="1">
      <alignment horizontal="center" vertical="center" textRotation="0" wrapText="false" shrinkToFit="false"/>
    </xf>
    <xf xfId="0" fontId="3" numFmtId="49" fillId="2" borderId="5" applyFont="1" applyNumberFormat="1" applyFill="0" applyBorder="1" applyAlignment="1">
      <alignment horizontal="center" vertical="center" textRotation="0" wrapText="false" shrinkToFit="false"/>
    </xf>
    <xf xfId="0" fontId="3" numFmtId="49" fillId="2" borderId="3" applyFont="1" applyNumberFormat="1" applyFill="0" applyBorder="1" applyAlignment="1">
      <alignment horizontal="center" vertical="center" textRotation="0" wrapText="false" shrinkToFit="false"/>
    </xf>
    <xf xfId="0" fontId="3" numFmtId="49" fillId="2" borderId="2" applyFont="1" applyNumberFormat="1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5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4" numFmtId="0" fillId="2" borderId="5" applyFont="1" applyNumberFormat="0" applyFill="0" applyBorder="1" applyAlignment="1">
      <alignment horizontal="center" vertical="center" textRotation="0" wrapText="false" shrinkToFit="false"/>
    </xf>
    <xf xfId="0" fontId="4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>
      <alignment horizontal="center" vertical="center" textRotation="0" wrapText="false" shrinkToFit="false"/>
    </xf>
    <xf xfId="0" fontId="3" numFmtId="0" fillId="5" borderId="5" applyFont="1" applyNumberFormat="0" applyFill="1" applyBorder="1" applyAlignment="1">
      <alignment horizontal="center" vertical="center" textRotation="0" wrapText="false" shrinkToFit="false"/>
    </xf>
    <xf xfId="0" fontId="3" numFmtId="0" fillId="5" borderId="3" applyFont="1" applyNumberFormat="0" applyFill="1" applyBorder="1" applyAlignment="1">
      <alignment horizontal="center" vertical="center" textRotation="0" wrapText="false" shrinkToFit="false"/>
    </xf>
    <xf xfId="0" fontId="3" numFmtId="49" fillId="5" borderId="2" applyFont="1" applyNumberFormat="1" applyFill="1" applyBorder="1" applyAlignment="1">
      <alignment horizontal="center" vertical="center" textRotation="0" wrapText="false" shrinkToFit="false"/>
    </xf>
    <xf xfId="0" fontId="3" numFmtId="49" fillId="5" borderId="5" applyFont="1" applyNumberFormat="1" applyFill="1" applyBorder="1" applyAlignment="1">
      <alignment horizontal="center" vertical="center" textRotation="0" wrapText="false" shrinkToFit="false"/>
    </xf>
    <xf xfId="0" fontId="3" numFmtId="49" fillId="5" borderId="3" applyFont="1" applyNumberFormat="1" applyFill="1" applyBorder="1" applyAlignment="1">
      <alignment horizontal="center" vertical="center" textRotation="0" wrapText="false" shrinkToFit="false"/>
    </xf>
    <xf xfId="0" fontId="3" numFmtId="0" fillId="2" borderId="5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4" borderId="2" applyFont="1" applyNumberFormat="0" applyFill="1" applyBorder="1" applyAlignment="1">
      <alignment horizontal="center" vertical="center" textRotation="0" wrapText="true" shrinkToFit="false"/>
    </xf>
    <xf xfId="0" fontId="3" numFmtId="0" fillId="4" borderId="5" applyFont="1" applyNumberFormat="0" applyFill="1" applyBorder="1" applyAlignment="1">
      <alignment horizontal="center" vertical="center" textRotation="0" wrapText="true" shrinkToFit="false"/>
    </xf>
    <xf xfId="0" fontId="3" numFmtId="0" fillId="4" borderId="3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4" numFmtId="0" fillId="2" borderId="5" applyFont="1" applyNumberFormat="0" applyFill="0" applyBorder="1" applyAlignment="1">
      <alignment horizontal="center" vertical="center" textRotation="0" wrapText="false" shrinkToFit="false"/>
    </xf>
    <xf xfId="0" fontId="4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49" fillId="2" borderId="1" applyFont="1" applyNumberFormat="1" applyFill="0" applyBorder="1" applyAlignment="1">
      <alignment horizontal="center" vertical="center" textRotation="0" wrapText="false" shrinkToFit="false"/>
    </xf>
    <xf xfId="0" fontId="3" quotePrefix="1" numFmtId="17" fillId="2" borderId="2" applyFont="1" applyNumberFormat="1" applyFill="0" applyBorder="1" applyAlignment="1">
      <alignment horizontal="center" vertical="center" textRotation="0" wrapText="false" shrinkToFit="false"/>
    </xf>
    <xf xfId="0" fontId="3" quotePrefix="1" numFmtId="17" fillId="2" borderId="5" applyFont="1" applyNumberFormat="1" applyFill="0" applyBorder="1" applyAlignment="1">
      <alignment horizontal="center" vertical="center" textRotation="0" wrapText="false" shrinkToFit="false"/>
    </xf>
    <xf xfId="0" fontId="3" quotePrefix="1" numFmtId="17" fillId="2" borderId="3" applyFont="1" applyNumberFormat="1" applyFill="0" applyBorder="1" applyAlignment="1">
      <alignment horizontal="center" vertical="center" textRotation="0" wrapText="false" shrinkToFit="false"/>
    </xf>
    <xf xfId="0" fontId="3" quotePrefix="1" numFmtId="17" fillId="2" borderId="2" applyFont="1" applyNumberFormat="1" applyFill="0" applyBorder="1" applyAlignment="1">
      <alignment horizontal="center" vertical="center" textRotation="0" wrapText="false" shrinkToFit="false"/>
    </xf>
    <xf xfId="0" fontId="3" numFmtId="0" fillId="4" borderId="2" applyFont="1" applyNumberFormat="0" applyFill="1" applyBorder="1" applyAlignment="1">
      <alignment horizontal="center" vertical="center" textRotation="0" wrapText="false" shrinkToFit="false"/>
    </xf>
    <xf xfId="0" fontId="3" numFmtId="0" fillId="4" borderId="5" applyFont="1" applyNumberFormat="0" applyFill="1" applyBorder="1" applyAlignment="1">
      <alignment horizontal="center" vertical="center" textRotation="0" wrapText="false" shrinkToFit="false"/>
    </xf>
    <xf xfId="0" fontId="3" numFmtId="0" fillId="4" borderId="3" applyFont="1" applyNumberFormat="0" applyFill="1" applyBorder="1" applyAlignment="1">
      <alignment horizontal="center" vertical="center" textRotation="0" wrapText="false" shrinkToFit="false"/>
    </xf>
    <xf xfId="0" fontId="3" numFmtId="17" fillId="2" borderId="2" applyFont="1" applyNumberFormat="1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10" applyFont="1" applyNumberFormat="0" applyFill="0" applyBorder="1" applyAlignment="1">
      <alignment horizontal="center" vertical="center" textRotation="0" wrapText="false" shrinkToFit="false"/>
    </xf>
    <xf xfId="0" fontId="3" numFmtId="0" fillId="2" borderId="13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0" fillId="5" borderId="2" applyFont="1" applyNumberFormat="0" applyFill="1" applyBorder="1" applyAlignment="1">
      <alignment horizontal="center" vertical="center" textRotation="0" wrapText="true" shrinkToFit="false"/>
    </xf>
    <xf xfId="0" fontId="3" numFmtId="0" fillId="5" borderId="5" applyFont="1" applyNumberFormat="0" applyFill="1" applyBorder="1" applyAlignment="1">
      <alignment horizontal="center" vertical="center" textRotation="0" wrapText="true" shrinkToFit="false"/>
    </xf>
    <xf xfId="0" fontId="3" numFmtId="0" fillId="5" borderId="3" applyFont="1" applyNumberFormat="0" applyFill="1" applyBorder="1" applyAlignment="1">
      <alignment horizontal="center" vertical="center" textRotation="0" wrapText="true" shrinkToFit="false"/>
    </xf>
    <xf xfId="0" fontId="3" numFmtId="49" fillId="2" borderId="5" applyFont="1" applyNumberFormat="1" applyFill="0" applyBorder="1" applyAlignment="1">
      <alignment horizontal="center" vertical="center" textRotation="0" wrapText="false" shrinkToFit="false"/>
    </xf>
    <xf xfId="0" fontId="3" numFmtId="49" fillId="2" borderId="3" applyFont="1" applyNumberFormat="1" applyFill="0" applyBorder="1" applyAlignment="1">
      <alignment horizontal="center" vertical="center" textRotation="0" wrapText="false" shrinkToFit="false"/>
    </xf>
    <xf xfId="0" fontId="2" numFmtId="0" fillId="2" borderId="7" applyFont="1" applyNumberFormat="0" applyFill="0" applyBorder="1" applyAlignment="1">
      <alignment horizontal="general" vertical="center" textRotation="0" wrapText="true" shrinkToFit="false"/>
    </xf>
    <xf xfId="0" fontId="2" numFmtId="0" fillId="2" borderId="9" applyFont="1" applyNumberFormat="0" applyFill="0" applyBorder="1" applyAlignment="1">
      <alignment horizontal="general" vertical="center" textRotation="0" wrapText="true" shrinkToFit="false"/>
    </xf>
    <xf xfId="0" fontId="2" numFmtId="165" fillId="3" borderId="2" applyFont="1" applyNumberFormat="1" applyFill="1" applyBorder="1" applyAlignment="1">
      <alignment horizontal="center" vertical="center" textRotation="0" wrapText="true" shrinkToFit="false"/>
    </xf>
    <xf xfId="0" fontId="2" numFmtId="165" fillId="3" borderId="5" applyFont="1" applyNumberFormat="1" applyFill="1" applyBorder="1" applyAlignment="1">
      <alignment horizontal="center" vertical="center" textRotation="0" wrapText="true" shrinkToFit="false"/>
    </xf>
    <xf xfId="0" fontId="2" numFmtId="165" fillId="3" borderId="3" applyFont="1" applyNumberFormat="1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/>
    </xf>
    <xf xfId="0" fontId="2" numFmtId="0" fillId="2" borderId="3" applyFont="1" applyNumberFormat="0" applyFill="0" applyBorder="1" applyAlignment="1">
      <alignment horizontal="left" vertical="center" textRotation="0" wrapText="false" shrinkToFit="false"/>
    </xf>
    <xf xfId="0" fontId="2" numFmtId="0" fillId="2" borderId="5" applyFont="1" applyNumberFormat="0" applyFill="0" applyBorder="1" applyAlignment="1">
      <alignment horizontal="left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top" textRotation="0" wrapText="true" shrinkToFit="false"/>
    </xf>
    <xf xfId="0" fontId="3" numFmtId="0" fillId="2" borderId="5" applyFont="1" applyNumberFormat="0" applyFill="0" applyBorder="1" applyAlignment="1">
      <alignment horizontal="center" vertical="top" textRotation="0" wrapText="true" shrinkToFit="false"/>
    </xf>
    <xf xfId="0" fontId="3" numFmtId="0" fillId="2" borderId="3" applyFont="1" applyNumberFormat="0" applyFill="0" applyBorder="1" applyAlignment="1">
      <alignment horizontal="center" vertical="top" textRotation="0" wrapText="true" shrinkToFit="false"/>
    </xf>
    <xf xfId="0" fontId="4" numFmtId="0" fillId="2" borderId="2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4" numFmtId="0" fillId="2" borderId="3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3" numFmtId="49" fillId="2" borderId="5" applyFont="1" applyNumberFormat="1" applyFill="0" applyBorder="1" applyAlignment="1">
      <alignment horizontal="center" vertical="top" textRotation="0" wrapText="true" shrinkToFit="false"/>
    </xf>
    <xf xfId="0" fontId="3" numFmtId="49" fillId="2" borderId="3" applyFont="1" applyNumberFormat="1" applyFill="0" applyBorder="1" applyAlignment="1">
      <alignment horizontal="center" vertical="top" textRotation="0" wrapText="true" shrinkToFit="false"/>
    </xf>
    <xf xfId="0" fontId="3" numFmtId="49" fillId="2" borderId="2" applyFont="1" applyNumberFormat="1" applyFill="0" applyBorder="1" applyAlignment="1">
      <alignment horizontal="center" vertical="top" textRotation="0" wrapText="true" shrinkToFit="false"/>
    </xf>
    <xf xfId="0" fontId="3" numFmtId="0" fillId="2" borderId="0" applyFont="1" applyNumberFormat="0" applyFill="0" applyBorder="0" applyAlignment="1">
      <alignment horizontal="center" vertical="top" textRotation="0" wrapText="true" shrinkToFit="false"/>
    </xf>
    <xf xfId="0" fontId="4" numFmtId="0" fillId="2" borderId="2" applyFont="1" applyNumberFormat="0" applyFill="0" applyBorder="1" applyAlignment="1">
      <alignment horizontal="center" vertical="top" textRotation="0" wrapText="true" shrinkToFit="false"/>
    </xf>
    <xf xfId="0" fontId="4" numFmtId="0" fillId="2" borderId="5" applyFont="1" applyNumberFormat="0" applyFill="0" applyBorder="1" applyAlignment="1">
      <alignment horizontal="center" vertical="top" textRotation="0" wrapText="true" shrinkToFit="false"/>
    </xf>
    <xf xfId="0" fontId="4" numFmtId="0" fillId="2" borderId="3" applyFont="1" applyNumberFormat="0" applyFill="0" applyBorder="1" applyAlignment="1">
      <alignment horizontal="center" vertical="top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false" shrinkToFit="false"/>
    </xf>
    <xf xfId="0" fontId="4" numFmtId="0" fillId="2" borderId="5" applyFont="1" applyNumberFormat="0" applyFill="0" applyBorder="1" applyAlignment="1">
      <alignment horizontal="left" vertical="top" textRotation="0" wrapText="false" shrinkToFit="false"/>
    </xf>
    <xf xfId="0" fontId="4" numFmtId="0" fillId="2" borderId="3" applyFont="1" applyNumberFormat="0" applyFill="0" applyBorder="1" applyAlignment="1">
      <alignment horizontal="left" vertical="top" textRotation="0" wrapText="false" shrinkToFit="false"/>
    </xf>
    <xf xfId="0" fontId="4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4" numFmtId="0" fillId="3" borderId="5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4" numFmtId="0" fillId="3" borderId="3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4" numFmtId="0" fillId="3" borderId="7" applyFont="1" applyNumberFormat="0" applyFill="1" applyBorder="1" applyAlignment="1">
      <alignment horizontal="center" vertical="top" textRotation="0" wrapText="true" shrinkToFit="false"/>
    </xf>
    <xf xfId="0" fontId="4" numFmtId="0" fillId="3" borderId="9" applyFont="1" applyNumberFormat="0" applyFill="1" applyBorder="1" applyAlignment="1">
      <alignment horizontal="center" vertical="top" textRotation="0" wrapText="true" shrinkToFit="false"/>
    </xf>
    <xf xfId="0" fontId="4" numFmtId="0" fillId="2" borderId="7" applyFont="1" applyNumberFormat="0" applyFill="0" applyBorder="1" applyAlignment="1">
      <alignment horizontal="general" vertical="top" textRotation="0" wrapText="true" shrinkToFit="false"/>
    </xf>
    <xf xfId="0" fontId="4" numFmtId="0" fillId="2" borderId="9" applyFont="1" applyNumberFormat="0" applyFill="0" applyBorder="1" applyAlignment="1">
      <alignment horizontal="general" vertical="top" textRotation="0" wrapText="true" shrinkToFit="false"/>
    </xf>
    <xf xfId="0" fontId="4" numFmtId="0" fillId="3" borderId="2" applyFont="1" applyNumberFormat="0" applyFill="1" applyBorder="1" applyAlignment="1">
      <alignment horizontal="center" vertical="top" textRotation="0" wrapText="true" shrinkToFit="false"/>
    </xf>
    <xf xfId="0" fontId="4" numFmtId="0" fillId="3" borderId="5" applyFont="1" applyNumberFormat="0" applyFill="1" applyBorder="1" applyAlignment="1">
      <alignment horizontal="center" vertical="top" textRotation="0" wrapText="true" shrinkToFit="false"/>
    </xf>
    <xf xfId="0" fontId="4" numFmtId="0" fillId="3" borderId="3" applyFont="1" applyNumberFormat="0" applyFill="1" applyBorder="1" applyAlignment="1">
      <alignment horizontal="center" vertical="top" textRotation="0" wrapText="true" shrinkToFit="false"/>
    </xf>
    <xf xfId="0" fontId="4" numFmtId="165" fillId="3" borderId="2" applyFont="1" applyNumberFormat="1" applyFill="1" applyBorder="1" applyAlignment="1">
      <alignment horizontal="center" vertical="top" textRotation="0" wrapText="true" shrinkToFit="false"/>
    </xf>
    <xf xfId="0" fontId="4" numFmtId="165" fillId="3" borderId="5" applyFont="1" applyNumberFormat="1" applyFill="1" applyBorder="1" applyAlignment="1">
      <alignment horizontal="center" vertical="top" textRotation="0" wrapText="true" shrinkToFit="false"/>
    </xf>
    <xf xfId="0" fontId="4" numFmtId="165" fillId="3" borderId="3" applyFont="1" applyNumberFormat="1" applyFill="1" applyBorder="1" applyAlignment="1">
      <alignment horizontal="center" vertical="top" textRotation="0" wrapText="true" shrinkToFit="false"/>
    </xf>
    <xf xfId="0" fontId="4" numFmtId="0" fillId="3" borderId="7" applyFont="1" applyNumberFormat="0" applyFill="1" applyBorder="1" applyAlignment="1">
      <alignment horizontal="center" vertical="center" textRotation="0" wrapText="true" shrinkToFit="false"/>
    </xf>
    <xf xfId="0" fontId="4" numFmtId="0" fillId="3" borderId="9" applyFont="1" applyNumberFormat="0" applyFill="1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>
      <alignment horizontal="center" vertical="top" textRotation="0" wrapText="true" shrinkToFit="false"/>
    </xf>
    <xf xfId="0" fontId="3" numFmtId="0" fillId="5" borderId="5" applyFont="1" applyNumberFormat="0" applyFill="1" applyBorder="1" applyAlignment="1">
      <alignment horizontal="center" vertical="top" textRotation="0" wrapText="true" shrinkToFit="false"/>
    </xf>
    <xf xfId="0" fontId="3" numFmtId="0" fillId="5" borderId="3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0" applyBorder="1" applyAlignment="1">
      <alignment horizontal="left" vertical="top" textRotation="0" wrapText="tru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/>
    </xf>
    <xf xfId="0" fontId="3" quotePrefix="1" numFmtId="17" fillId="2" borderId="2" applyFont="1" applyNumberFormat="1" applyFill="0" applyBorder="1" applyAlignment="1">
      <alignment horizontal="center" vertical="top" textRotation="0" wrapText="false" shrinkToFit="false"/>
    </xf>
    <xf xfId="0" fontId="3" quotePrefix="1" numFmtId="17" fillId="2" borderId="5" applyFont="1" applyNumberFormat="1" applyFill="0" applyBorder="1" applyAlignment="1">
      <alignment horizontal="center" vertical="top" textRotation="0" wrapText="false" shrinkToFit="false"/>
    </xf>
    <xf xfId="0" fontId="3" quotePrefix="1" numFmtId="17" fillId="2" borderId="3" applyFont="1" applyNumberFormat="1" applyFill="0" applyBorder="1" applyAlignment="1">
      <alignment horizontal="center" vertical="top" textRotation="0" wrapText="false" shrinkToFit="false"/>
    </xf>
    <xf xfId="0" fontId="3" numFmtId="49" fillId="2" borderId="2" applyFont="1" applyNumberFormat="1" applyFill="0" applyBorder="1" applyAlignment="1">
      <alignment horizontal="center" vertical="top" textRotation="0" wrapText="false" shrinkToFit="false"/>
    </xf>
    <xf xfId="0" fontId="3" numFmtId="49" fillId="2" borderId="5" applyFont="1" applyNumberFormat="1" applyFill="0" applyBorder="1" applyAlignment="1">
      <alignment horizontal="center" vertical="top" textRotation="0" wrapText="false" shrinkToFit="false"/>
    </xf>
    <xf xfId="0" fontId="3" numFmtId="49" fillId="2" borderId="3" applyFont="1" applyNumberFormat="1" applyFill="0" applyBorder="1" applyAlignment="1">
      <alignment horizontal="center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left" vertical="top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3" numFmtId="0" fillId="2" borderId="1" applyFont="1" applyNumberFormat="0" applyFill="0" applyBorder="1" applyAlignment="1">
      <alignment horizontal="center" vertical="top" textRotation="0" wrapText="true" shrinkToFit="false"/>
    </xf>
    <xf xfId="0" fontId="3" numFmtId="0" fillId="2" borderId="2" applyFont="1" applyNumberFormat="0" applyFill="0" applyBorder="1" applyAlignment="1">
      <alignment horizontal="center" vertical="top" textRotation="0" wrapText="true" shrinkToFit="false"/>
    </xf>
    <xf xfId="0" fontId="3" numFmtId="0" fillId="2" borderId="5" applyFont="1" applyNumberFormat="0" applyFill="0" applyBorder="1" applyAlignment="1">
      <alignment horizontal="center" vertical="top" textRotation="0" wrapText="true" shrinkToFit="false"/>
    </xf>
    <xf xfId="0" fontId="3" numFmtId="0" fillId="2" borderId="3" applyFont="1" applyNumberFormat="0" applyFill="0" applyBorder="1" applyAlignment="1">
      <alignment horizontal="center" vertical="top" textRotation="0" wrapText="tru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12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left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3" quotePrefix="1" numFmtId="17" fillId="2" borderId="2" applyFont="1" applyNumberFormat="1" applyFill="0" applyBorder="1" applyAlignment="1">
      <alignment horizontal="center" vertical="top" textRotation="0" wrapText="false" shrinkToFit="false"/>
    </xf>
    <xf xfId="0" fontId="3" quotePrefix="1" numFmtId="17" fillId="2" borderId="5" applyFont="1" applyNumberFormat="1" applyFill="0" applyBorder="1" applyAlignment="1">
      <alignment horizontal="center" vertical="top" textRotation="0" wrapText="false" shrinkToFit="false"/>
    </xf>
    <xf xfId="0" fontId="3" quotePrefix="1" numFmtId="17" fillId="2" borderId="3" applyFont="1" applyNumberFormat="1" applyFill="0" applyBorder="1" applyAlignment="1">
      <alignment horizontal="center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5" numFmtId="0" fillId="2" borderId="1" applyFont="1" applyNumberFormat="0" applyFill="0" applyBorder="1" applyAlignment="1">
      <alignment horizontal="general" vertical="top" textRotation="0" wrapText="true" shrinkToFit="false"/>
    </xf>
    <xf xfId="0" fontId="5" numFmtId="0" fillId="2" borderId="9" applyFont="1" applyNumberFormat="0" applyFill="0" applyBorder="1" applyAlignment="1">
      <alignment horizontal="general" vertical="top" textRotation="0" wrapText="true" shrinkToFit="false"/>
    </xf>
    <xf xfId="0" fontId="12" numFmtId="0" fillId="2" borderId="1" applyFont="1" applyNumberFormat="0" applyFill="0" applyBorder="1" applyAlignment="1">
      <alignment horizontal="general" vertical="top" textRotation="0" wrapText="true" shrinkToFit="false"/>
    </xf>
    <xf xfId="0" fontId="5" numFmtId="165" fillId="2" borderId="1" applyFont="1" applyNumberFormat="1" applyFill="0" applyBorder="1" applyAlignment="1">
      <alignment horizontal="left" vertical="center" textRotation="0" wrapText="false" shrinkToFit="false"/>
    </xf>
    <xf xfId="0" fontId="12" numFmtId="165" fillId="2" borderId="7" applyFont="1" applyNumberFormat="1" applyFill="0" applyBorder="1" applyAlignment="1">
      <alignment horizontal="left" vertical="center" textRotation="0" wrapText="false" shrinkToFit="false"/>
    </xf>
    <xf xfId="0" fontId="12" numFmtId="165" fillId="2" borderId="1" applyFont="1" applyNumberFormat="1" applyFill="0" applyBorder="1" applyAlignment="1">
      <alignment horizontal="left" vertical="center" textRotation="0" wrapText="false" shrinkToFit="false"/>
    </xf>
    <xf xfId="0" fontId="12" numFmtId="0" fillId="2" borderId="9" applyFont="1" applyNumberFormat="0" applyFill="0" applyBorder="1" applyAlignment="1">
      <alignment horizontal="general" vertical="top" textRotation="0" wrapText="true" shrinkToFit="false"/>
    </xf>
    <xf xfId="0" fontId="12" numFmtId="0" fillId="2" borderId="1" applyFont="1" applyNumberFormat="0" applyFill="0" applyBorder="1" applyAlignment="1">
      <alignment horizontal="general" vertical="bottom" textRotation="0" wrapText="true" shrinkToFit="false"/>
    </xf>
    <xf xfId="0" fontId="5" numFmtId="0" fillId="2" borderId="1" applyFont="1" applyNumberFormat="0" applyFill="0" applyBorder="1" applyAlignment="1">
      <alignment horizontal="general" vertical="bottom" textRotation="0" wrapText="true" shrinkToFit="false"/>
    </xf>
    <xf xfId="0" fontId="21" numFmtId="0" fillId="2" borderId="9" applyFont="1" applyNumberFormat="0" applyFill="0" applyBorder="1" applyAlignment="1">
      <alignment horizontal="general" vertical="top" textRotation="0" wrapText="true" shrinkToFit="false"/>
    </xf>
    <xf xfId="0" fontId="5" numFmtId="0" fillId="2" borderId="1" applyFont="1" applyNumberFormat="0" applyFill="0" applyBorder="1" applyAlignment="1">
      <alignment horizontal="left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12" numFmtId="0" fillId="2" borderId="1" applyFont="1" applyNumberFormat="0" applyFill="0" applyBorder="1" applyAlignment="1">
      <alignment horizontal="general" vertical="top" textRotation="0" wrapText="false" shrinkToFit="false"/>
    </xf>
    <xf xfId="0" fontId="5" numFmtId="0" fillId="2" borderId="9" applyFont="1" applyNumberFormat="0" applyFill="0" applyBorder="1" applyAlignment="1">
      <alignment horizontal="general" vertical="top" textRotation="0" wrapText="false" shrinkToFit="false"/>
    </xf>
    <xf xfId="0" fontId="5" numFmtId="15" fillId="2" borderId="2" applyFont="1" applyNumberFormat="1" applyFill="0" applyBorder="1" applyAlignment="1">
      <alignment horizontal="general" vertical="center" textRotation="0" wrapText="false" shrinkToFit="false"/>
    </xf>
    <xf xfId="0" fontId="5" numFmtId="0" fillId="2" borderId="2" applyFont="1" applyNumberFormat="0" applyFill="0" applyBorder="1" applyAlignment="1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top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true" shrinkToFit="false"/>
    </xf>
    <xf xfId="0" fontId="4" numFmtId="0" fillId="2" borderId="11" applyFont="1" applyNumberFormat="0" applyFill="0" applyBorder="1" applyAlignment="1">
      <alignment horizontal="center" vertical="top" textRotation="0" wrapText="true" shrinkToFit="false"/>
    </xf>
    <xf xfId="0" fontId="3" numFmtId="0" fillId="2" borderId="11" applyFont="1" applyNumberFormat="0" applyFill="0" applyBorder="1" applyAlignment="1">
      <alignment horizontal="center" vertical="top" textRotation="0" wrapText="true" shrinkToFit="false"/>
    </xf>
    <xf xfId="0" fontId="17" numFmtId="0" fillId="2" borderId="1" applyFont="1" applyNumberFormat="0" applyFill="0" applyBorder="1" applyAlignment="1">
      <alignment horizontal="center" vertical="top" textRotation="0" wrapText="true" shrinkToFit="false"/>
    </xf>
    <xf xfId="0" fontId="4" numFmtId="0" fillId="2" borderId="1" applyFont="1" applyNumberFormat="0" applyFill="0" applyBorder="1" applyAlignment="1">
      <alignment horizontal="center" vertical="top" textRotation="0" wrapText="true" shrinkToFit="false"/>
    </xf>
    <xf xfId="0" fontId="4" numFmtId="0" fillId="2" borderId="7" applyFont="1" applyNumberFormat="0" applyFill="0" applyBorder="1" applyAlignment="1">
      <alignment horizontal="center" vertical="top" textRotation="0" wrapText="true" shrinkToFit="false"/>
    </xf>
    <xf xfId="0" fontId="4" numFmtId="49" fillId="2" borderId="2" applyFont="1" applyNumberFormat="1" applyFill="0" applyBorder="1" applyAlignment="1">
      <alignment horizontal="center" vertical="top" textRotation="0" wrapText="true" shrinkToFit="false"/>
    </xf>
    <xf xfId="0" fontId="4" numFmtId="49" fillId="2" borderId="5" applyFont="1" applyNumberFormat="1" applyFill="0" applyBorder="1" applyAlignment="1">
      <alignment horizontal="center" vertical="top" textRotation="0" wrapText="true" shrinkToFit="false"/>
    </xf>
    <xf xfId="0" fontId="4" numFmtId="49" fillId="2" borderId="3" applyFont="1" applyNumberFormat="1" applyFill="0" applyBorder="1" applyAlignment="1">
      <alignment horizontal="center" vertical="top" textRotation="0" wrapText="true" shrinkToFit="false"/>
    </xf>
    <xf xfId="0" fontId="4" numFmtId="165" fillId="2" borderId="1" applyFont="1" applyNumberFormat="1" applyFill="0" applyBorder="1" applyAlignment="1">
      <alignment horizontal="general" vertical="top" textRotation="0" wrapText="false" shrinkToFit="false"/>
    </xf>
    <xf xfId="0" fontId="4" numFmtId="165" fillId="2" borderId="1" applyFont="1" applyNumberFormat="1" applyFill="0" applyBorder="1" applyAlignment="1">
      <alignment horizontal="general" vertical="top" textRotation="0" wrapText="true" shrinkToFit="false"/>
    </xf>
    <xf xfId="0" fontId="4" numFmtId="0" fillId="2" borderId="7" applyFont="1" applyNumberFormat="0" applyFill="0" applyBorder="1" applyAlignment="1">
      <alignment horizontal="center" vertical="center" textRotation="0" wrapText="true" shrinkToFit="false"/>
    </xf>
    <xf xfId="0" fontId="22" numFmtId="0" fillId="2" borderId="2" applyFont="1" applyNumberFormat="0" applyFill="0" applyBorder="1" applyAlignment="1">
      <alignment horizontal="general" vertical="top" textRotation="0" wrapText="true" shrinkToFit="false"/>
    </xf>
    <xf xfId="0" fontId="2" numFmtId="165" fillId="2" borderId="12" applyFont="1" applyNumberFormat="1" applyFill="0" applyBorder="1" applyAlignment="1">
      <alignment horizontal="general" vertical="center" textRotation="0" wrapText="true" shrinkToFit="false"/>
    </xf>
    <xf xfId="0" fontId="16" numFmtId="0" fillId="2" borderId="1" applyFont="1" applyNumberFormat="0" applyFill="0" applyBorder="1" applyAlignment="1">
      <alignment horizontal="center" vertical="top" textRotation="0" wrapText="true" shrinkToFit="false"/>
    </xf>
  </cellXfs>
  <cellStyles count="1">
    <cellStyle name="Normal" xfId="0" builtinId="0"/>
  </cellStyles>
  <dxfs count="4"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Relationship Id="rId3" Type="http://schemas.openxmlformats.org/officeDocument/2006/relationships/image" Target="../media/image33.png"/><Relationship Id="rId4" Type="http://schemas.openxmlformats.org/officeDocument/2006/relationships/image" Target="../media/image14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png"/><Relationship Id="rId3" Type="http://schemas.openxmlformats.org/officeDocument/2006/relationships/image" Target="../media/image37.png"/><Relationship Id="rId4" Type="http://schemas.openxmlformats.org/officeDocument/2006/relationships/image" Target="../media/image18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1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png"/><Relationship Id="rId2" Type="http://schemas.openxmlformats.org/officeDocument/2006/relationships/image" Target="../media/image212.png"/><Relationship Id="rId3" Type="http://schemas.openxmlformats.org/officeDocument/2006/relationships/image" Target="../media/image313.png"/><Relationship Id="rId4" Type="http://schemas.openxmlformats.org/officeDocument/2006/relationships/image" Target="../media/image114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png"/><Relationship Id="rId2" Type="http://schemas.openxmlformats.org/officeDocument/2006/relationships/image" Target="../media/image216.png"/><Relationship Id="rId3" Type="http://schemas.openxmlformats.org/officeDocument/2006/relationships/image" Target="../media/image317.png"/><Relationship Id="rId4" Type="http://schemas.openxmlformats.org/officeDocument/2006/relationships/image" Target="../media/image118.png"/><Relationship Id="rId5" Type="http://schemas.openxmlformats.org/officeDocument/2006/relationships/image" Target="../media/image4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365</xdr:row>
      <xdr:rowOff>66675</xdr:rowOff>
    </xdr:from>
    <xdr:ext cx="1485900" cy="676275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366</xdr:row>
      <xdr:rowOff>76200</xdr:rowOff>
    </xdr:from>
    <xdr:ext cx="1028700" cy="390525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161925</xdr:colOff>
      <xdr:row>366</xdr:row>
      <xdr:rowOff>76200</xdr:rowOff>
    </xdr:from>
    <xdr:ext cx="1009650" cy="285750"/>
    <xdr:pic>
      <xdr:nvPicPr>
        <xdr:cNvPr id="3" name="Picture 6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76200</xdr:colOff>
      <xdr:row>366</xdr:row>
      <xdr:rowOff>38100</xdr:rowOff>
    </xdr:from>
    <xdr:ext cx="1457325" cy="638175"/>
    <xdr:pic>
      <xdr:nvPicPr>
        <xdr:cNvPr id="4" name="Picture 7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394</xdr:row>
      <xdr:rowOff>66675</xdr:rowOff>
    </xdr:from>
    <xdr:ext cx="1438275" cy="2476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395</xdr:row>
      <xdr:rowOff>76200</xdr:rowOff>
    </xdr:from>
    <xdr:ext cx="990600" cy="1047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161925</xdr:colOff>
      <xdr:row>395</xdr:row>
      <xdr:rowOff>76200</xdr:rowOff>
    </xdr:from>
    <xdr:ext cx="990600" cy="27622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76200</xdr:colOff>
      <xdr:row>395</xdr:row>
      <xdr:rowOff>38100</xdr:rowOff>
    </xdr:from>
    <xdr:ext cx="1428750" cy="638175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43</xdr:row>
      <xdr:rowOff>66675</xdr:rowOff>
    </xdr:from>
    <xdr:ext cx="1438275" cy="952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44</xdr:row>
      <xdr:rowOff>76200</xdr:rowOff>
    </xdr:from>
    <xdr:ext cx="990600" cy="66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1371</xdr:row>
      <xdr:rowOff>66675</xdr:rowOff>
    </xdr:from>
    <xdr:ext cx="1438275" cy="952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1372</xdr:row>
      <xdr:rowOff>76200</xdr:rowOff>
    </xdr:from>
    <xdr:ext cx="990600" cy="66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161925</xdr:colOff>
      <xdr:row>2397</xdr:row>
      <xdr:rowOff>76200</xdr:rowOff>
    </xdr:from>
    <xdr:ext cx="990600" cy="76200"/>
    <xdr:pic>
      <xdr:nvPicPr>
        <xdr:cNvPr id="3" name="Picture 5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76200</xdr:colOff>
      <xdr:row>2397</xdr:row>
      <xdr:rowOff>38100</xdr:rowOff>
    </xdr:from>
    <xdr:ext cx="1428750" cy="342900"/>
    <xdr:pic>
      <xdr:nvPicPr>
        <xdr:cNvPr id="4" name="Picture 6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1503</xdr:row>
      <xdr:rowOff>66675</xdr:rowOff>
    </xdr:from>
    <xdr:ext cx="1438275" cy="952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1504</xdr:row>
      <xdr:rowOff>76200</xdr:rowOff>
    </xdr:from>
    <xdr:ext cx="990600" cy="66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161925</xdr:colOff>
      <xdr:row>2728</xdr:row>
      <xdr:rowOff>76200</xdr:rowOff>
    </xdr:from>
    <xdr:ext cx="952500" cy="76200"/>
    <xdr:pic>
      <xdr:nvPicPr>
        <xdr:cNvPr id="3" name="Picture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76200</xdr:colOff>
      <xdr:row>2728</xdr:row>
      <xdr:rowOff>38100</xdr:rowOff>
    </xdr:from>
    <xdr:ext cx="1362075" cy="342900"/>
    <xdr:pic>
      <xdr:nvPicPr>
        <xdr:cNvPr id="4" name="Picture 5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885825</xdr:colOff>
      <xdr:row>2728</xdr:row>
      <xdr:rowOff>0</xdr:rowOff>
    </xdr:from>
    <xdr:ext cx="923925" cy="361950"/>
    <xdr:pic>
      <xdr:nvPicPr>
        <xdr:cNvPr id="5" name="Picture 6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5.xml"/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440"/>
  <sheetViews>
    <sheetView tabSelected="0" workbookViewId="0" zoomScale="118" zoomScaleNormal="118" showGridLines="true" showRowColHeaders="1">
      <pane ySplit="4" topLeftCell="A347" activePane="bottomLeft" state="frozen"/>
      <selection pane="bottomLeft" activeCell="A347" sqref="A347"/>
    </sheetView>
  </sheetViews>
  <sheetFormatPr defaultRowHeight="14.4" defaultColWidth="9.140625" outlineLevelRow="0" outlineLevelCol="0"/>
  <cols>
    <col min="1" max="1" width="6.5703125" customWidth="true" style="1"/>
    <col min="2" max="2" width="49.7109375" customWidth="true" style="50"/>
    <col min="3" max="3" width="15.5703125" customWidth="true" style="52"/>
    <col min="4" max="4" width="13.5703125" customWidth="true" style="1"/>
    <col min="5" max="5" width="13.140625" customWidth="true" style="50"/>
    <col min="6" max="6" width="10.7109375" customWidth="true" style="1"/>
    <col min="7" max="7" width="9.140625" style="1"/>
    <col min="8" max="8" width="9.140625" style="1"/>
    <col min="9" max="9" width="9.140625" style="1"/>
    <col min="10" max="10" width="10.28515625" customWidth="true" style="1"/>
    <col min="11" max="11" width="15.7109375" customWidth="true" style="1"/>
    <col min="12" max="12" width="15.7109375" customWidth="true" style="1"/>
    <col min="13" max="13" width="15.7109375" customWidth="true" style="1"/>
    <col min="14" max="14" width="13.140625" customWidth="true" style="1"/>
    <col min="15" max="15" width="9.140625" style="1"/>
  </cols>
  <sheetData>
    <row r="1" spans="1:31">
      <c r="A1" s="476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8"/>
    </row>
    <row r="2" spans="1:31">
      <c r="A2" s="2"/>
      <c r="B2" s="3"/>
      <c r="C2" s="2"/>
      <c r="D2" s="4"/>
      <c r="E2" s="3"/>
      <c r="F2" s="4"/>
      <c r="G2" s="4"/>
      <c r="H2" s="4"/>
      <c r="I2" s="4"/>
      <c r="J2" s="4"/>
      <c r="K2" s="5"/>
      <c r="L2" s="2"/>
      <c r="M2" s="2"/>
      <c r="N2" s="4"/>
    </row>
    <row r="3" spans="1:31" customHeight="1" ht="12.75" s="6" customFormat="1">
      <c r="A3" s="479" t="s">
        <v>1</v>
      </c>
      <c r="B3" s="481" t="s">
        <v>2</v>
      </c>
      <c r="C3" s="479" t="s">
        <v>3</v>
      </c>
      <c r="D3" s="479" t="s">
        <v>4</v>
      </c>
      <c r="E3" s="479" t="s">
        <v>5</v>
      </c>
      <c r="F3" s="482" t="s">
        <v>6</v>
      </c>
      <c r="G3" s="483"/>
      <c r="H3" s="483"/>
      <c r="I3" s="484"/>
      <c r="J3" s="479" t="s">
        <v>7</v>
      </c>
      <c r="K3" s="482" t="s">
        <v>8</v>
      </c>
      <c r="L3" s="483"/>
      <c r="M3" s="484"/>
      <c r="N3" s="479" t="s">
        <v>9</v>
      </c>
    </row>
    <row r="4" spans="1:31" customHeight="1" ht="51" s="6" customFormat="1">
      <c r="A4" s="480"/>
      <c r="B4" s="481"/>
      <c r="C4" s="480"/>
      <c r="D4" s="480"/>
      <c r="E4" s="480"/>
      <c r="F4" s="7" t="s">
        <v>10</v>
      </c>
      <c r="G4" s="7" t="s">
        <v>11</v>
      </c>
      <c r="H4" s="7" t="s">
        <v>12</v>
      </c>
      <c r="I4" s="7" t="s">
        <v>13</v>
      </c>
      <c r="J4" s="480"/>
      <c r="K4" s="7" t="s">
        <v>14</v>
      </c>
      <c r="L4" s="7" t="s">
        <v>15</v>
      </c>
      <c r="M4" s="7" t="s">
        <v>16</v>
      </c>
      <c r="N4" s="480"/>
    </row>
    <row r="5" spans="1:31" customHeight="1" ht="12" s="10" customFormat="1">
      <c r="A5" s="8"/>
      <c r="B5" s="9" t="s">
        <v>17</v>
      </c>
      <c r="C5" s="485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7"/>
    </row>
    <row r="6" spans="1:31" customHeight="1" ht="24.95" s="10" customFormat="1">
      <c r="A6" s="8"/>
      <c r="B6" s="11" t="s">
        <v>18</v>
      </c>
      <c r="C6" s="12" t="s">
        <v>19</v>
      </c>
      <c r="D6" s="12" t="s">
        <v>20</v>
      </c>
      <c r="E6" s="12" t="s">
        <v>21</v>
      </c>
      <c r="F6" s="488" t="s">
        <v>22</v>
      </c>
      <c r="G6" s="489"/>
      <c r="H6" s="489"/>
      <c r="I6" s="490"/>
      <c r="J6" s="12" t="s">
        <v>23</v>
      </c>
      <c r="K6" s="14">
        <f>SUM(L6:M6)</f>
        <v>4252161.5</v>
      </c>
      <c r="L6" s="14">
        <f>3872884+63091+41483+70000+93941.5+110762</f>
        <v>4252161.5</v>
      </c>
      <c r="M6" s="15"/>
      <c r="N6" s="12" t="s">
        <v>24</v>
      </c>
      <c r="O6" s="10">
        <v>1347623</v>
      </c>
    </row>
    <row r="7" spans="1:31" customHeight="1" ht="24.95" s="10" customFormat="1">
      <c r="A7" s="8"/>
      <c r="B7" s="11" t="s">
        <v>18</v>
      </c>
      <c r="C7" s="12" t="s">
        <v>19</v>
      </c>
      <c r="D7" s="12" t="s">
        <v>20</v>
      </c>
      <c r="E7" s="12" t="s">
        <v>21</v>
      </c>
      <c r="F7" s="13" t="s">
        <v>25</v>
      </c>
      <c r="G7" s="13" t="s">
        <v>25</v>
      </c>
      <c r="H7" s="13" t="s">
        <v>26</v>
      </c>
      <c r="I7" s="13" t="s">
        <v>26</v>
      </c>
      <c r="J7" s="12" t="s">
        <v>23</v>
      </c>
      <c r="K7" s="14">
        <f>SUM(L7:M7)</f>
        <v>13124946.6</v>
      </c>
      <c r="L7" s="14">
        <f>16040478.1-L6+79303.5+5000+4000+18155+102701+80921+33945+74398+244230+28996.5+79980+585000</f>
        <v>13124946.6</v>
      </c>
      <c r="M7" s="15"/>
      <c r="N7" s="12" t="s">
        <v>27</v>
      </c>
    </row>
    <row r="8" spans="1:31" customHeight="1" ht="60" s="10" customFormat="1">
      <c r="A8" s="8"/>
      <c r="B8" s="11" t="s">
        <v>28</v>
      </c>
      <c r="C8" s="12" t="s">
        <v>29</v>
      </c>
      <c r="D8" s="12" t="s">
        <v>20</v>
      </c>
      <c r="E8" s="12" t="s">
        <v>30</v>
      </c>
      <c r="F8" s="13" t="s">
        <v>31</v>
      </c>
      <c r="G8" s="13" t="s">
        <v>32</v>
      </c>
      <c r="H8" s="13" t="s">
        <v>33</v>
      </c>
      <c r="I8" s="13" t="s">
        <v>33</v>
      </c>
      <c r="J8" s="12" t="s">
        <v>23</v>
      </c>
      <c r="K8" s="14">
        <f>SUM(L8:M8)</f>
        <v>2774325</v>
      </c>
      <c r="L8" s="14">
        <v>2774325</v>
      </c>
      <c r="M8" s="15"/>
      <c r="N8" s="12"/>
    </row>
    <row r="9" spans="1:31" customHeight="1" ht="24.95" s="10" customFormat="1">
      <c r="A9" s="8"/>
      <c r="B9" s="11" t="s">
        <v>34</v>
      </c>
      <c r="C9" s="12" t="s">
        <v>35</v>
      </c>
      <c r="D9" s="12" t="s">
        <v>20</v>
      </c>
      <c r="E9" s="12" t="s">
        <v>21</v>
      </c>
      <c r="F9" s="13" t="s">
        <v>31</v>
      </c>
      <c r="G9" s="13" t="s">
        <v>32</v>
      </c>
      <c r="H9" s="13" t="s">
        <v>33</v>
      </c>
      <c r="I9" s="13" t="s">
        <v>33</v>
      </c>
      <c r="J9" s="12" t="s">
        <v>23</v>
      </c>
      <c r="K9" s="14">
        <f>SUM(L9:M9)</f>
        <v>8988221</v>
      </c>
      <c r="L9" s="14">
        <v>8988221</v>
      </c>
      <c r="M9" s="15"/>
      <c r="N9" s="12" t="s">
        <v>24</v>
      </c>
    </row>
    <row r="10" spans="1:31" customHeight="1" ht="24.95" s="10" customFormat="1">
      <c r="A10" s="8"/>
      <c r="B10" s="11" t="s">
        <v>34</v>
      </c>
      <c r="C10" s="12" t="s">
        <v>35</v>
      </c>
      <c r="D10" s="12" t="s">
        <v>20</v>
      </c>
      <c r="E10" s="12" t="s">
        <v>21</v>
      </c>
      <c r="F10" s="13" t="s">
        <v>25</v>
      </c>
      <c r="G10" s="13" t="s">
        <v>25</v>
      </c>
      <c r="H10" s="13" t="s">
        <v>26</v>
      </c>
      <c r="I10" s="13" t="s">
        <v>26</v>
      </c>
      <c r="J10" s="12" t="s">
        <v>23</v>
      </c>
      <c r="K10" s="14">
        <f>SUM(L10:M10)</f>
        <v>8583245</v>
      </c>
      <c r="L10" s="14">
        <f>17571466-L9</f>
        <v>8583245</v>
      </c>
      <c r="M10" s="15"/>
      <c r="N10" s="12" t="s">
        <v>27</v>
      </c>
    </row>
    <row r="11" spans="1:31" customHeight="1" ht="60" s="10" customFormat="1">
      <c r="A11" s="8"/>
      <c r="B11" s="8" t="s">
        <v>36</v>
      </c>
      <c r="C11" s="12" t="s">
        <v>19</v>
      </c>
      <c r="D11" s="12" t="s">
        <v>20</v>
      </c>
      <c r="E11" s="12" t="s">
        <v>21</v>
      </c>
      <c r="F11" s="13" t="s">
        <v>31</v>
      </c>
      <c r="G11" s="13" t="s">
        <v>32</v>
      </c>
      <c r="H11" s="13" t="s">
        <v>33</v>
      </c>
      <c r="I11" s="13" t="s">
        <v>33</v>
      </c>
      <c r="J11" s="12" t="s">
        <v>23</v>
      </c>
      <c r="K11" s="14">
        <f>SUM(L11:M11)</f>
        <v>22707489</v>
      </c>
      <c r="L11" s="14">
        <v>22707489</v>
      </c>
      <c r="M11" s="15"/>
      <c r="N11" s="12" t="s">
        <v>24</v>
      </c>
    </row>
    <row r="12" spans="1:31" customHeight="1" ht="60" s="10" customFormat="1">
      <c r="A12" s="8"/>
      <c r="B12" s="8" t="s">
        <v>36</v>
      </c>
      <c r="C12" s="12" t="s">
        <v>19</v>
      </c>
      <c r="D12" s="12" t="s">
        <v>20</v>
      </c>
      <c r="E12" s="12" t="s">
        <v>21</v>
      </c>
      <c r="F12" s="13" t="s">
        <v>25</v>
      </c>
      <c r="G12" s="13" t="s">
        <v>25</v>
      </c>
      <c r="H12" s="13" t="s">
        <v>26</v>
      </c>
      <c r="I12" s="13" t="s">
        <v>26</v>
      </c>
      <c r="J12" s="12" t="s">
        <v>23</v>
      </c>
      <c r="K12" s="14">
        <f>SUM(L12:M12)</f>
        <v>18647300</v>
      </c>
      <c r="L12" s="14">
        <f>41354789-L11</f>
        <v>18647300</v>
      </c>
      <c r="M12" s="15"/>
      <c r="N12" s="12" t="s">
        <v>27</v>
      </c>
    </row>
    <row r="13" spans="1:31" customHeight="1" ht="60" s="10" customFormat="1">
      <c r="A13" s="8"/>
      <c r="B13" s="8" t="s">
        <v>37</v>
      </c>
      <c r="C13" s="12" t="s">
        <v>19</v>
      </c>
      <c r="D13" s="12" t="s">
        <v>20</v>
      </c>
      <c r="E13" s="12" t="s">
        <v>38</v>
      </c>
      <c r="F13" s="485" t="s">
        <v>39</v>
      </c>
      <c r="G13" s="486"/>
      <c r="H13" s="486"/>
      <c r="I13" s="487"/>
      <c r="J13" s="12" t="s">
        <v>23</v>
      </c>
      <c r="K13" s="14">
        <f>SUM(L13:M13)</f>
        <v>11110540</v>
      </c>
      <c r="L13" s="14">
        <f>8798340+O13</f>
        <v>11110540</v>
      </c>
      <c r="M13" s="15"/>
      <c r="N13" s="8"/>
      <c r="O13" s="10">
        <v>2312200</v>
      </c>
    </row>
    <row r="14" spans="1:31" customHeight="1" ht="30" s="10" customFormat="1">
      <c r="A14" s="8"/>
      <c r="B14" s="8" t="s">
        <v>40</v>
      </c>
      <c r="C14" s="12" t="s">
        <v>19</v>
      </c>
      <c r="D14" s="12" t="s">
        <v>20</v>
      </c>
      <c r="E14" s="12" t="s">
        <v>21</v>
      </c>
      <c r="F14" s="13" t="s">
        <v>32</v>
      </c>
      <c r="G14" s="13" t="s">
        <v>33</v>
      </c>
      <c r="H14" s="13" t="s">
        <v>33</v>
      </c>
      <c r="I14" s="13" t="s">
        <v>33</v>
      </c>
      <c r="J14" s="12" t="s">
        <v>23</v>
      </c>
      <c r="K14" s="14">
        <f>SUM(L14:M14)</f>
        <v>4476279</v>
      </c>
      <c r="L14" s="14">
        <f>2899585+O14</f>
        <v>4476279</v>
      </c>
      <c r="M14" s="15"/>
      <c r="N14" s="12" t="s">
        <v>24</v>
      </c>
      <c r="O14" s="10">
        <v>1576694</v>
      </c>
    </row>
    <row r="15" spans="1:31" customHeight="1" ht="30" s="10" customFormat="1">
      <c r="A15" s="8"/>
      <c r="B15" s="8" t="s">
        <v>40</v>
      </c>
      <c r="C15" s="12" t="s">
        <v>19</v>
      </c>
      <c r="D15" s="12" t="s">
        <v>20</v>
      </c>
      <c r="E15" s="12" t="s">
        <v>21</v>
      </c>
      <c r="F15" s="13" t="s">
        <v>25</v>
      </c>
      <c r="G15" s="13" t="s">
        <v>25</v>
      </c>
      <c r="H15" s="13" t="s">
        <v>26</v>
      </c>
      <c r="I15" s="13" t="s">
        <v>26</v>
      </c>
      <c r="J15" s="12" t="s">
        <v>23</v>
      </c>
      <c r="K15" s="14">
        <f>SUM(L15:M15)</f>
        <v>14959965.2</v>
      </c>
      <c r="L15" s="14">
        <f>19436244.2-L14</f>
        <v>14959965.2</v>
      </c>
      <c r="M15" s="15"/>
      <c r="N15" s="12" t="s">
        <v>27</v>
      </c>
    </row>
    <row r="16" spans="1:31" customHeight="1" ht="30" s="10" customFormat="1">
      <c r="A16" s="8"/>
      <c r="B16" s="8" t="s">
        <v>41</v>
      </c>
      <c r="C16" s="12" t="s">
        <v>19</v>
      </c>
      <c r="D16" s="12" t="s">
        <v>20</v>
      </c>
      <c r="E16" s="12" t="s">
        <v>42</v>
      </c>
      <c r="F16" s="485" t="s">
        <v>43</v>
      </c>
      <c r="G16" s="486"/>
      <c r="H16" s="486"/>
      <c r="I16" s="487"/>
      <c r="J16" s="12" t="s">
        <v>23</v>
      </c>
      <c r="K16" s="14">
        <f>SUM(L16:M16)</f>
        <v>122846.5</v>
      </c>
      <c r="L16" s="14">
        <f>118300+O16</f>
        <v>122846.5</v>
      </c>
      <c r="M16" s="15"/>
      <c r="N16" s="8"/>
      <c r="O16" s="10">
        <v>4546.5</v>
      </c>
    </row>
    <row r="17" spans="1:31" customHeight="1" ht="60" s="10" customFormat="1">
      <c r="A17" s="8"/>
      <c r="B17" s="8" t="s">
        <v>44</v>
      </c>
      <c r="C17" s="12" t="s">
        <v>19</v>
      </c>
      <c r="D17" s="12" t="s">
        <v>20</v>
      </c>
      <c r="E17" s="12" t="s">
        <v>45</v>
      </c>
      <c r="F17" s="485" t="s">
        <v>43</v>
      </c>
      <c r="G17" s="486"/>
      <c r="H17" s="486"/>
      <c r="I17" s="487"/>
      <c r="J17" s="12" t="s">
        <v>23</v>
      </c>
      <c r="K17" s="14">
        <f>SUM(L17:M17)</f>
        <v>2150000</v>
      </c>
      <c r="L17" s="14">
        <v>350000</v>
      </c>
      <c r="M17" s="15">
        <v>1800000</v>
      </c>
      <c r="N17" s="12" t="s">
        <v>46</v>
      </c>
    </row>
    <row r="18" spans="1:31" customHeight="1" ht="60" s="10" customFormat="1">
      <c r="A18" s="8"/>
      <c r="B18" s="8" t="s">
        <v>47</v>
      </c>
      <c r="C18" s="12" t="s">
        <v>19</v>
      </c>
      <c r="D18" s="12" t="s">
        <v>20</v>
      </c>
      <c r="E18" s="12" t="s">
        <v>48</v>
      </c>
      <c r="F18" s="485" t="s">
        <v>43</v>
      </c>
      <c r="G18" s="486"/>
      <c r="H18" s="486"/>
      <c r="I18" s="487"/>
      <c r="J18" s="12" t="s">
        <v>23</v>
      </c>
      <c r="K18" s="14">
        <f>SUM(L18:M18)</f>
        <v>2955000</v>
      </c>
      <c r="L18" s="14">
        <f>2870000+O18</f>
        <v>2955000</v>
      </c>
      <c r="M18" s="15"/>
      <c r="N18" s="12" t="s">
        <v>46</v>
      </c>
      <c r="O18" s="10">
        <v>85000</v>
      </c>
    </row>
    <row r="19" spans="1:31" customHeight="1" ht="60" s="10" customFormat="1">
      <c r="A19" s="8"/>
      <c r="B19" s="8" t="s">
        <v>49</v>
      </c>
      <c r="C19" s="12" t="s">
        <v>19</v>
      </c>
      <c r="D19" s="12" t="s">
        <v>20</v>
      </c>
      <c r="E19" s="12" t="s">
        <v>48</v>
      </c>
      <c r="F19" s="485" t="s">
        <v>43</v>
      </c>
      <c r="G19" s="486"/>
      <c r="H19" s="486"/>
      <c r="I19" s="487"/>
      <c r="J19" s="12" t="s">
        <v>23</v>
      </c>
      <c r="K19" s="14">
        <f>SUM(L19:M19)</f>
        <v>300000</v>
      </c>
      <c r="L19" s="14">
        <v>300000</v>
      </c>
      <c r="M19" s="15"/>
      <c r="N19" s="12" t="s">
        <v>46</v>
      </c>
    </row>
    <row r="20" spans="1:31" customHeight="1" ht="60" s="10" customFormat="1">
      <c r="A20" s="8"/>
      <c r="B20" s="8" t="s">
        <v>50</v>
      </c>
      <c r="C20" s="12" t="s">
        <v>19</v>
      </c>
      <c r="D20" s="12" t="s">
        <v>20</v>
      </c>
      <c r="E20" s="12" t="s">
        <v>48</v>
      </c>
      <c r="F20" s="485" t="s">
        <v>43</v>
      </c>
      <c r="G20" s="486"/>
      <c r="H20" s="486"/>
      <c r="I20" s="487"/>
      <c r="J20" s="12" t="s">
        <v>23</v>
      </c>
      <c r="K20" s="14">
        <f>SUM(L20:M20)</f>
        <v>200000</v>
      </c>
      <c r="L20" s="14">
        <v>200000</v>
      </c>
      <c r="M20" s="15"/>
      <c r="N20" s="12" t="s">
        <v>46</v>
      </c>
    </row>
    <row r="21" spans="1:31" customHeight="1" ht="60" s="10" customFormat="1">
      <c r="A21" s="8"/>
      <c r="B21" s="8" t="s">
        <v>51</v>
      </c>
      <c r="C21" s="12" t="s">
        <v>19</v>
      </c>
      <c r="D21" s="12" t="s">
        <v>20</v>
      </c>
      <c r="E21" s="12" t="s">
        <v>48</v>
      </c>
      <c r="F21" s="485" t="s">
        <v>43</v>
      </c>
      <c r="G21" s="486"/>
      <c r="H21" s="486"/>
      <c r="I21" s="487"/>
      <c r="J21" s="12" t="s">
        <v>23</v>
      </c>
      <c r="K21" s="14">
        <f>SUM(L21:M21)</f>
        <v>500000</v>
      </c>
      <c r="L21" s="14">
        <v>500000</v>
      </c>
      <c r="M21" s="15"/>
      <c r="N21" s="12" t="s">
        <v>46</v>
      </c>
    </row>
    <row r="22" spans="1:31" customHeight="1" ht="60" s="10" customFormat="1">
      <c r="A22" s="8"/>
      <c r="B22" s="8" t="s">
        <v>52</v>
      </c>
      <c r="C22" s="12" t="s">
        <v>19</v>
      </c>
      <c r="D22" s="12" t="s">
        <v>20</v>
      </c>
      <c r="E22" s="12" t="s">
        <v>48</v>
      </c>
      <c r="F22" s="485" t="s">
        <v>43</v>
      </c>
      <c r="G22" s="486"/>
      <c r="H22" s="486"/>
      <c r="I22" s="487"/>
      <c r="J22" s="12" t="s">
        <v>23</v>
      </c>
      <c r="K22" s="14">
        <f>SUM(L22:M22)</f>
        <v>1000000</v>
      </c>
      <c r="L22" s="14">
        <v>1000000</v>
      </c>
      <c r="M22" s="15"/>
      <c r="N22" s="12" t="s">
        <v>46</v>
      </c>
    </row>
    <row r="23" spans="1:31" customHeight="1" ht="60" s="10" customFormat="1">
      <c r="A23" s="8"/>
      <c r="B23" s="8" t="s">
        <v>53</v>
      </c>
      <c r="C23" s="12" t="s">
        <v>19</v>
      </c>
      <c r="D23" s="12" t="s">
        <v>20</v>
      </c>
      <c r="E23" s="12" t="s">
        <v>45</v>
      </c>
      <c r="F23" s="485" t="s">
        <v>43</v>
      </c>
      <c r="G23" s="486"/>
      <c r="H23" s="486"/>
      <c r="I23" s="487"/>
      <c r="J23" s="12" t="s">
        <v>23</v>
      </c>
      <c r="K23" s="14">
        <f>SUM(L23:M23)</f>
        <v>15246266</v>
      </c>
      <c r="L23" s="14">
        <f>14533266+O23</f>
        <v>15246266</v>
      </c>
      <c r="M23" s="15"/>
      <c r="N23" s="12" t="s">
        <v>46</v>
      </c>
      <c r="O23" s="10">
        <v>713000</v>
      </c>
    </row>
    <row r="24" spans="1:31" customHeight="1" ht="60" s="10" customFormat="1">
      <c r="A24" s="8"/>
      <c r="B24" s="8" t="s">
        <v>54</v>
      </c>
      <c r="C24" s="12" t="s">
        <v>19</v>
      </c>
      <c r="D24" s="12" t="s">
        <v>20</v>
      </c>
      <c r="E24" s="12" t="s">
        <v>48</v>
      </c>
      <c r="F24" s="485" t="s">
        <v>43</v>
      </c>
      <c r="G24" s="486"/>
      <c r="H24" s="486"/>
      <c r="I24" s="487"/>
      <c r="J24" s="12" t="s">
        <v>23</v>
      </c>
      <c r="K24" s="14">
        <f>SUM(L24:M24)</f>
        <v>150000</v>
      </c>
      <c r="L24" s="14">
        <v>150000</v>
      </c>
      <c r="M24" s="15"/>
      <c r="N24" s="8"/>
    </row>
    <row r="25" spans="1:31" customHeight="1" ht="30" s="10" customFormat="1">
      <c r="A25" s="8"/>
      <c r="B25" s="8" t="s">
        <v>55</v>
      </c>
      <c r="C25" s="12" t="s">
        <v>19</v>
      </c>
      <c r="D25" s="12" t="s">
        <v>20</v>
      </c>
      <c r="E25" s="12" t="s">
        <v>21</v>
      </c>
      <c r="F25" s="485" t="s">
        <v>43</v>
      </c>
      <c r="G25" s="486"/>
      <c r="H25" s="486"/>
      <c r="I25" s="487"/>
      <c r="J25" s="12" t="s">
        <v>23</v>
      </c>
      <c r="K25" s="14">
        <f>SUM(L25:M25)</f>
        <v>3500000</v>
      </c>
      <c r="L25" s="14">
        <v>3500000</v>
      </c>
      <c r="M25" s="15"/>
      <c r="N25" s="8"/>
    </row>
    <row r="26" spans="1:31" customHeight="1" ht="24.95" s="10" customFormat="1">
      <c r="A26" s="8"/>
      <c r="B26" s="491" t="s">
        <v>56</v>
      </c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3"/>
    </row>
    <row r="27" spans="1:31" customHeight="1" ht="24.95" s="10" customFormat="1">
      <c r="A27" s="8"/>
      <c r="B27" s="8" t="s">
        <v>57</v>
      </c>
      <c r="C27" s="12" t="s">
        <v>19</v>
      </c>
      <c r="D27" s="12" t="s">
        <v>20</v>
      </c>
      <c r="E27" s="12" t="s">
        <v>21</v>
      </c>
      <c r="F27" s="13" t="s">
        <v>32</v>
      </c>
      <c r="G27" s="13" t="s">
        <v>33</v>
      </c>
      <c r="H27" s="13" t="s">
        <v>33</v>
      </c>
      <c r="I27" s="13" t="s">
        <v>33</v>
      </c>
      <c r="J27" s="12" t="s">
        <v>23</v>
      </c>
      <c r="K27" s="14">
        <f>L27+M27</f>
        <v>8236200</v>
      </c>
      <c r="L27" s="15"/>
      <c r="M27" s="14">
        <v>8236200</v>
      </c>
      <c r="N27" s="8"/>
    </row>
    <row r="28" spans="1:31" customHeight="1" ht="24.95" s="10" customFormat="1">
      <c r="A28" s="8"/>
      <c r="B28" s="8" t="s">
        <v>58</v>
      </c>
      <c r="C28" s="12" t="s">
        <v>19</v>
      </c>
      <c r="D28" s="12" t="s">
        <v>20</v>
      </c>
      <c r="E28" s="12" t="s">
        <v>59</v>
      </c>
      <c r="F28" s="13" t="s">
        <v>32</v>
      </c>
      <c r="G28" s="13" t="s">
        <v>33</v>
      </c>
      <c r="H28" s="13" t="s">
        <v>33</v>
      </c>
      <c r="I28" s="13" t="s">
        <v>33</v>
      </c>
      <c r="J28" s="12" t="s">
        <v>23</v>
      </c>
      <c r="K28" s="14">
        <f>L28+M28</f>
        <v>12683250</v>
      </c>
      <c r="L28" s="15"/>
      <c r="M28" s="16">
        <v>12683250</v>
      </c>
      <c r="N28" s="8"/>
    </row>
    <row r="29" spans="1:31" customHeight="1" ht="24.95" s="10" customFormat="1">
      <c r="A29" s="8"/>
      <c r="B29" s="491" t="s">
        <v>60</v>
      </c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3"/>
    </row>
    <row r="30" spans="1:31" customHeight="1" ht="24.95" s="10" customFormat="1">
      <c r="A30" s="8"/>
      <c r="B30" s="494" t="s">
        <v>61</v>
      </c>
      <c r="C30" s="495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6"/>
    </row>
    <row r="31" spans="1:31" customHeight="1" ht="60" s="10" customFormat="1">
      <c r="A31" s="8"/>
      <c r="B31" s="8" t="s">
        <v>62</v>
      </c>
      <c r="C31" s="12" t="s">
        <v>63</v>
      </c>
      <c r="D31" s="12" t="s">
        <v>20</v>
      </c>
      <c r="E31" s="12" t="s">
        <v>38</v>
      </c>
      <c r="F31" s="485" t="s">
        <v>43</v>
      </c>
      <c r="G31" s="486"/>
      <c r="H31" s="486"/>
      <c r="I31" s="487"/>
      <c r="J31" s="12" t="s">
        <v>23</v>
      </c>
      <c r="K31" s="14">
        <f>L31+M31</f>
        <v>500000</v>
      </c>
      <c r="L31" s="15">
        <v>500000</v>
      </c>
      <c r="M31" s="14"/>
      <c r="N31" s="8" t="s">
        <v>64</v>
      </c>
    </row>
    <row r="32" spans="1:31" customHeight="1" ht="60" s="10" customFormat="1">
      <c r="A32" s="8"/>
      <c r="B32" s="74" t="s">
        <v>65</v>
      </c>
      <c r="C32" s="12" t="s">
        <v>63</v>
      </c>
      <c r="D32" s="12" t="s">
        <v>20</v>
      </c>
      <c r="E32" s="12" t="s">
        <v>59</v>
      </c>
      <c r="F32" s="13" t="s">
        <v>32</v>
      </c>
      <c r="G32" s="13" t="s">
        <v>33</v>
      </c>
      <c r="H32" s="13" t="s">
        <v>33</v>
      </c>
      <c r="I32" s="13" t="s">
        <v>33</v>
      </c>
      <c r="J32" s="12" t="s">
        <v>23</v>
      </c>
      <c r="K32" s="14">
        <f>L32+M32</f>
        <v>2000000</v>
      </c>
      <c r="L32" s="15">
        <v>2000000</v>
      </c>
      <c r="M32" s="14"/>
      <c r="N32" s="8"/>
    </row>
    <row r="33" spans="1:31" customHeight="1" ht="60" s="10" customFormat="1">
      <c r="A33" s="8"/>
      <c r="B33" s="8" t="s">
        <v>66</v>
      </c>
      <c r="C33" s="12" t="s">
        <v>63</v>
      </c>
      <c r="D33" s="12" t="s">
        <v>20</v>
      </c>
      <c r="E33" s="12" t="s">
        <v>42</v>
      </c>
      <c r="F33" s="485" t="s">
        <v>67</v>
      </c>
      <c r="G33" s="486"/>
      <c r="H33" s="486"/>
      <c r="I33" s="487"/>
      <c r="J33" s="12" t="s">
        <v>23</v>
      </c>
      <c r="K33" s="14">
        <f>L33+M33</f>
        <v>1300000</v>
      </c>
      <c r="L33" s="15">
        <v>1300000</v>
      </c>
      <c r="M33" s="14"/>
      <c r="N33" s="8" t="s">
        <v>68</v>
      </c>
    </row>
    <row r="34" spans="1:31" customHeight="1" ht="30" s="10" customFormat="1">
      <c r="A34" s="8"/>
      <c r="B34" s="8" t="s">
        <v>69</v>
      </c>
      <c r="C34" s="12" t="s">
        <v>63</v>
      </c>
      <c r="D34" s="12" t="s">
        <v>20</v>
      </c>
      <c r="E34" s="12" t="s">
        <v>42</v>
      </c>
      <c r="F34" s="485" t="s">
        <v>70</v>
      </c>
      <c r="G34" s="486"/>
      <c r="H34" s="486"/>
      <c r="I34" s="487"/>
      <c r="J34" s="12" t="s">
        <v>23</v>
      </c>
      <c r="K34" s="14">
        <f>L34+M34</f>
        <v>50000</v>
      </c>
      <c r="L34" s="15">
        <v>50000</v>
      </c>
      <c r="M34" s="14"/>
      <c r="N34" s="8" t="s">
        <v>71</v>
      </c>
    </row>
    <row r="35" spans="1:31" customHeight="1" ht="30" s="10" customFormat="1">
      <c r="A35" s="8"/>
      <c r="B35" s="8" t="s">
        <v>72</v>
      </c>
      <c r="C35" s="12" t="s">
        <v>63</v>
      </c>
      <c r="D35" s="12" t="s">
        <v>20</v>
      </c>
      <c r="E35" s="12" t="s">
        <v>42</v>
      </c>
      <c r="F35" s="485" t="s">
        <v>73</v>
      </c>
      <c r="G35" s="486"/>
      <c r="H35" s="486"/>
      <c r="I35" s="487"/>
      <c r="J35" s="12" t="s">
        <v>23</v>
      </c>
      <c r="K35" s="14">
        <f>L35+M35</f>
        <v>100000</v>
      </c>
      <c r="L35" s="15">
        <v>100000</v>
      </c>
      <c r="M35" s="14"/>
      <c r="N35" s="8" t="s">
        <v>74</v>
      </c>
    </row>
    <row r="36" spans="1:31" customHeight="1" ht="60" s="10" customFormat="1">
      <c r="A36" s="8"/>
      <c r="B36" s="8" t="s">
        <v>75</v>
      </c>
      <c r="C36" s="12" t="s">
        <v>63</v>
      </c>
      <c r="D36" s="12" t="s">
        <v>20</v>
      </c>
      <c r="E36" s="12" t="s">
        <v>42</v>
      </c>
      <c r="F36" s="485" t="s">
        <v>76</v>
      </c>
      <c r="G36" s="486"/>
      <c r="H36" s="486"/>
      <c r="I36" s="487"/>
      <c r="J36" s="12" t="s">
        <v>23</v>
      </c>
      <c r="K36" s="14">
        <f>L36+M36</f>
        <v>100000</v>
      </c>
      <c r="L36" s="15">
        <v>100000</v>
      </c>
      <c r="M36" s="14"/>
      <c r="N36" s="8" t="s">
        <v>77</v>
      </c>
    </row>
    <row r="37" spans="1:31" customHeight="1" ht="30" s="10" customFormat="1">
      <c r="A37" s="8"/>
      <c r="B37" s="11" t="s">
        <v>78</v>
      </c>
      <c r="C37" s="12" t="s">
        <v>63</v>
      </c>
      <c r="D37" s="12" t="s">
        <v>20</v>
      </c>
      <c r="E37" s="12" t="s">
        <v>42</v>
      </c>
      <c r="F37" s="485" t="s">
        <v>79</v>
      </c>
      <c r="G37" s="486"/>
      <c r="H37" s="486"/>
      <c r="I37" s="487"/>
      <c r="J37" s="12" t="s">
        <v>23</v>
      </c>
      <c r="K37" s="14">
        <f>L37+M37</f>
        <v>450000</v>
      </c>
      <c r="L37" s="15">
        <v>450000</v>
      </c>
      <c r="M37" s="14"/>
      <c r="N37" s="8" t="s">
        <v>80</v>
      </c>
    </row>
    <row r="38" spans="1:31" customHeight="1" ht="30" s="10" customFormat="1">
      <c r="A38" s="8"/>
      <c r="B38" s="11" t="s">
        <v>81</v>
      </c>
      <c r="C38" s="12" t="s">
        <v>63</v>
      </c>
      <c r="D38" s="12" t="s">
        <v>20</v>
      </c>
      <c r="E38" s="12" t="s">
        <v>42</v>
      </c>
      <c r="F38" s="13" t="s">
        <v>31</v>
      </c>
      <c r="G38" s="13" t="s">
        <v>32</v>
      </c>
      <c r="H38" s="13" t="s">
        <v>33</v>
      </c>
      <c r="I38" s="13" t="s">
        <v>33</v>
      </c>
      <c r="J38" s="12" t="s">
        <v>23</v>
      </c>
      <c r="K38" s="14">
        <f>L38+M38</f>
        <v>2000000</v>
      </c>
      <c r="L38" s="15">
        <v>2000000</v>
      </c>
      <c r="M38" s="14"/>
      <c r="N38" s="8"/>
    </row>
    <row r="39" spans="1:31" customHeight="1" ht="60" s="10" customFormat="1">
      <c r="A39" s="8"/>
      <c r="B39" s="11" t="s">
        <v>82</v>
      </c>
      <c r="C39" s="12" t="s">
        <v>63</v>
      </c>
      <c r="D39" s="12" t="s">
        <v>20</v>
      </c>
      <c r="E39" s="12" t="s">
        <v>42</v>
      </c>
      <c r="F39" s="13" t="s">
        <v>32</v>
      </c>
      <c r="G39" s="13" t="s">
        <v>33</v>
      </c>
      <c r="H39" s="13" t="s">
        <v>33</v>
      </c>
      <c r="I39" s="13" t="s">
        <v>33</v>
      </c>
      <c r="J39" s="12" t="s">
        <v>23</v>
      </c>
      <c r="K39" s="14">
        <f>L39+M39</f>
        <v>600000</v>
      </c>
      <c r="L39" s="15">
        <v>600000</v>
      </c>
      <c r="M39" s="14"/>
      <c r="N39" s="8"/>
    </row>
    <row r="40" spans="1:31" customHeight="1" ht="36" s="10" customFormat="1">
      <c r="A40" s="8"/>
      <c r="B40" s="11" t="s">
        <v>83</v>
      </c>
      <c r="C40" s="12" t="s">
        <v>63</v>
      </c>
      <c r="D40" s="12" t="s">
        <v>20</v>
      </c>
      <c r="E40" s="12" t="s">
        <v>42</v>
      </c>
      <c r="F40" s="488" t="s">
        <v>84</v>
      </c>
      <c r="G40" s="489"/>
      <c r="H40" s="489"/>
      <c r="I40" s="490"/>
      <c r="J40" s="12" t="s">
        <v>23</v>
      </c>
      <c r="K40" s="14">
        <f>L40+M40</f>
        <v>100000</v>
      </c>
      <c r="L40" s="15">
        <v>100000</v>
      </c>
      <c r="M40" s="14"/>
      <c r="N40" s="8" t="s">
        <v>85</v>
      </c>
    </row>
    <row r="41" spans="1:31" customHeight="1" ht="36" s="10" customFormat="1">
      <c r="A41" s="8"/>
      <c r="B41" s="11" t="s">
        <v>86</v>
      </c>
      <c r="C41" s="12" t="s">
        <v>63</v>
      </c>
      <c r="D41" s="12" t="s">
        <v>20</v>
      </c>
      <c r="E41" s="12" t="s">
        <v>21</v>
      </c>
      <c r="F41" s="13" t="s">
        <v>87</v>
      </c>
      <c r="G41" s="13" t="s">
        <v>88</v>
      </c>
      <c r="H41" s="13" t="s">
        <v>88</v>
      </c>
      <c r="I41" s="13" t="s">
        <v>88</v>
      </c>
      <c r="J41" s="12" t="s">
        <v>23</v>
      </c>
      <c r="K41" s="14">
        <f>L41+M41</f>
        <v>2000000</v>
      </c>
      <c r="L41" s="15"/>
      <c r="M41" s="17">
        <v>2000000</v>
      </c>
      <c r="N41" s="8"/>
    </row>
    <row r="42" spans="1:31" customHeight="1" ht="36" s="10" customFormat="1">
      <c r="A42" s="8"/>
      <c r="B42" s="11" t="s">
        <v>89</v>
      </c>
      <c r="C42" s="12" t="s">
        <v>63</v>
      </c>
      <c r="D42" s="12" t="s">
        <v>20</v>
      </c>
      <c r="E42" s="12" t="s">
        <v>21</v>
      </c>
      <c r="F42" s="13" t="s">
        <v>87</v>
      </c>
      <c r="G42" s="13" t="s">
        <v>88</v>
      </c>
      <c r="H42" s="13" t="s">
        <v>88</v>
      </c>
      <c r="I42" s="13" t="s">
        <v>88</v>
      </c>
      <c r="J42" s="12" t="s">
        <v>23</v>
      </c>
      <c r="K42" s="14">
        <f>L42+M42</f>
        <v>3000000</v>
      </c>
      <c r="L42" s="15"/>
      <c r="M42" s="17">
        <v>3000000</v>
      </c>
      <c r="N42" s="8"/>
    </row>
    <row r="43" spans="1:31" customHeight="1" ht="36" s="10" customFormat="1">
      <c r="A43" s="8"/>
      <c r="B43" s="11" t="s">
        <v>90</v>
      </c>
      <c r="C43" s="12" t="s">
        <v>63</v>
      </c>
      <c r="D43" s="12" t="s">
        <v>20</v>
      </c>
      <c r="E43" s="12" t="s">
        <v>21</v>
      </c>
      <c r="F43" s="13" t="s">
        <v>87</v>
      </c>
      <c r="G43" s="13" t="s">
        <v>88</v>
      </c>
      <c r="H43" s="13" t="s">
        <v>88</v>
      </c>
      <c r="I43" s="13" t="s">
        <v>88</v>
      </c>
      <c r="J43" s="12" t="s">
        <v>23</v>
      </c>
      <c r="K43" s="14">
        <f>L43+M43</f>
        <v>2000000</v>
      </c>
      <c r="L43" s="15"/>
      <c r="M43" s="17">
        <v>2000000</v>
      </c>
      <c r="N43" s="8"/>
    </row>
    <row r="44" spans="1:31" customHeight="1" ht="60" s="10" customFormat="1">
      <c r="A44" s="8"/>
      <c r="B44" s="8" t="s">
        <v>91</v>
      </c>
      <c r="C44" s="12" t="s">
        <v>63</v>
      </c>
      <c r="D44" s="12" t="s">
        <v>20</v>
      </c>
      <c r="E44" s="12" t="s">
        <v>92</v>
      </c>
      <c r="F44" s="485" t="s">
        <v>43</v>
      </c>
      <c r="G44" s="486"/>
      <c r="H44" s="486"/>
      <c r="I44" s="487"/>
      <c r="J44" s="12" t="s">
        <v>23</v>
      </c>
      <c r="K44" s="14">
        <f>L44+M44</f>
        <v>12815451.88</v>
      </c>
      <c r="L44" s="15">
        <v>12815451.88</v>
      </c>
      <c r="M44" s="15"/>
      <c r="N44" s="8" t="s">
        <v>93</v>
      </c>
    </row>
    <row r="45" spans="1:31" customHeight="1" ht="60" s="10" customFormat="1">
      <c r="A45" s="8"/>
      <c r="B45" s="8" t="s">
        <v>94</v>
      </c>
      <c r="C45" s="12" t="s">
        <v>63</v>
      </c>
      <c r="D45" s="12" t="s">
        <v>20</v>
      </c>
      <c r="E45" s="12" t="s">
        <v>92</v>
      </c>
      <c r="F45" s="485" t="s">
        <v>95</v>
      </c>
      <c r="G45" s="486"/>
      <c r="H45" s="486"/>
      <c r="I45" s="487"/>
      <c r="J45" s="12" t="s">
        <v>23</v>
      </c>
      <c r="K45" s="14">
        <f>L45+M45</f>
        <v>1000000</v>
      </c>
      <c r="L45" s="15">
        <v>1000000</v>
      </c>
      <c r="M45" s="15"/>
      <c r="N45" s="8" t="s">
        <v>93</v>
      </c>
    </row>
    <row r="46" spans="1:31" customHeight="1" ht="60" s="10" customFormat="1">
      <c r="A46" s="8"/>
      <c r="B46" s="8" t="s">
        <v>96</v>
      </c>
      <c r="C46" s="12" t="s">
        <v>63</v>
      </c>
      <c r="D46" s="12" t="s">
        <v>20</v>
      </c>
      <c r="E46" s="12" t="s">
        <v>38</v>
      </c>
      <c r="F46" s="485" t="s">
        <v>97</v>
      </c>
      <c r="G46" s="486"/>
      <c r="H46" s="486"/>
      <c r="I46" s="487"/>
      <c r="J46" s="12" t="s">
        <v>23</v>
      </c>
      <c r="K46" s="14">
        <f>L46+M46</f>
        <v>600000</v>
      </c>
      <c r="L46" s="15">
        <v>600000</v>
      </c>
      <c r="M46" s="15"/>
      <c r="N46" s="8" t="s">
        <v>93</v>
      </c>
    </row>
    <row r="47" spans="1:31" customHeight="1" ht="60" s="10" customFormat="1">
      <c r="A47" s="8"/>
      <c r="B47" s="8" t="s">
        <v>98</v>
      </c>
      <c r="C47" s="12" t="s">
        <v>63</v>
      </c>
      <c r="D47" s="12" t="s">
        <v>20</v>
      </c>
      <c r="E47" s="12" t="s">
        <v>99</v>
      </c>
      <c r="F47" s="485" t="s">
        <v>100</v>
      </c>
      <c r="G47" s="486"/>
      <c r="H47" s="486"/>
      <c r="I47" s="487"/>
      <c r="J47" s="12" t="s">
        <v>23</v>
      </c>
      <c r="K47" s="14">
        <f>L47+M47</f>
        <v>200000</v>
      </c>
      <c r="L47" s="15">
        <v>200000</v>
      </c>
      <c r="M47" s="15"/>
      <c r="N47" s="8" t="s">
        <v>93</v>
      </c>
    </row>
    <row r="48" spans="1:31" customHeight="1" ht="45" s="10" customFormat="1">
      <c r="A48" s="8"/>
      <c r="B48" s="8" t="s">
        <v>101</v>
      </c>
      <c r="C48" s="12" t="s">
        <v>63</v>
      </c>
      <c r="D48" s="12" t="s">
        <v>20</v>
      </c>
      <c r="E48" s="12" t="s">
        <v>21</v>
      </c>
      <c r="F48" s="485" t="s">
        <v>102</v>
      </c>
      <c r="G48" s="486"/>
      <c r="H48" s="486"/>
      <c r="I48" s="487"/>
      <c r="J48" s="12" t="s">
        <v>23</v>
      </c>
      <c r="K48" s="14">
        <f>L48+M48</f>
        <v>6000000</v>
      </c>
      <c r="L48" s="15"/>
      <c r="M48" s="15">
        <v>6000000</v>
      </c>
      <c r="N48" s="8" t="s">
        <v>103</v>
      </c>
    </row>
    <row r="49" spans="1:31" customHeight="1" ht="30" s="10" customFormat="1">
      <c r="A49" s="8"/>
      <c r="B49" s="8" t="s">
        <v>104</v>
      </c>
      <c r="C49" s="12" t="s">
        <v>63</v>
      </c>
      <c r="D49" s="12" t="s">
        <v>20</v>
      </c>
      <c r="E49" s="12" t="s">
        <v>21</v>
      </c>
      <c r="F49" s="485" t="s">
        <v>105</v>
      </c>
      <c r="G49" s="486"/>
      <c r="H49" s="486"/>
      <c r="I49" s="487"/>
      <c r="J49" s="12" t="s">
        <v>23</v>
      </c>
      <c r="K49" s="14">
        <f>L49+M49</f>
        <v>1000000</v>
      </c>
      <c r="L49" s="15">
        <v>1000000</v>
      </c>
      <c r="M49" s="15"/>
      <c r="N49" s="8" t="s">
        <v>106</v>
      </c>
    </row>
    <row r="50" spans="1:31" customHeight="1" ht="60" s="10" customFormat="1">
      <c r="A50" s="8"/>
      <c r="B50" s="8" t="s">
        <v>107</v>
      </c>
      <c r="C50" s="12" t="s">
        <v>63</v>
      </c>
      <c r="D50" s="12" t="s">
        <v>20</v>
      </c>
      <c r="E50" s="12" t="s">
        <v>21</v>
      </c>
      <c r="F50" s="485" t="s">
        <v>108</v>
      </c>
      <c r="G50" s="486"/>
      <c r="H50" s="486"/>
      <c r="I50" s="487"/>
      <c r="J50" s="12" t="s">
        <v>23</v>
      </c>
      <c r="K50" s="14">
        <f>L50+M50</f>
        <v>1500000</v>
      </c>
      <c r="L50" s="15">
        <v>1500000</v>
      </c>
      <c r="M50" s="15"/>
      <c r="N50" s="8"/>
    </row>
    <row r="51" spans="1:31" customHeight="1" ht="30" s="10" customFormat="1">
      <c r="A51" s="8"/>
      <c r="B51" s="8" t="s">
        <v>109</v>
      </c>
      <c r="C51" s="12" t="s">
        <v>63</v>
      </c>
      <c r="D51" s="12" t="s">
        <v>20</v>
      </c>
      <c r="E51" s="12" t="s">
        <v>21</v>
      </c>
      <c r="F51" s="485" t="s">
        <v>110</v>
      </c>
      <c r="G51" s="486"/>
      <c r="H51" s="486"/>
      <c r="I51" s="487"/>
      <c r="J51" s="12" t="s">
        <v>23</v>
      </c>
      <c r="K51" s="14">
        <f>L51+M51</f>
        <v>1500000</v>
      </c>
      <c r="L51" s="15">
        <v>1500000</v>
      </c>
      <c r="M51" s="15"/>
      <c r="N51" s="8"/>
    </row>
    <row r="52" spans="1:31" customHeight="1" ht="30" s="10" customFormat="1">
      <c r="A52" s="8"/>
      <c r="B52" s="8" t="s">
        <v>111</v>
      </c>
      <c r="C52" s="12" t="s">
        <v>63</v>
      </c>
      <c r="D52" s="12" t="s">
        <v>20</v>
      </c>
      <c r="E52" s="12" t="s">
        <v>21</v>
      </c>
      <c r="F52" s="485" t="s">
        <v>43</v>
      </c>
      <c r="G52" s="486"/>
      <c r="H52" s="486"/>
      <c r="I52" s="487"/>
      <c r="J52" s="12" t="s">
        <v>23</v>
      </c>
      <c r="K52" s="14">
        <f>L52+M52</f>
        <v>2000000</v>
      </c>
      <c r="L52" s="15">
        <v>2000000</v>
      </c>
      <c r="M52" s="15"/>
      <c r="N52" s="8"/>
    </row>
    <row r="53" spans="1:31" customHeight="1" ht="80.1" s="10" customFormat="1">
      <c r="A53" s="8"/>
      <c r="B53" s="8" t="s">
        <v>112</v>
      </c>
      <c r="C53" s="12" t="s">
        <v>63</v>
      </c>
      <c r="D53" s="12" t="s">
        <v>20</v>
      </c>
      <c r="E53" s="12" t="s">
        <v>113</v>
      </c>
      <c r="F53" s="485" t="s">
        <v>43</v>
      </c>
      <c r="G53" s="486"/>
      <c r="H53" s="486"/>
      <c r="I53" s="487"/>
      <c r="J53" s="12" t="s">
        <v>23</v>
      </c>
      <c r="K53" s="14">
        <f>L53+M53</f>
        <v>702721.05</v>
      </c>
      <c r="L53" s="15">
        <v>702721.05</v>
      </c>
      <c r="M53" s="15"/>
      <c r="N53" s="8"/>
    </row>
    <row r="54" spans="1:31" customHeight="1" ht="30" s="10" customFormat="1">
      <c r="A54" s="8"/>
      <c r="B54" s="491" t="s">
        <v>114</v>
      </c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3"/>
    </row>
    <row r="55" spans="1:31" customHeight="1" ht="60" s="10" customFormat="1">
      <c r="A55" s="8"/>
      <c r="B55" s="8" t="s">
        <v>115</v>
      </c>
      <c r="C55" s="12" t="s">
        <v>116</v>
      </c>
      <c r="D55" s="12" t="s">
        <v>20</v>
      </c>
      <c r="E55" s="12" t="s">
        <v>117</v>
      </c>
      <c r="F55" s="485" t="s">
        <v>43</v>
      </c>
      <c r="G55" s="486"/>
      <c r="H55" s="486"/>
      <c r="I55" s="487"/>
      <c r="J55" s="12" t="s">
        <v>23</v>
      </c>
      <c r="K55" s="14">
        <f>L55+M55</f>
        <v>20000000</v>
      </c>
      <c r="L55" s="15">
        <v>20000000</v>
      </c>
      <c r="M55" s="15"/>
      <c r="N55" s="8" t="s">
        <v>118</v>
      </c>
    </row>
    <row r="56" spans="1:31" customHeight="1" ht="30" s="10" customFormat="1">
      <c r="A56" s="8"/>
      <c r="B56" s="491" t="s">
        <v>119</v>
      </c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3"/>
    </row>
    <row r="57" spans="1:31" customHeight="1" ht="45" s="10" customFormat="1">
      <c r="A57" s="8"/>
      <c r="B57" s="8" t="s">
        <v>120</v>
      </c>
      <c r="C57" s="12" t="s">
        <v>121</v>
      </c>
      <c r="D57" s="12" t="s">
        <v>20</v>
      </c>
      <c r="E57" s="12" t="s">
        <v>21</v>
      </c>
      <c r="F57" s="485" t="s">
        <v>43</v>
      </c>
      <c r="G57" s="486"/>
      <c r="H57" s="486"/>
      <c r="I57" s="487"/>
      <c r="J57" s="12" t="s">
        <v>23</v>
      </c>
      <c r="K57" s="14">
        <f>L57+M57</f>
        <v>40261034.8</v>
      </c>
      <c r="L57" s="15"/>
      <c r="M57" s="15">
        <v>40261034.8</v>
      </c>
      <c r="N57" s="8"/>
    </row>
    <row r="58" spans="1:31" customHeight="1" ht="45" s="10" customFormat="1">
      <c r="A58" s="8"/>
      <c r="B58" s="8" t="s">
        <v>122</v>
      </c>
      <c r="C58" s="12" t="s">
        <v>121</v>
      </c>
      <c r="D58" s="12" t="s">
        <v>20</v>
      </c>
      <c r="E58" s="12" t="s">
        <v>21</v>
      </c>
      <c r="F58" s="485" t="s">
        <v>43</v>
      </c>
      <c r="G58" s="486"/>
      <c r="H58" s="486"/>
      <c r="I58" s="487"/>
      <c r="J58" s="12" t="s">
        <v>23</v>
      </c>
      <c r="K58" s="14">
        <f>L58+M58</f>
        <v>500000</v>
      </c>
      <c r="L58" s="15"/>
      <c r="M58" s="15">
        <v>500000</v>
      </c>
      <c r="N58" s="8"/>
    </row>
    <row r="59" spans="1:31" customHeight="1" ht="30" s="10" customFormat="1">
      <c r="A59" s="8"/>
      <c r="B59" s="8" t="s">
        <v>123</v>
      </c>
      <c r="C59" s="12" t="s">
        <v>121</v>
      </c>
      <c r="D59" s="12" t="s">
        <v>20</v>
      </c>
      <c r="E59" s="12" t="s">
        <v>21</v>
      </c>
      <c r="F59" s="485" t="s">
        <v>43</v>
      </c>
      <c r="G59" s="486"/>
      <c r="H59" s="486"/>
      <c r="I59" s="487"/>
      <c r="J59" s="12" t="s">
        <v>23</v>
      </c>
      <c r="K59" s="14">
        <f>L59+M59</f>
        <v>20000000</v>
      </c>
      <c r="L59" s="15"/>
      <c r="M59" s="15">
        <v>20000000</v>
      </c>
      <c r="N59" s="8"/>
    </row>
    <row r="60" spans="1:31" customHeight="1" ht="30" s="10" customFormat="1">
      <c r="A60" s="8"/>
      <c r="B60" s="8" t="s">
        <v>124</v>
      </c>
      <c r="C60" s="12" t="s">
        <v>121</v>
      </c>
      <c r="D60" s="12" t="s">
        <v>20</v>
      </c>
      <c r="E60" s="12" t="s">
        <v>21</v>
      </c>
      <c r="F60" s="485" t="s">
        <v>43</v>
      </c>
      <c r="G60" s="486"/>
      <c r="H60" s="486"/>
      <c r="I60" s="487"/>
      <c r="J60" s="12" t="s">
        <v>23</v>
      </c>
      <c r="K60" s="14">
        <f>L60+M60</f>
        <v>2000000</v>
      </c>
      <c r="L60" s="15"/>
      <c r="M60" s="15">
        <v>2000000</v>
      </c>
      <c r="N60" s="8"/>
    </row>
    <row r="61" spans="1:31" customHeight="1" ht="30" s="10" customFormat="1">
      <c r="A61" s="8"/>
      <c r="B61" s="8" t="s">
        <v>125</v>
      </c>
      <c r="C61" s="12" t="s">
        <v>121</v>
      </c>
      <c r="D61" s="12" t="s">
        <v>20</v>
      </c>
      <c r="E61" s="12" t="s">
        <v>21</v>
      </c>
      <c r="F61" s="485" t="s">
        <v>43</v>
      </c>
      <c r="G61" s="486"/>
      <c r="H61" s="486"/>
      <c r="I61" s="487"/>
      <c r="J61" s="12" t="s">
        <v>23</v>
      </c>
      <c r="K61" s="14">
        <f>L61+M61</f>
        <v>5000000</v>
      </c>
      <c r="L61" s="15"/>
      <c r="M61" s="15">
        <v>5000000</v>
      </c>
      <c r="N61" s="8"/>
    </row>
    <row r="62" spans="1:31" customHeight="1" ht="30" s="10" customFormat="1">
      <c r="A62" s="8"/>
      <c r="B62" s="18" t="s">
        <v>126</v>
      </c>
      <c r="C62" s="12" t="s">
        <v>121</v>
      </c>
      <c r="D62" s="12" t="s">
        <v>20</v>
      </c>
      <c r="E62" s="12" t="s">
        <v>21</v>
      </c>
      <c r="F62" s="485" t="s">
        <v>43</v>
      </c>
      <c r="G62" s="486"/>
      <c r="H62" s="486"/>
      <c r="I62" s="487"/>
      <c r="J62" s="12" t="s">
        <v>23</v>
      </c>
      <c r="K62" s="14">
        <f>L62+M62</f>
        <v>2000000</v>
      </c>
      <c r="L62" s="15"/>
      <c r="M62" s="15">
        <v>2000000</v>
      </c>
      <c r="N62" s="8"/>
    </row>
    <row r="63" spans="1:31" customHeight="1" ht="30" s="10" customFormat="1">
      <c r="A63" s="8"/>
      <c r="B63" s="8" t="s">
        <v>127</v>
      </c>
      <c r="C63" s="12" t="s">
        <v>121</v>
      </c>
      <c r="D63" s="12" t="s">
        <v>20</v>
      </c>
      <c r="E63" s="12" t="s">
        <v>21</v>
      </c>
      <c r="F63" s="485" t="s">
        <v>43</v>
      </c>
      <c r="G63" s="486"/>
      <c r="H63" s="486"/>
      <c r="I63" s="487"/>
      <c r="J63" s="12" t="s">
        <v>23</v>
      </c>
      <c r="K63" s="14">
        <f>L63+M63</f>
        <v>5000000</v>
      </c>
      <c r="L63" s="15"/>
      <c r="M63" s="15">
        <v>5000000</v>
      </c>
      <c r="N63" s="8"/>
    </row>
    <row r="64" spans="1:31" customHeight="1" ht="30" s="10" customFormat="1">
      <c r="A64" s="8"/>
      <c r="B64" s="497" t="s">
        <v>128</v>
      </c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9"/>
    </row>
    <row r="65" spans="1:31" customHeight="1" ht="30" s="10" customFormat="1">
      <c r="A65" s="8"/>
      <c r="B65" s="8" t="s">
        <v>129</v>
      </c>
      <c r="C65" s="12" t="s">
        <v>121</v>
      </c>
      <c r="D65" s="12" t="s">
        <v>20</v>
      </c>
      <c r="E65" s="12" t="s">
        <v>21</v>
      </c>
      <c r="F65" s="485" t="s">
        <v>43</v>
      </c>
      <c r="G65" s="486"/>
      <c r="H65" s="486"/>
      <c r="I65" s="487"/>
      <c r="J65" s="12" t="s">
        <v>23</v>
      </c>
      <c r="K65" s="14">
        <f>L65+M65</f>
        <v>5000000</v>
      </c>
      <c r="L65" s="15"/>
      <c r="M65" s="15">
        <v>5000000</v>
      </c>
      <c r="N65" s="8"/>
    </row>
    <row r="66" spans="1:31" customHeight="1" ht="30" s="10" customFormat="1">
      <c r="A66" s="8"/>
      <c r="B66" s="8" t="s">
        <v>130</v>
      </c>
      <c r="C66" s="12" t="s">
        <v>121</v>
      </c>
      <c r="D66" s="12" t="s">
        <v>20</v>
      </c>
      <c r="E66" s="12" t="s">
        <v>21</v>
      </c>
      <c r="F66" s="485" t="s">
        <v>43</v>
      </c>
      <c r="G66" s="486"/>
      <c r="H66" s="486"/>
      <c r="I66" s="487"/>
      <c r="J66" s="12" t="s">
        <v>23</v>
      </c>
      <c r="K66" s="14">
        <f>L66+M66</f>
        <v>3000000</v>
      </c>
      <c r="L66" s="15"/>
      <c r="M66" s="15">
        <v>3000000</v>
      </c>
      <c r="N66" s="8"/>
    </row>
    <row r="67" spans="1:31" customHeight="1" ht="30" s="10" customFormat="1">
      <c r="A67" s="8"/>
      <c r="B67" s="491" t="s">
        <v>131</v>
      </c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3"/>
    </row>
    <row r="68" spans="1:31" customHeight="1" ht="30" s="10" customFormat="1">
      <c r="A68" s="8"/>
      <c r="B68" s="497" t="s">
        <v>132</v>
      </c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9"/>
    </row>
    <row r="69" spans="1:31" customHeight="1" ht="30" s="10" customFormat="1">
      <c r="A69" s="8"/>
      <c r="B69" s="19" t="s">
        <v>133</v>
      </c>
      <c r="C69" s="12" t="s">
        <v>134</v>
      </c>
      <c r="D69" s="12" t="s">
        <v>20</v>
      </c>
      <c r="E69" s="12" t="s">
        <v>38</v>
      </c>
      <c r="F69" s="485" t="s">
        <v>39</v>
      </c>
      <c r="G69" s="486"/>
      <c r="H69" s="486"/>
      <c r="I69" s="487"/>
      <c r="J69" s="12" t="s">
        <v>23</v>
      </c>
      <c r="K69" s="20">
        <f>SUM(L69:M69)</f>
        <v>500000</v>
      </c>
      <c r="L69" s="20">
        <v>500000</v>
      </c>
      <c r="M69" s="8"/>
      <c r="N69" s="21"/>
    </row>
    <row r="70" spans="1:31" customHeight="1" ht="60" s="10" customFormat="1">
      <c r="A70" s="8"/>
      <c r="B70" s="8" t="s">
        <v>135</v>
      </c>
      <c r="C70" s="12" t="s">
        <v>121</v>
      </c>
      <c r="D70" s="12" t="s">
        <v>20</v>
      </c>
      <c r="E70" s="12" t="s">
        <v>21</v>
      </c>
      <c r="F70" s="485" t="s">
        <v>43</v>
      </c>
      <c r="G70" s="486"/>
      <c r="H70" s="486"/>
      <c r="I70" s="487"/>
      <c r="J70" s="12" t="s">
        <v>23</v>
      </c>
      <c r="K70" s="20">
        <f>SUM(L70:M70)</f>
        <v>8000000</v>
      </c>
      <c r="L70" s="15"/>
      <c r="M70" s="15">
        <v>8000000</v>
      </c>
      <c r="N70" s="8"/>
    </row>
    <row r="71" spans="1:31" customHeight="1" ht="60" s="10" customFormat="1">
      <c r="A71" s="8"/>
      <c r="B71" s="22" t="s">
        <v>136</v>
      </c>
      <c r="C71" s="12" t="s">
        <v>121</v>
      </c>
      <c r="D71" s="12" t="s">
        <v>20</v>
      </c>
      <c r="E71" s="12" t="s">
        <v>21</v>
      </c>
      <c r="F71" s="485" t="s">
        <v>43</v>
      </c>
      <c r="G71" s="486"/>
      <c r="H71" s="486"/>
      <c r="I71" s="487"/>
      <c r="J71" s="12" t="s">
        <v>23</v>
      </c>
      <c r="K71" s="20">
        <f>SUM(L71:M71)</f>
        <v>5000000</v>
      </c>
      <c r="L71" s="15"/>
      <c r="M71" s="15">
        <v>5000000</v>
      </c>
      <c r="N71" s="8"/>
    </row>
    <row r="72" spans="1:31" customHeight="1" ht="60" s="10" customFormat="1">
      <c r="A72" s="8"/>
      <c r="B72" s="8" t="s">
        <v>137</v>
      </c>
      <c r="C72" s="12" t="s">
        <v>121</v>
      </c>
      <c r="D72" s="12" t="s">
        <v>20</v>
      </c>
      <c r="E72" s="12" t="s">
        <v>21</v>
      </c>
      <c r="F72" s="485" t="s">
        <v>43</v>
      </c>
      <c r="G72" s="486"/>
      <c r="H72" s="486"/>
      <c r="I72" s="487"/>
      <c r="J72" s="12" t="s">
        <v>23</v>
      </c>
      <c r="K72" s="20">
        <f>SUM(L72:M72)</f>
        <v>20000000</v>
      </c>
      <c r="L72" s="15"/>
      <c r="M72" s="15">
        <v>20000000</v>
      </c>
      <c r="N72" s="8"/>
    </row>
    <row r="73" spans="1:31" customHeight="1" ht="60" s="10" customFormat="1">
      <c r="A73" s="8"/>
      <c r="B73" s="8" t="s">
        <v>138</v>
      </c>
      <c r="C73" s="12" t="s">
        <v>121</v>
      </c>
      <c r="D73" s="12" t="s">
        <v>20</v>
      </c>
      <c r="E73" s="12" t="s">
        <v>21</v>
      </c>
      <c r="F73" s="485" t="s">
        <v>43</v>
      </c>
      <c r="G73" s="486"/>
      <c r="H73" s="486"/>
      <c r="I73" s="487"/>
      <c r="J73" s="12" t="s">
        <v>23</v>
      </c>
      <c r="K73" s="20">
        <f>SUM(L73:M73)</f>
        <v>2000000</v>
      </c>
      <c r="L73" s="15"/>
      <c r="M73" s="15">
        <v>2000000</v>
      </c>
      <c r="N73" s="8"/>
    </row>
    <row r="74" spans="1:31" customHeight="1" ht="30" s="10" customFormat="1">
      <c r="A74" s="8"/>
      <c r="B74" s="500" t="s">
        <v>139</v>
      </c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2"/>
    </row>
    <row r="75" spans="1:31" customHeight="1" ht="30" s="10" customFormat="1">
      <c r="A75" s="8"/>
      <c r="B75" s="491" t="s">
        <v>140</v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3"/>
    </row>
    <row r="76" spans="1:31" customHeight="1" ht="30" s="10" customFormat="1">
      <c r="A76" s="8"/>
      <c r="B76" s="8" t="s">
        <v>141</v>
      </c>
      <c r="C76" s="12" t="s">
        <v>142</v>
      </c>
      <c r="D76" s="12" t="s">
        <v>20</v>
      </c>
      <c r="E76" s="12" t="s">
        <v>21</v>
      </c>
      <c r="F76" s="13" t="s">
        <v>25</v>
      </c>
      <c r="G76" s="13" t="s">
        <v>25</v>
      </c>
      <c r="H76" s="13" t="s">
        <v>26</v>
      </c>
      <c r="I76" s="13" t="s">
        <v>26</v>
      </c>
      <c r="J76" s="12" t="s">
        <v>23</v>
      </c>
      <c r="K76" s="14">
        <f>L76+M76</f>
        <v>1000000</v>
      </c>
      <c r="L76" s="15">
        <v>1000000</v>
      </c>
      <c r="M76" s="15"/>
      <c r="N76" s="8"/>
    </row>
    <row r="77" spans="1:31" customHeight="1" ht="30" s="10" customFormat="1">
      <c r="A77" s="8"/>
      <c r="B77" s="497" t="s">
        <v>143</v>
      </c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9"/>
      <c r="N77" s="8"/>
    </row>
    <row r="78" spans="1:31" customHeight="1" ht="60" s="10" customFormat="1">
      <c r="A78" s="8"/>
      <c r="B78" s="8" t="s">
        <v>144</v>
      </c>
      <c r="C78" s="12" t="s">
        <v>142</v>
      </c>
      <c r="D78" s="12" t="s">
        <v>20</v>
      </c>
      <c r="E78" s="12" t="s">
        <v>99</v>
      </c>
      <c r="F78" s="485" t="s">
        <v>43</v>
      </c>
      <c r="G78" s="486"/>
      <c r="H78" s="486"/>
      <c r="I78" s="487"/>
      <c r="J78" s="12" t="s">
        <v>23</v>
      </c>
      <c r="K78" s="14">
        <f>L78+M78</f>
        <v>20000</v>
      </c>
      <c r="L78" s="23">
        <v>20000</v>
      </c>
      <c r="M78" s="15"/>
      <c r="N78" s="8"/>
    </row>
    <row r="79" spans="1:31" customHeight="1" ht="60" s="10" customFormat="1">
      <c r="A79" s="8"/>
      <c r="B79" s="8" t="s">
        <v>145</v>
      </c>
      <c r="C79" s="12" t="s">
        <v>142</v>
      </c>
      <c r="D79" s="12" t="s">
        <v>20</v>
      </c>
      <c r="E79" s="12" t="s">
        <v>99</v>
      </c>
      <c r="F79" s="485" t="s">
        <v>43</v>
      </c>
      <c r="G79" s="486"/>
      <c r="H79" s="486"/>
      <c r="I79" s="487"/>
      <c r="J79" s="12" t="s">
        <v>23</v>
      </c>
      <c r="K79" s="14">
        <f>L79+M79</f>
        <v>20000</v>
      </c>
      <c r="L79" s="23">
        <v>20000</v>
      </c>
      <c r="M79" s="15"/>
      <c r="N79" s="8"/>
    </row>
    <row r="80" spans="1:31" customHeight="1" ht="60" s="10" customFormat="1">
      <c r="A80" s="8"/>
      <c r="B80" s="8" t="s">
        <v>146</v>
      </c>
      <c r="C80" s="12" t="s">
        <v>142</v>
      </c>
      <c r="D80" s="12" t="s">
        <v>20</v>
      </c>
      <c r="E80" s="12" t="s">
        <v>99</v>
      </c>
      <c r="F80" s="485" t="s">
        <v>43</v>
      </c>
      <c r="G80" s="486"/>
      <c r="H80" s="486"/>
      <c r="I80" s="487"/>
      <c r="J80" s="12" t="s">
        <v>23</v>
      </c>
      <c r="K80" s="14">
        <f>L80+M80</f>
        <v>250000</v>
      </c>
      <c r="L80" s="23">
        <v>250000</v>
      </c>
      <c r="M80" s="15"/>
      <c r="N80" s="8"/>
    </row>
    <row r="81" spans="1:31" customHeight="1" ht="60" s="10" customFormat="1">
      <c r="A81" s="8"/>
      <c r="B81" s="8" t="s">
        <v>147</v>
      </c>
      <c r="C81" s="12" t="s">
        <v>142</v>
      </c>
      <c r="D81" s="12" t="s">
        <v>20</v>
      </c>
      <c r="E81" s="12" t="s">
        <v>99</v>
      </c>
      <c r="F81" s="485" t="s">
        <v>43</v>
      </c>
      <c r="G81" s="486"/>
      <c r="H81" s="486"/>
      <c r="I81" s="487"/>
      <c r="J81" s="12" t="s">
        <v>23</v>
      </c>
      <c r="K81" s="14">
        <f>L81+M81</f>
        <v>50000</v>
      </c>
      <c r="L81" s="23">
        <v>50000</v>
      </c>
      <c r="M81" s="15"/>
      <c r="N81" s="8"/>
    </row>
    <row r="82" spans="1:31" customHeight="1" ht="60" s="10" customFormat="1">
      <c r="A82" s="8"/>
      <c r="B82" s="8" t="s">
        <v>148</v>
      </c>
      <c r="C82" s="12" t="s">
        <v>142</v>
      </c>
      <c r="D82" s="12" t="s">
        <v>20</v>
      </c>
      <c r="E82" s="12" t="s">
        <v>99</v>
      </c>
      <c r="F82" s="485" t="s">
        <v>43</v>
      </c>
      <c r="G82" s="486"/>
      <c r="H82" s="486"/>
      <c r="I82" s="487"/>
      <c r="J82" s="12" t="s">
        <v>23</v>
      </c>
      <c r="K82" s="14">
        <f>L82+M82</f>
        <v>300000</v>
      </c>
      <c r="L82" s="24">
        <v>300000</v>
      </c>
      <c r="M82" s="15"/>
      <c r="N82" s="8"/>
    </row>
    <row r="83" spans="1:31" customHeight="1" ht="60" s="10" customFormat="1">
      <c r="A83" s="8"/>
      <c r="B83" s="8" t="s">
        <v>149</v>
      </c>
      <c r="C83" s="12" t="s">
        <v>142</v>
      </c>
      <c r="D83" s="12" t="s">
        <v>20</v>
      </c>
      <c r="E83" s="12" t="s">
        <v>99</v>
      </c>
      <c r="F83" s="485" t="s">
        <v>43</v>
      </c>
      <c r="G83" s="486"/>
      <c r="H83" s="486"/>
      <c r="I83" s="487"/>
      <c r="J83" s="12" t="s">
        <v>23</v>
      </c>
      <c r="K83" s="14">
        <f>L83+M83</f>
        <v>25000</v>
      </c>
      <c r="L83" s="23">
        <v>25000</v>
      </c>
      <c r="M83" s="15"/>
      <c r="N83" s="8"/>
    </row>
    <row r="84" spans="1:31" customHeight="1" ht="60" s="10" customFormat="1">
      <c r="A84" s="8"/>
      <c r="B84" s="8" t="s">
        <v>150</v>
      </c>
      <c r="C84" s="12" t="s">
        <v>142</v>
      </c>
      <c r="D84" s="12" t="s">
        <v>20</v>
      </c>
      <c r="E84" s="12" t="s">
        <v>99</v>
      </c>
      <c r="F84" s="485" t="s">
        <v>43</v>
      </c>
      <c r="G84" s="486"/>
      <c r="H84" s="486"/>
      <c r="I84" s="487"/>
      <c r="J84" s="12" t="s">
        <v>23</v>
      </c>
      <c r="K84" s="14">
        <f>L84+M84</f>
        <v>20000</v>
      </c>
      <c r="L84" s="23">
        <v>20000</v>
      </c>
      <c r="M84" s="15"/>
      <c r="N84" s="8"/>
    </row>
    <row r="85" spans="1:31" customHeight="1" ht="60" s="10" customFormat="1">
      <c r="A85" s="8"/>
      <c r="B85" s="8" t="s">
        <v>151</v>
      </c>
      <c r="C85" s="12" t="s">
        <v>142</v>
      </c>
      <c r="D85" s="12" t="s">
        <v>20</v>
      </c>
      <c r="E85" s="12" t="s">
        <v>99</v>
      </c>
      <c r="F85" s="485" t="s">
        <v>43</v>
      </c>
      <c r="G85" s="486"/>
      <c r="H85" s="486"/>
      <c r="I85" s="487"/>
      <c r="J85" s="12" t="s">
        <v>23</v>
      </c>
      <c r="K85" s="14">
        <f>L85+M85</f>
        <v>20000</v>
      </c>
      <c r="L85" s="23">
        <v>20000</v>
      </c>
      <c r="M85" s="15"/>
      <c r="N85" s="8"/>
    </row>
    <row r="86" spans="1:31" customHeight="1" ht="60" s="10" customFormat="1">
      <c r="A86" s="8"/>
      <c r="B86" s="503" t="s">
        <v>152</v>
      </c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5"/>
    </row>
    <row r="87" spans="1:31" customHeight="1" ht="60" s="10" customFormat="1">
      <c r="A87" s="8"/>
      <c r="B87" s="8" t="s">
        <v>153</v>
      </c>
      <c r="C87" s="12" t="s">
        <v>142</v>
      </c>
      <c r="D87" s="12" t="s">
        <v>20</v>
      </c>
      <c r="E87" s="12" t="s">
        <v>99</v>
      </c>
      <c r="F87" s="485" t="s">
        <v>43</v>
      </c>
      <c r="G87" s="486"/>
      <c r="H87" s="486"/>
      <c r="I87" s="487"/>
      <c r="J87" s="12" t="s">
        <v>23</v>
      </c>
      <c r="K87" s="14">
        <f>L87+M87</f>
        <v>30000</v>
      </c>
      <c r="L87" s="23">
        <v>30000</v>
      </c>
      <c r="M87" s="15"/>
      <c r="N87" s="8"/>
    </row>
    <row r="88" spans="1:31" customHeight="1" ht="60" s="10" customFormat="1">
      <c r="A88" s="8"/>
      <c r="B88" s="8" t="s">
        <v>154</v>
      </c>
      <c r="C88" s="12" t="s">
        <v>142</v>
      </c>
      <c r="D88" s="12" t="s">
        <v>20</v>
      </c>
      <c r="E88" s="12" t="s">
        <v>99</v>
      </c>
      <c r="F88" s="485" t="s">
        <v>43</v>
      </c>
      <c r="G88" s="486"/>
      <c r="H88" s="486"/>
      <c r="I88" s="487"/>
      <c r="J88" s="12" t="s">
        <v>23</v>
      </c>
      <c r="K88" s="14">
        <f>L88+M88</f>
        <v>42000</v>
      </c>
      <c r="L88" s="23">
        <v>42000</v>
      </c>
      <c r="M88" s="15"/>
      <c r="N88" s="8"/>
    </row>
    <row r="89" spans="1:31" customHeight="1" ht="60" s="10" customFormat="1">
      <c r="A89" s="8"/>
      <c r="B89" s="497" t="s">
        <v>155</v>
      </c>
      <c r="C89" s="498"/>
      <c r="D89" s="498"/>
      <c r="E89" s="498"/>
      <c r="F89" s="498"/>
      <c r="G89" s="498"/>
      <c r="H89" s="498"/>
      <c r="I89" s="498"/>
      <c r="J89" s="498"/>
      <c r="K89" s="498"/>
      <c r="L89" s="498"/>
      <c r="M89" s="498"/>
      <c r="N89" s="499"/>
    </row>
    <row r="90" spans="1:31" customHeight="1" ht="60" s="10" customFormat="1">
      <c r="A90" s="8"/>
      <c r="B90" s="8" t="s">
        <v>156</v>
      </c>
      <c r="C90" s="12" t="s">
        <v>142</v>
      </c>
      <c r="D90" s="12" t="s">
        <v>20</v>
      </c>
      <c r="E90" s="12" t="s">
        <v>99</v>
      </c>
      <c r="F90" s="485" t="s">
        <v>43</v>
      </c>
      <c r="G90" s="486"/>
      <c r="H90" s="486"/>
      <c r="I90" s="487"/>
      <c r="J90" s="12" t="s">
        <v>23</v>
      </c>
      <c r="K90" s="14">
        <f>L90+M90</f>
        <v>50000</v>
      </c>
      <c r="L90" s="23">
        <v>50000</v>
      </c>
      <c r="M90" s="15"/>
      <c r="N90" s="8"/>
    </row>
    <row r="91" spans="1:31" customHeight="1" ht="60" s="10" customFormat="1">
      <c r="A91" s="8"/>
      <c r="B91" s="8" t="s">
        <v>157</v>
      </c>
      <c r="C91" s="12" t="s">
        <v>142</v>
      </c>
      <c r="D91" s="12" t="s">
        <v>20</v>
      </c>
      <c r="E91" s="12" t="s">
        <v>99</v>
      </c>
      <c r="F91" s="485" t="s">
        <v>43</v>
      </c>
      <c r="G91" s="486"/>
      <c r="H91" s="486"/>
      <c r="I91" s="487"/>
      <c r="J91" s="12" t="s">
        <v>23</v>
      </c>
      <c r="K91" s="14">
        <f>L91+M91</f>
        <v>20000</v>
      </c>
      <c r="L91" s="23">
        <v>20000</v>
      </c>
      <c r="M91" s="15"/>
      <c r="N91" s="8"/>
    </row>
    <row r="92" spans="1:31" customHeight="1" ht="60" s="10" customFormat="1">
      <c r="A92" s="8"/>
      <c r="B92" s="8" t="s">
        <v>158</v>
      </c>
      <c r="C92" s="12" t="s">
        <v>142</v>
      </c>
      <c r="D92" s="12" t="s">
        <v>20</v>
      </c>
      <c r="E92" s="12" t="s">
        <v>99</v>
      </c>
      <c r="F92" s="485" t="s">
        <v>43</v>
      </c>
      <c r="G92" s="486"/>
      <c r="H92" s="486"/>
      <c r="I92" s="487"/>
      <c r="J92" s="12" t="s">
        <v>23</v>
      </c>
      <c r="K92" s="14">
        <f>L92+M92</f>
        <v>100000</v>
      </c>
      <c r="L92" s="23">
        <v>100000</v>
      </c>
      <c r="M92" s="15"/>
      <c r="N92" s="8"/>
    </row>
    <row r="93" spans="1:31" customHeight="1" ht="60" s="10" customFormat="1">
      <c r="A93" s="8"/>
      <c r="B93" s="8" t="s">
        <v>159</v>
      </c>
      <c r="C93" s="12" t="s">
        <v>142</v>
      </c>
      <c r="D93" s="12" t="s">
        <v>20</v>
      </c>
      <c r="E93" s="12" t="s">
        <v>99</v>
      </c>
      <c r="F93" s="485" t="s">
        <v>43</v>
      </c>
      <c r="G93" s="486"/>
      <c r="H93" s="486"/>
      <c r="I93" s="487"/>
      <c r="J93" s="12" t="s">
        <v>23</v>
      </c>
      <c r="K93" s="14">
        <f>L93+M93</f>
        <v>60000</v>
      </c>
      <c r="L93" s="15">
        <v>60000</v>
      </c>
      <c r="M93" s="15"/>
      <c r="N93" s="8"/>
    </row>
    <row r="94" spans="1:31" customHeight="1" ht="60" s="10" customFormat="1">
      <c r="A94" s="8"/>
      <c r="B94" s="8" t="s">
        <v>160</v>
      </c>
      <c r="C94" s="12" t="s">
        <v>142</v>
      </c>
      <c r="D94" s="12" t="s">
        <v>20</v>
      </c>
      <c r="E94" s="12" t="s">
        <v>99</v>
      </c>
      <c r="F94" s="485" t="s">
        <v>43</v>
      </c>
      <c r="G94" s="486"/>
      <c r="H94" s="486"/>
      <c r="I94" s="487"/>
      <c r="J94" s="12" t="s">
        <v>23</v>
      </c>
      <c r="K94" s="14">
        <f>L94+M94</f>
        <v>30000</v>
      </c>
      <c r="L94" s="15">
        <v>30000</v>
      </c>
      <c r="M94" s="15"/>
      <c r="N94" s="8"/>
    </row>
    <row r="95" spans="1:31" customHeight="1" ht="60" s="10" customFormat="1">
      <c r="A95" s="8"/>
      <c r="B95" s="8" t="s">
        <v>161</v>
      </c>
      <c r="C95" s="12" t="s">
        <v>142</v>
      </c>
      <c r="D95" s="12" t="s">
        <v>20</v>
      </c>
      <c r="E95" s="12" t="s">
        <v>99</v>
      </c>
      <c r="F95" s="485" t="s">
        <v>43</v>
      </c>
      <c r="G95" s="486"/>
      <c r="H95" s="486"/>
      <c r="I95" s="487"/>
      <c r="J95" s="12" t="s">
        <v>23</v>
      </c>
      <c r="K95" s="14">
        <f>L95+M95</f>
        <v>40000</v>
      </c>
      <c r="L95" s="15">
        <v>40000</v>
      </c>
      <c r="M95" s="15"/>
      <c r="N95" s="8"/>
    </row>
    <row r="96" spans="1:31" customHeight="1" ht="60" s="10" customFormat="1">
      <c r="A96" s="8"/>
      <c r="B96" s="8" t="s">
        <v>162</v>
      </c>
      <c r="C96" s="12" t="s">
        <v>142</v>
      </c>
      <c r="D96" s="12" t="s">
        <v>20</v>
      </c>
      <c r="E96" s="12" t="s">
        <v>99</v>
      </c>
      <c r="F96" s="485" t="s">
        <v>43</v>
      </c>
      <c r="G96" s="486"/>
      <c r="H96" s="486"/>
      <c r="I96" s="487"/>
      <c r="J96" s="12" t="s">
        <v>23</v>
      </c>
      <c r="K96" s="14">
        <f>L96+M96</f>
        <v>30000</v>
      </c>
      <c r="L96" s="15">
        <v>30000</v>
      </c>
      <c r="M96" s="15"/>
      <c r="N96" s="8"/>
    </row>
    <row r="97" spans="1:31" customHeight="1" ht="60" s="10" customFormat="1">
      <c r="A97" s="8"/>
      <c r="B97" s="8" t="s">
        <v>163</v>
      </c>
      <c r="C97" s="12" t="s">
        <v>142</v>
      </c>
      <c r="D97" s="12" t="s">
        <v>20</v>
      </c>
      <c r="E97" s="12" t="s">
        <v>99</v>
      </c>
      <c r="F97" s="485" t="s">
        <v>43</v>
      </c>
      <c r="G97" s="486"/>
      <c r="H97" s="486"/>
      <c r="I97" s="487"/>
      <c r="J97" s="12" t="s">
        <v>23</v>
      </c>
      <c r="K97" s="14">
        <f>L97+M97</f>
        <v>30000</v>
      </c>
      <c r="L97" s="15">
        <v>30000</v>
      </c>
      <c r="M97" s="15"/>
      <c r="N97" s="8"/>
    </row>
    <row r="98" spans="1:31" customHeight="1" ht="60" s="10" customFormat="1">
      <c r="A98" s="8"/>
      <c r="B98" s="8" t="s">
        <v>164</v>
      </c>
      <c r="C98" s="12" t="s">
        <v>142</v>
      </c>
      <c r="D98" s="12" t="s">
        <v>20</v>
      </c>
      <c r="E98" s="12" t="s">
        <v>99</v>
      </c>
      <c r="F98" s="485" t="s">
        <v>43</v>
      </c>
      <c r="G98" s="486"/>
      <c r="H98" s="486"/>
      <c r="I98" s="487"/>
      <c r="J98" s="12" t="s">
        <v>23</v>
      </c>
      <c r="K98" s="14">
        <f>L98+M98</f>
        <v>25000</v>
      </c>
      <c r="L98" s="15">
        <v>25000</v>
      </c>
      <c r="M98" s="15"/>
      <c r="N98" s="8"/>
    </row>
    <row r="99" spans="1:31" customHeight="1" ht="60" s="10" customFormat="1">
      <c r="A99" s="8"/>
      <c r="B99" s="8" t="s">
        <v>165</v>
      </c>
      <c r="C99" s="12" t="s">
        <v>142</v>
      </c>
      <c r="D99" s="12" t="s">
        <v>20</v>
      </c>
      <c r="E99" s="12" t="s">
        <v>99</v>
      </c>
      <c r="F99" s="485" t="s">
        <v>43</v>
      </c>
      <c r="G99" s="486"/>
      <c r="H99" s="486"/>
      <c r="I99" s="487"/>
      <c r="J99" s="12" t="s">
        <v>23</v>
      </c>
      <c r="K99" s="14">
        <f>L99+M99</f>
        <v>40000</v>
      </c>
      <c r="L99" s="15">
        <v>40000</v>
      </c>
      <c r="M99" s="15"/>
      <c r="N99" s="8"/>
    </row>
    <row r="100" spans="1:31" customHeight="1" ht="60" s="10" customFormat="1">
      <c r="A100" s="8"/>
      <c r="B100" s="491" t="s">
        <v>166</v>
      </c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3"/>
    </row>
    <row r="101" spans="1:31" customHeight="1" ht="60" s="10" customFormat="1">
      <c r="A101" s="8"/>
      <c r="B101" s="8" t="s">
        <v>167</v>
      </c>
      <c r="C101" s="25" t="s">
        <v>168</v>
      </c>
      <c r="D101" s="12" t="s">
        <v>20</v>
      </c>
      <c r="E101" s="12" t="s">
        <v>99</v>
      </c>
      <c r="F101" s="488" t="s">
        <v>25</v>
      </c>
      <c r="G101" s="489"/>
      <c r="H101" s="489"/>
      <c r="I101" s="490"/>
      <c r="J101" s="12" t="s">
        <v>23</v>
      </c>
      <c r="K101" s="14">
        <f>L101+M101</f>
        <v>150000</v>
      </c>
      <c r="L101" s="15">
        <f>83400+5700+60900</f>
        <v>150000</v>
      </c>
      <c r="M101" s="15"/>
      <c r="N101" s="8"/>
    </row>
    <row r="102" spans="1:31" customHeight="1" ht="60" s="10" customFormat="1">
      <c r="A102" s="8"/>
      <c r="B102" s="8" t="s">
        <v>169</v>
      </c>
      <c r="C102" s="25" t="s">
        <v>168</v>
      </c>
      <c r="D102" s="12" t="s">
        <v>20</v>
      </c>
      <c r="E102" s="12" t="s">
        <v>99</v>
      </c>
      <c r="F102" s="488" t="s">
        <v>88</v>
      </c>
      <c r="G102" s="489"/>
      <c r="H102" s="489"/>
      <c r="I102" s="490"/>
      <c r="J102" s="12" t="s">
        <v>23</v>
      </c>
      <c r="K102" s="14">
        <f>L102+M102</f>
        <v>150000</v>
      </c>
      <c r="L102" s="15">
        <f>120000+30000</f>
        <v>150000</v>
      </c>
      <c r="M102" s="15"/>
      <c r="N102" s="8" t="s">
        <v>170</v>
      </c>
    </row>
    <row r="103" spans="1:31" customHeight="1" ht="60" s="10" customFormat="1">
      <c r="A103" s="8"/>
      <c r="B103" s="8" t="s">
        <v>171</v>
      </c>
      <c r="C103" s="25" t="s">
        <v>168</v>
      </c>
      <c r="D103" s="12" t="s">
        <v>20</v>
      </c>
      <c r="E103" s="12" t="s">
        <v>99</v>
      </c>
      <c r="F103" s="488" t="s">
        <v>32</v>
      </c>
      <c r="G103" s="489"/>
      <c r="H103" s="489"/>
      <c r="I103" s="490"/>
      <c r="J103" s="12" t="s">
        <v>23</v>
      </c>
      <c r="K103" s="14">
        <f>L103+M103</f>
        <v>250000</v>
      </c>
      <c r="L103" s="15">
        <f>64640+30660+41700+113000</f>
        <v>250000</v>
      </c>
      <c r="M103" s="15"/>
      <c r="N103" s="8" t="s">
        <v>172</v>
      </c>
    </row>
    <row r="104" spans="1:31" customHeight="1" ht="60" s="10" customFormat="1">
      <c r="A104" s="8"/>
      <c r="B104" s="8" t="s">
        <v>173</v>
      </c>
      <c r="C104" s="25" t="s">
        <v>168</v>
      </c>
      <c r="D104" s="12" t="s">
        <v>20</v>
      </c>
      <c r="E104" s="12" t="s">
        <v>99</v>
      </c>
      <c r="F104" s="488" t="s">
        <v>33</v>
      </c>
      <c r="G104" s="489"/>
      <c r="H104" s="489"/>
      <c r="I104" s="490"/>
      <c r="J104" s="12" t="s">
        <v>23</v>
      </c>
      <c r="K104" s="14">
        <f>L104+M104</f>
        <v>200000</v>
      </c>
      <c r="L104" s="15">
        <f>35857+34143+130000</f>
        <v>200000</v>
      </c>
      <c r="M104" s="15"/>
      <c r="N104" s="8" t="s">
        <v>174</v>
      </c>
    </row>
    <row r="105" spans="1:31" customHeight="1" ht="60" s="10" customFormat="1">
      <c r="A105" s="8"/>
      <c r="B105" s="8" t="s">
        <v>175</v>
      </c>
      <c r="C105" s="25" t="s">
        <v>168</v>
      </c>
      <c r="D105" s="12" t="s">
        <v>20</v>
      </c>
      <c r="E105" s="12" t="s">
        <v>99</v>
      </c>
      <c r="F105" s="488" t="s">
        <v>87</v>
      </c>
      <c r="G105" s="489"/>
      <c r="H105" s="489"/>
      <c r="I105" s="490"/>
      <c r="J105" s="12" t="s">
        <v>23</v>
      </c>
      <c r="K105" s="14">
        <f>L105+M105</f>
        <v>100000</v>
      </c>
      <c r="L105" s="15"/>
      <c r="M105" s="15">
        <v>100000</v>
      </c>
      <c r="N105" s="8"/>
    </row>
    <row r="106" spans="1:31" customHeight="1" ht="60" s="10" customFormat="1">
      <c r="A106" s="8"/>
      <c r="B106" s="8" t="s">
        <v>176</v>
      </c>
      <c r="C106" s="25" t="s">
        <v>168</v>
      </c>
      <c r="D106" s="12" t="s">
        <v>20</v>
      </c>
      <c r="E106" s="12" t="s">
        <v>99</v>
      </c>
      <c r="F106" s="488" t="s">
        <v>25</v>
      </c>
      <c r="G106" s="489"/>
      <c r="H106" s="489"/>
      <c r="I106" s="490"/>
      <c r="J106" s="12" t="s">
        <v>23</v>
      </c>
      <c r="K106" s="14">
        <f>L106+M106</f>
        <v>210000</v>
      </c>
      <c r="L106" s="15">
        <f>100000+80000+30000</f>
        <v>210000</v>
      </c>
      <c r="M106" s="15"/>
      <c r="N106" s="8" t="s">
        <v>177</v>
      </c>
    </row>
    <row r="107" spans="1:31" customHeight="1" ht="60" s="10" customFormat="1">
      <c r="A107" s="8"/>
      <c r="B107" s="8" t="s">
        <v>178</v>
      </c>
      <c r="C107" s="25" t="s">
        <v>168</v>
      </c>
      <c r="D107" s="12" t="s">
        <v>20</v>
      </c>
      <c r="E107" s="12" t="s">
        <v>99</v>
      </c>
      <c r="F107" s="488" t="s">
        <v>33</v>
      </c>
      <c r="G107" s="489"/>
      <c r="H107" s="489"/>
      <c r="I107" s="490"/>
      <c r="J107" s="12" t="s">
        <v>23</v>
      </c>
      <c r="K107" s="14">
        <f>L107+M107</f>
        <v>110000</v>
      </c>
      <c r="L107" s="15">
        <f>60000+35000+15000</f>
        <v>110000</v>
      </c>
      <c r="M107" s="15"/>
      <c r="N107" s="8" t="s">
        <v>177</v>
      </c>
    </row>
    <row r="108" spans="1:31" customHeight="1" ht="60" s="10" customFormat="1">
      <c r="A108" s="8"/>
      <c r="B108" s="491" t="s">
        <v>179</v>
      </c>
      <c r="C108" s="492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3"/>
    </row>
    <row r="109" spans="1:31" customHeight="1" ht="60" s="10" customFormat="1">
      <c r="A109" s="8"/>
      <c r="B109" s="8" t="s">
        <v>180</v>
      </c>
      <c r="C109" s="12" t="s">
        <v>181</v>
      </c>
      <c r="D109" s="12" t="s">
        <v>20</v>
      </c>
      <c r="E109" s="12" t="s">
        <v>99</v>
      </c>
      <c r="F109" s="488" t="s">
        <v>182</v>
      </c>
      <c r="G109" s="489"/>
      <c r="H109" s="489"/>
      <c r="I109" s="490"/>
      <c r="J109" s="12" t="s">
        <v>23</v>
      </c>
      <c r="K109" s="14">
        <f>SUM(L109:M109)</f>
        <v>500000</v>
      </c>
      <c r="L109" s="26">
        <v>500000</v>
      </c>
      <c r="M109" s="15"/>
      <c r="N109" s="8"/>
    </row>
    <row r="110" spans="1:31" customHeight="1" ht="60" s="10" customFormat="1">
      <c r="A110" s="8"/>
      <c r="B110" s="8" t="s">
        <v>180</v>
      </c>
      <c r="C110" s="12" t="s">
        <v>181</v>
      </c>
      <c r="D110" s="12" t="s">
        <v>20</v>
      </c>
      <c r="E110" s="12" t="s">
        <v>99</v>
      </c>
      <c r="F110" s="488" t="s">
        <v>182</v>
      </c>
      <c r="G110" s="489"/>
      <c r="H110" s="489"/>
      <c r="I110" s="490"/>
      <c r="J110" s="12" t="s">
        <v>23</v>
      </c>
      <c r="K110" s="14">
        <f>SUM(L110:M110)</f>
        <v>500000</v>
      </c>
      <c r="L110" s="26">
        <v>500000</v>
      </c>
      <c r="M110" s="15"/>
      <c r="N110" s="8"/>
    </row>
    <row r="111" spans="1:31" customHeight="1" ht="60" s="10" customFormat="1">
      <c r="A111" s="8"/>
      <c r="B111" s="491" t="s">
        <v>183</v>
      </c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3"/>
    </row>
    <row r="112" spans="1:31" customHeight="1" ht="60" s="10" customFormat="1">
      <c r="A112" s="8"/>
      <c r="B112" s="8" t="s">
        <v>184</v>
      </c>
      <c r="C112" s="12" t="s">
        <v>185</v>
      </c>
      <c r="D112" s="12" t="s">
        <v>20</v>
      </c>
      <c r="E112" s="12" t="s">
        <v>99</v>
      </c>
      <c r="F112" s="488" t="s">
        <v>182</v>
      </c>
      <c r="G112" s="489"/>
      <c r="H112" s="489"/>
      <c r="I112" s="490"/>
      <c r="J112" s="12" t="s">
        <v>23</v>
      </c>
      <c r="K112" s="14">
        <f>L112+M112</f>
        <v>150000</v>
      </c>
      <c r="L112" s="26">
        <v>150000</v>
      </c>
      <c r="M112" s="15"/>
      <c r="N112" s="8" t="s">
        <v>186</v>
      </c>
    </row>
    <row r="113" spans="1:31" customHeight="1" ht="60" s="10" customFormat="1">
      <c r="A113" s="8"/>
      <c r="B113" s="8" t="s">
        <v>187</v>
      </c>
      <c r="C113" s="12" t="s">
        <v>188</v>
      </c>
      <c r="D113" s="12" t="s">
        <v>20</v>
      </c>
      <c r="E113" s="12" t="s">
        <v>99</v>
      </c>
      <c r="F113" s="488" t="s">
        <v>25</v>
      </c>
      <c r="G113" s="489"/>
      <c r="H113" s="489"/>
      <c r="I113" s="490"/>
      <c r="J113" s="12" t="s">
        <v>23</v>
      </c>
      <c r="K113" s="14">
        <f>L113+M113</f>
        <v>433357</v>
      </c>
      <c r="L113" s="17">
        <v>433357</v>
      </c>
      <c r="M113" s="15"/>
      <c r="N113" s="8" t="s">
        <v>189</v>
      </c>
    </row>
    <row r="114" spans="1:31" customHeight="1" ht="60" s="10" customFormat="1">
      <c r="A114" s="8"/>
      <c r="B114" s="8" t="s">
        <v>190</v>
      </c>
      <c r="C114" s="12" t="s">
        <v>188</v>
      </c>
      <c r="D114" s="12" t="s">
        <v>20</v>
      </c>
      <c r="E114" s="12" t="s">
        <v>99</v>
      </c>
      <c r="F114" s="488" t="s">
        <v>25</v>
      </c>
      <c r="G114" s="489"/>
      <c r="H114" s="489"/>
      <c r="I114" s="490"/>
      <c r="J114" s="12" t="s">
        <v>23</v>
      </c>
      <c r="K114" s="14">
        <f>L114+M114</f>
        <v>186400</v>
      </c>
      <c r="L114" s="17">
        <v>186400</v>
      </c>
      <c r="M114" s="15"/>
      <c r="N114" s="8"/>
    </row>
    <row r="115" spans="1:31" customHeight="1" ht="60" s="10" customFormat="1">
      <c r="A115" s="8"/>
      <c r="B115" s="8" t="s">
        <v>191</v>
      </c>
      <c r="C115" s="12" t="s">
        <v>188</v>
      </c>
      <c r="D115" s="12" t="s">
        <v>20</v>
      </c>
      <c r="E115" s="12" t="s">
        <v>21</v>
      </c>
      <c r="F115" s="13" t="s">
        <v>32</v>
      </c>
      <c r="G115" s="13" t="s">
        <v>33</v>
      </c>
      <c r="H115" s="13" t="s">
        <v>33</v>
      </c>
      <c r="I115" s="13" t="s">
        <v>33</v>
      </c>
      <c r="J115" s="12" t="s">
        <v>23</v>
      </c>
      <c r="K115" s="14">
        <f>L115+M115</f>
        <v>3000000</v>
      </c>
      <c r="L115" s="17">
        <v>3000000</v>
      </c>
      <c r="M115" s="15"/>
      <c r="N115" s="8"/>
    </row>
    <row r="116" spans="1:31" customHeight="1" ht="60" s="10" customFormat="1">
      <c r="A116" s="8"/>
      <c r="B116" s="8" t="s">
        <v>192</v>
      </c>
      <c r="C116" s="12" t="s">
        <v>188</v>
      </c>
      <c r="D116" s="12" t="s">
        <v>20</v>
      </c>
      <c r="E116" s="12" t="s">
        <v>21</v>
      </c>
      <c r="F116" s="13" t="s">
        <v>32</v>
      </c>
      <c r="G116" s="13" t="s">
        <v>33</v>
      </c>
      <c r="H116" s="13" t="s">
        <v>33</v>
      </c>
      <c r="I116" s="13" t="s">
        <v>33</v>
      </c>
      <c r="J116" s="12" t="s">
        <v>23</v>
      </c>
      <c r="K116" s="14">
        <f>L116+M116</f>
        <v>5000000</v>
      </c>
      <c r="L116" s="17">
        <v>5000000</v>
      </c>
      <c r="M116" s="15"/>
      <c r="N116" s="8"/>
    </row>
    <row r="117" spans="1:31" customHeight="1" ht="60" s="10" customFormat="1">
      <c r="A117" s="8"/>
      <c r="B117" s="8" t="s">
        <v>193</v>
      </c>
      <c r="C117" s="12" t="s">
        <v>188</v>
      </c>
      <c r="D117" s="12" t="s">
        <v>20</v>
      </c>
      <c r="E117" s="12" t="s">
        <v>21</v>
      </c>
      <c r="F117" s="13" t="s">
        <v>32</v>
      </c>
      <c r="G117" s="13" t="s">
        <v>33</v>
      </c>
      <c r="H117" s="13" t="s">
        <v>33</v>
      </c>
      <c r="I117" s="13" t="s">
        <v>33</v>
      </c>
      <c r="J117" s="12" t="s">
        <v>23</v>
      </c>
      <c r="K117" s="14">
        <f>L117+M117</f>
        <v>700000</v>
      </c>
      <c r="L117" s="17">
        <v>700000</v>
      </c>
      <c r="M117" s="15"/>
      <c r="N117" s="8"/>
    </row>
    <row r="118" spans="1:31" customHeight="1" ht="60" s="10" customFormat="1">
      <c r="A118" s="8"/>
      <c r="B118" s="8" t="s">
        <v>194</v>
      </c>
      <c r="C118" s="12" t="s">
        <v>188</v>
      </c>
      <c r="D118" s="12" t="s">
        <v>20</v>
      </c>
      <c r="E118" s="12" t="s">
        <v>21</v>
      </c>
      <c r="F118" s="13" t="s">
        <v>32</v>
      </c>
      <c r="G118" s="13" t="s">
        <v>33</v>
      </c>
      <c r="H118" s="13" t="s">
        <v>33</v>
      </c>
      <c r="I118" s="13" t="s">
        <v>33</v>
      </c>
      <c r="J118" s="12" t="s">
        <v>23</v>
      </c>
      <c r="K118" s="14">
        <f>L118+M118</f>
        <v>600000</v>
      </c>
      <c r="L118" s="17">
        <v>600000</v>
      </c>
      <c r="M118" s="15"/>
      <c r="N118" s="8"/>
    </row>
    <row r="119" spans="1:31" customHeight="1" ht="60" s="10" customFormat="1">
      <c r="A119" s="8"/>
      <c r="B119" s="8" t="s">
        <v>195</v>
      </c>
      <c r="C119" s="12" t="s">
        <v>188</v>
      </c>
      <c r="D119" s="12" t="s">
        <v>20</v>
      </c>
      <c r="E119" s="12" t="s">
        <v>21</v>
      </c>
      <c r="F119" s="13" t="s">
        <v>25</v>
      </c>
      <c r="G119" s="13" t="s">
        <v>25</v>
      </c>
      <c r="H119" s="13" t="s">
        <v>26</v>
      </c>
      <c r="I119" s="13" t="s">
        <v>26</v>
      </c>
      <c r="J119" s="12" t="s">
        <v>23</v>
      </c>
      <c r="K119" s="14">
        <f>L119+M119</f>
        <v>500000</v>
      </c>
      <c r="L119" s="26"/>
      <c r="M119" s="15">
        <v>500000</v>
      </c>
      <c r="N119" s="8"/>
    </row>
    <row r="120" spans="1:31" customHeight="1" ht="30" s="10" customFormat="1">
      <c r="A120" s="8"/>
      <c r="B120" s="506" t="s">
        <v>196</v>
      </c>
      <c r="C120" s="507"/>
      <c r="D120" s="507"/>
      <c r="E120" s="507"/>
      <c r="F120" s="507"/>
      <c r="G120" s="507"/>
      <c r="H120" s="507"/>
      <c r="I120" s="507"/>
      <c r="J120" s="507"/>
      <c r="K120" s="507"/>
      <c r="L120" s="507"/>
      <c r="M120" s="507"/>
      <c r="N120" s="508"/>
    </row>
    <row r="121" spans="1:31" customHeight="1" ht="30" s="10" customFormat="1">
      <c r="A121" s="8"/>
      <c r="B121" s="22" t="s">
        <v>197</v>
      </c>
      <c r="C121" s="25" t="s">
        <v>198</v>
      </c>
      <c r="D121" s="12" t="s">
        <v>20</v>
      </c>
      <c r="E121" s="12" t="s">
        <v>21</v>
      </c>
      <c r="F121" s="13" t="s">
        <v>32</v>
      </c>
      <c r="G121" s="13" t="s">
        <v>33</v>
      </c>
      <c r="H121" s="13" t="s">
        <v>33</v>
      </c>
      <c r="I121" s="13" t="s">
        <v>33</v>
      </c>
      <c r="J121" s="12" t="s">
        <v>23</v>
      </c>
      <c r="K121" s="14">
        <f>L121+M121</f>
        <v>494000</v>
      </c>
      <c r="L121" s="15">
        <v>494000</v>
      </c>
      <c r="M121" s="15"/>
      <c r="N121" s="8"/>
    </row>
    <row r="122" spans="1:31" customHeight="1" ht="30" s="10" customFormat="1">
      <c r="A122" s="8"/>
      <c r="B122" s="22" t="s">
        <v>199</v>
      </c>
      <c r="C122" s="25" t="s">
        <v>168</v>
      </c>
      <c r="D122" s="12" t="s">
        <v>20</v>
      </c>
      <c r="E122" s="12" t="s">
        <v>21</v>
      </c>
      <c r="F122" s="13" t="s">
        <v>32</v>
      </c>
      <c r="G122" s="13" t="s">
        <v>33</v>
      </c>
      <c r="H122" s="13" t="s">
        <v>33</v>
      </c>
      <c r="I122" s="13" t="s">
        <v>33</v>
      </c>
      <c r="J122" s="12" t="s">
        <v>23</v>
      </c>
      <c r="K122" s="14">
        <f>L122+M122</f>
        <v>4550000</v>
      </c>
      <c r="L122" s="26">
        <v>4550000</v>
      </c>
      <c r="M122" s="15"/>
      <c r="N122" s="8"/>
    </row>
    <row r="123" spans="1:31" customHeight="1" ht="30" s="10" customFormat="1">
      <c r="A123" s="8"/>
      <c r="B123" s="22" t="s">
        <v>200</v>
      </c>
      <c r="C123" s="25" t="s">
        <v>142</v>
      </c>
      <c r="D123" s="12" t="s">
        <v>20</v>
      </c>
      <c r="E123" s="12" t="s">
        <v>21</v>
      </c>
      <c r="F123" s="13" t="s">
        <v>32</v>
      </c>
      <c r="G123" s="13" t="s">
        <v>33</v>
      </c>
      <c r="H123" s="13" t="s">
        <v>33</v>
      </c>
      <c r="I123" s="13" t="s">
        <v>33</v>
      </c>
      <c r="J123" s="12" t="s">
        <v>23</v>
      </c>
      <c r="K123" s="14">
        <f>L123+M123</f>
        <v>599300</v>
      </c>
      <c r="L123" s="15">
        <v>599300</v>
      </c>
      <c r="M123" s="15"/>
      <c r="N123" s="8"/>
    </row>
    <row r="124" spans="1:31" customHeight="1" ht="30" s="10" customFormat="1">
      <c r="A124" s="8"/>
      <c r="B124" s="8" t="s">
        <v>201</v>
      </c>
      <c r="C124" s="25" t="s">
        <v>142</v>
      </c>
      <c r="D124" s="12" t="s">
        <v>20</v>
      </c>
      <c r="E124" s="12" t="s">
        <v>21</v>
      </c>
      <c r="F124" s="13" t="s">
        <v>32</v>
      </c>
      <c r="G124" s="13" t="s">
        <v>33</v>
      </c>
      <c r="H124" s="13" t="s">
        <v>33</v>
      </c>
      <c r="I124" s="13" t="s">
        <v>33</v>
      </c>
      <c r="J124" s="12" t="s">
        <v>23</v>
      </c>
      <c r="K124" s="14">
        <f>L124+M124</f>
        <v>50000</v>
      </c>
      <c r="L124" s="15">
        <v>50000</v>
      </c>
      <c r="M124" s="15"/>
      <c r="N124" s="8"/>
    </row>
    <row r="125" spans="1:31" customHeight="1" ht="30" s="10" customFormat="1">
      <c r="A125" s="8"/>
      <c r="B125" s="8" t="s">
        <v>202</v>
      </c>
      <c r="C125" s="25" t="s">
        <v>142</v>
      </c>
      <c r="D125" s="12" t="s">
        <v>20</v>
      </c>
      <c r="E125" s="12" t="s">
        <v>21</v>
      </c>
      <c r="F125" s="13" t="s">
        <v>32</v>
      </c>
      <c r="G125" s="13" t="s">
        <v>33</v>
      </c>
      <c r="H125" s="13" t="s">
        <v>33</v>
      </c>
      <c r="I125" s="13" t="s">
        <v>33</v>
      </c>
      <c r="J125" s="12" t="s">
        <v>23</v>
      </c>
      <c r="K125" s="14">
        <f>L125+M125</f>
        <v>40000</v>
      </c>
      <c r="L125" s="15"/>
      <c r="M125" s="15">
        <v>40000</v>
      </c>
      <c r="N125" s="8"/>
    </row>
    <row r="126" spans="1:31" customHeight="1" ht="30" s="10" customFormat="1">
      <c r="A126" s="8"/>
      <c r="B126" s="8" t="s">
        <v>203</v>
      </c>
      <c r="C126" s="25" t="s">
        <v>142</v>
      </c>
      <c r="D126" s="12" t="s">
        <v>20</v>
      </c>
      <c r="E126" s="12" t="s">
        <v>21</v>
      </c>
      <c r="F126" s="13" t="s">
        <v>32</v>
      </c>
      <c r="G126" s="13" t="s">
        <v>33</v>
      </c>
      <c r="H126" s="13" t="s">
        <v>33</v>
      </c>
      <c r="I126" s="13" t="s">
        <v>33</v>
      </c>
      <c r="J126" s="12" t="s">
        <v>23</v>
      </c>
      <c r="K126" s="14">
        <f>L126+M126</f>
        <v>35200</v>
      </c>
      <c r="L126" s="15">
        <v>35200</v>
      </c>
      <c r="M126" s="15"/>
      <c r="N126" s="8"/>
    </row>
    <row r="127" spans="1:31" customHeight="1" ht="30" s="10" customFormat="1">
      <c r="A127" s="8"/>
      <c r="B127" s="8" t="s">
        <v>204</v>
      </c>
      <c r="C127" s="25" t="s">
        <v>142</v>
      </c>
      <c r="D127" s="12" t="s">
        <v>20</v>
      </c>
      <c r="E127" s="12" t="s">
        <v>21</v>
      </c>
      <c r="F127" s="13" t="s">
        <v>32</v>
      </c>
      <c r="G127" s="13" t="s">
        <v>33</v>
      </c>
      <c r="H127" s="13" t="s">
        <v>33</v>
      </c>
      <c r="I127" s="13" t="s">
        <v>33</v>
      </c>
      <c r="J127" s="12" t="s">
        <v>23</v>
      </c>
      <c r="K127" s="14">
        <f>L127+M127</f>
        <v>1000000</v>
      </c>
      <c r="L127" s="15">
        <v>1000000</v>
      </c>
      <c r="M127" s="15"/>
      <c r="N127" s="8"/>
    </row>
    <row r="128" spans="1:31" customHeight="1" ht="30" s="10" customFormat="1">
      <c r="A128" s="8"/>
      <c r="B128" s="8" t="s">
        <v>205</v>
      </c>
      <c r="C128" s="25" t="s">
        <v>198</v>
      </c>
      <c r="D128" s="12" t="s">
        <v>20</v>
      </c>
      <c r="E128" s="12" t="s">
        <v>21</v>
      </c>
      <c r="F128" s="13" t="s">
        <v>32</v>
      </c>
      <c r="G128" s="13" t="s">
        <v>33</v>
      </c>
      <c r="H128" s="13" t="s">
        <v>33</v>
      </c>
      <c r="I128" s="13" t="s">
        <v>33</v>
      </c>
      <c r="J128" s="12" t="s">
        <v>23</v>
      </c>
      <c r="K128" s="14">
        <f>L128+M128</f>
        <v>430000</v>
      </c>
      <c r="L128" s="15">
        <v>430000</v>
      </c>
      <c r="M128" s="15"/>
      <c r="N128" s="8"/>
    </row>
    <row r="129" spans="1:31" customHeight="1" ht="30" s="10" customFormat="1">
      <c r="A129" s="8"/>
      <c r="B129" s="8" t="s">
        <v>206</v>
      </c>
      <c r="C129" s="25" t="s">
        <v>142</v>
      </c>
      <c r="D129" s="12" t="s">
        <v>20</v>
      </c>
      <c r="E129" s="12" t="s">
        <v>21</v>
      </c>
      <c r="F129" s="13" t="s">
        <v>32</v>
      </c>
      <c r="G129" s="13" t="s">
        <v>33</v>
      </c>
      <c r="H129" s="13" t="s">
        <v>33</v>
      </c>
      <c r="I129" s="13" t="s">
        <v>33</v>
      </c>
      <c r="J129" s="12" t="s">
        <v>23</v>
      </c>
      <c r="K129" s="14">
        <f>L129+M129</f>
        <v>500000</v>
      </c>
      <c r="L129" s="15"/>
      <c r="M129" s="15">
        <v>500000</v>
      </c>
      <c r="N129" s="8"/>
    </row>
    <row r="130" spans="1:31" customHeight="1" ht="30" s="10" customFormat="1">
      <c r="A130" s="8"/>
      <c r="B130" s="8" t="s">
        <v>207</v>
      </c>
      <c r="C130" s="25" t="s">
        <v>142</v>
      </c>
      <c r="D130" s="12" t="s">
        <v>20</v>
      </c>
      <c r="E130" s="12" t="s">
        <v>21</v>
      </c>
      <c r="F130" s="13" t="s">
        <v>32</v>
      </c>
      <c r="G130" s="13" t="s">
        <v>33</v>
      </c>
      <c r="H130" s="13" t="s">
        <v>33</v>
      </c>
      <c r="I130" s="13" t="s">
        <v>33</v>
      </c>
      <c r="J130" s="12" t="s">
        <v>23</v>
      </c>
      <c r="K130" s="14">
        <f>L130+M130</f>
        <v>400000</v>
      </c>
      <c r="L130" s="15"/>
      <c r="M130" s="15">
        <v>400000</v>
      </c>
      <c r="N130" s="8"/>
    </row>
    <row r="131" spans="1:31" customHeight="1" ht="30" s="10" customFormat="1">
      <c r="A131" s="8"/>
      <c r="B131" s="8" t="s">
        <v>208</v>
      </c>
      <c r="C131" s="25" t="s">
        <v>142</v>
      </c>
      <c r="D131" s="12" t="s">
        <v>20</v>
      </c>
      <c r="E131" s="12" t="s">
        <v>21</v>
      </c>
      <c r="F131" s="13" t="s">
        <v>32</v>
      </c>
      <c r="G131" s="13" t="s">
        <v>33</v>
      </c>
      <c r="H131" s="13" t="s">
        <v>33</v>
      </c>
      <c r="I131" s="13" t="s">
        <v>33</v>
      </c>
      <c r="J131" s="12" t="s">
        <v>23</v>
      </c>
      <c r="K131" s="14">
        <f>L131+M131</f>
        <v>130000</v>
      </c>
      <c r="L131" s="15"/>
      <c r="M131" s="15">
        <v>130000</v>
      </c>
      <c r="N131" s="8"/>
    </row>
    <row r="132" spans="1:31" customHeight="1" ht="30" s="10" customFormat="1">
      <c r="A132" s="8"/>
      <c r="B132" s="8" t="s">
        <v>209</v>
      </c>
      <c r="C132" s="25" t="s">
        <v>142</v>
      </c>
      <c r="D132" s="12" t="s">
        <v>20</v>
      </c>
      <c r="E132" s="12" t="s">
        <v>21</v>
      </c>
      <c r="F132" s="13" t="s">
        <v>32</v>
      </c>
      <c r="G132" s="13" t="s">
        <v>33</v>
      </c>
      <c r="H132" s="13" t="s">
        <v>33</v>
      </c>
      <c r="I132" s="13" t="s">
        <v>33</v>
      </c>
      <c r="J132" s="12" t="s">
        <v>23</v>
      </c>
      <c r="K132" s="14">
        <f>L132+M132</f>
        <v>1440000</v>
      </c>
      <c r="L132" s="15"/>
      <c r="M132" s="15">
        <v>1440000</v>
      </c>
      <c r="N132" s="8"/>
    </row>
    <row r="133" spans="1:31" customHeight="1" ht="30" s="10" customFormat="1">
      <c r="A133" s="8"/>
      <c r="B133" s="8" t="s">
        <v>210</v>
      </c>
      <c r="C133" s="25" t="s">
        <v>142</v>
      </c>
      <c r="D133" s="12" t="s">
        <v>20</v>
      </c>
      <c r="E133" s="12" t="s">
        <v>21</v>
      </c>
      <c r="F133" s="13" t="s">
        <v>32</v>
      </c>
      <c r="G133" s="13" t="s">
        <v>33</v>
      </c>
      <c r="H133" s="13" t="s">
        <v>33</v>
      </c>
      <c r="I133" s="13" t="s">
        <v>33</v>
      </c>
      <c r="J133" s="12" t="s">
        <v>23</v>
      </c>
      <c r="K133" s="14">
        <f>L133+M133</f>
        <v>1440000</v>
      </c>
      <c r="L133" s="15"/>
      <c r="M133" s="15">
        <v>1440000</v>
      </c>
      <c r="N133" s="8"/>
    </row>
    <row r="134" spans="1:31" customHeight="1" ht="30" s="10" customFormat="1">
      <c r="A134" s="8"/>
      <c r="B134" s="8" t="s">
        <v>211</v>
      </c>
      <c r="C134" s="25" t="s">
        <v>212</v>
      </c>
      <c r="D134" s="12" t="s">
        <v>20</v>
      </c>
      <c r="E134" s="12" t="s">
        <v>21</v>
      </c>
      <c r="F134" s="488" t="s">
        <v>213</v>
      </c>
      <c r="G134" s="489"/>
      <c r="H134" s="489"/>
      <c r="I134" s="490"/>
      <c r="J134" s="12"/>
      <c r="K134" s="14">
        <f>L134+M134</f>
        <v>4300000</v>
      </c>
      <c r="L134" s="15"/>
      <c r="M134" s="15">
        <v>4300000</v>
      </c>
      <c r="N134" s="8"/>
    </row>
    <row r="135" spans="1:31" customHeight="1" ht="45" s="10" customFormat="1">
      <c r="A135" s="8"/>
      <c r="B135" s="8" t="s">
        <v>214</v>
      </c>
      <c r="C135" s="25" t="s">
        <v>215</v>
      </c>
      <c r="D135" s="12" t="s">
        <v>20</v>
      </c>
      <c r="E135" s="12" t="s">
        <v>21</v>
      </c>
      <c r="F135" s="488" t="s">
        <v>110</v>
      </c>
      <c r="G135" s="489"/>
      <c r="H135" s="489"/>
      <c r="I135" s="490"/>
      <c r="J135" s="12"/>
      <c r="K135" s="14">
        <f>L135+M135</f>
        <v>3547500</v>
      </c>
      <c r="L135" s="15"/>
      <c r="M135" s="15">
        <v>3547500</v>
      </c>
      <c r="N135" s="8"/>
    </row>
    <row r="136" spans="1:31" customHeight="1" ht="45" s="10" customFormat="1">
      <c r="A136" s="8"/>
      <c r="B136" s="8" t="s">
        <v>216</v>
      </c>
      <c r="C136" s="25" t="s">
        <v>217</v>
      </c>
      <c r="D136" s="12" t="s">
        <v>20</v>
      </c>
      <c r="E136" s="12" t="s">
        <v>21</v>
      </c>
      <c r="F136" s="488" t="s">
        <v>110</v>
      </c>
      <c r="G136" s="489"/>
      <c r="H136" s="489"/>
      <c r="I136" s="490"/>
      <c r="J136" s="12"/>
      <c r="K136" s="14">
        <f>L136+M136</f>
        <v>1044000</v>
      </c>
      <c r="L136" s="15"/>
      <c r="M136" s="15">
        <v>1044000</v>
      </c>
      <c r="N136" s="8"/>
    </row>
    <row r="137" spans="1:31" customHeight="1" ht="30" s="10" customFormat="1">
      <c r="A137" s="8"/>
      <c r="B137" s="500" t="s">
        <v>218</v>
      </c>
      <c r="C137" s="501"/>
      <c r="D137" s="501"/>
      <c r="E137" s="501"/>
      <c r="F137" s="501"/>
      <c r="G137" s="501"/>
      <c r="H137" s="501"/>
      <c r="I137" s="501"/>
      <c r="J137" s="501"/>
      <c r="K137" s="501"/>
      <c r="L137" s="501"/>
      <c r="M137" s="501"/>
      <c r="N137" s="502"/>
    </row>
    <row r="138" spans="1:31" customHeight="1" ht="30" s="10" customFormat="1">
      <c r="A138" s="8"/>
      <c r="B138" s="512" t="s">
        <v>219</v>
      </c>
      <c r="C138" s="513"/>
      <c r="D138" s="513"/>
      <c r="E138" s="513"/>
      <c r="F138" s="513"/>
      <c r="G138" s="513"/>
      <c r="H138" s="513"/>
      <c r="I138" s="513"/>
      <c r="J138" s="513"/>
      <c r="K138" s="513"/>
      <c r="L138" s="513"/>
      <c r="M138" s="513"/>
      <c r="N138" s="514"/>
    </row>
    <row r="139" spans="1:31" customHeight="1" ht="60" s="10" customFormat="1">
      <c r="A139" s="8"/>
      <c r="B139" s="22" t="s">
        <v>220</v>
      </c>
      <c r="C139" s="25" t="s">
        <v>221</v>
      </c>
      <c r="D139" s="25" t="s">
        <v>20</v>
      </c>
      <c r="E139" s="12" t="s">
        <v>99</v>
      </c>
      <c r="F139" s="488" t="s">
        <v>182</v>
      </c>
      <c r="G139" s="489"/>
      <c r="H139" s="489"/>
      <c r="I139" s="490"/>
      <c r="J139" s="12" t="s">
        <v>23</v>
      </c>
      <c r="K139" s="14">
        <f>L139+M139</f>
        <v>85000</v>
      </c>
      <c r="L139" s="17">
        <v>85000</v>
      </c>
      <c r="M139" s="8"/>
      <c r="N139" s="8"/>
    </row>
    <row r="140" spans="1:31" customHeight="1" ht="60" s="10" customFormat="1">
      <c r="A140" s="8"/>
      <c r="B140" s="22" t="s">
        <v>222</v>
      </c>
      <c r="C140" s="25" t="s">
        <v>221</v>
      </c>
      <c r="D140" s="25" t="s">
        <v>20</v>
      </c>
      <c r="E140" s="12" t="s">
        <v>99</v>
      </c>
      <c r="F140" s="488" t="s">
        <v>182</v>
      </c>
      <c r="G140" s="489"/>
      <c r="H140" s="489"/>
      <c r="I140" s="490"/>
      <c r="J140" s="12" t="s">
        <v>23</v>
      </c>
      <c r="K140" s="14">
        <f>L140+M140</f>
        <v>40000</v>
      </c>
      <c r="L140" s="17">
        <v>40000</v>
      </c>
      <c r="M140" s="8"/>
      <c r="N140" s="8"/>
    </row>
    <row r="141" spans="1:31" customHeight="1" ht="60" s="10" customFormat="1">
      <c r="A141" s="8"/>
      <c r="B141" s="22" t="s">
        <v>223</v>
      </c>
      <c r="C141" s="25" t="s">
        <v>221</v>
      </c>
      <c r="D141" s="25" t="s">
        <v>20</v>
      </c>
      <c r="E141" s="12" t="s">
        <v>99</v>
      </c>
      <c r="F141" s="488" t="s">
        <v>182</v>
      </c>
      <c r="G141" s="489"/>
      <c r="H141" s="489"/>
      <c r="I141" s="490"/>
      <c r="J141" s="12" t="s">
        <v>23</v>
      </c>
      <c r="K141" s="14">
        <f>L141+M141</f>
        <v>25000</v>
      </c>
      <c r="L141" s="17">
        <v>25000</v>
      </c>
      <c r="M141" s="8"/>
      <c r="N141" s="8"/>
    </row>
    <row r="142" spans="1:31" customHeight="1" ht="60" s="10" customFormat="1">
      <c r="A142" s="8"/>
      <c r="B142" s="22" t="s">
        <v>224</v>
      </c>
      <c r="C142" s="25" t="s">
        <v>221</v>
      </c>
      <c r="D142" s="25" t="s">
        <v>20</v>
      </c>
      <c r="E142" s="12" t="s">
        <v>99</v>
      </c>
      <c r="F142" s="488" t="s">
        <v>182</v>
      </c>
      <c r="G142" s="489"/>
      <c r="H142" s="489"/>
      <c r="I142" s="490"/>
      <c r="J142" s="12" t="s">
        <v>23</v>
      </c>
      <c r="K142" s="14">
        <f>L142+M142</f>
        <v>60000</v>
      </c>
      <c r="L142" s="17">
        <v>60000</v>
      </c>
      <c r="M142" s="8"/>
      <c r="N142" s="8"/>
    </row>
    <row r="143" spans="1:31" customHeight="1" ht="60" s="10" customFormat="1">
      <c r="A143" s="8"/>
      <c r="B143" s="22" t="s">
        <v>225</v>
      </c>
      <c r="C143" s="25" t="s">
        <v>221</v>
      </c>
      <c r="D143" s="25" t="s">
        <v>20</v>
      </c>
      <c r="E143" s="12" t="s">
        <v>99</v>
      </c>
      <c r="F143" s="488" t="s">
        <v>182</v>
      </c>
      <c r="G143" s="489"/>
      <c r="H143" s="489"/>
      <c r="I143" s="490"/>
      <c r="J143" s="12" t="s">
        <v>23</v>
      </c>
      <c r="K143" s="14">
        <f>L143+M143</f>
        <v>60000</v>
      </c>
      <c r="L143" s="17">
        <v>60000</v>
      </c>
      <c r="M143" s="8"/>
      <c r="N143" s="8"/>
    </row>
    <row r="144" spans="1:31" customHeight="1" ht="60" s="10" customFormat="1">
      <c r="A144" s="8"/>
      <c r="B144" s="27" t="s">
        <v>226</v>
      </c>
      <c r="C144" s="25" t="s">
        <v>221</v>
      </c>
      <c r="D144" s="25" t="s">
        <v>20</v>
      </c>
      <c r="E144" s="12" t="s">
        <v>99</v>
      </c>
      <c r="F144" s="488" t="s">
        <v>182</v>
      </c>
      <c r="G144" s="489"/>
      <c r="H144" s="489"/>
      <c r="I144" s="490"/>
      <c r="J144" s="12" t="s">
        <v>23</v>
      </c>
      <c r="K144" s="14">
        <f>L144+M144</f>
        <v>36000</v>
      </c>
      <c r="L144" s="17">
        <v>36000</v>
      </c>
      <c r="M144" s="8"/>
      <c r="N144" s="8"/>
    </row>
    <row r="145" spans="1:31" customHeight="1" ht="60" s="10" customFormat="1">
      <c r="A145" s="8"/>
      <c r="B145" s="22" t="s">
        <v>227</v>
      </c>
      <c r="C145" s="25" t="s">
        <v>221</v>
      </c>
      <c r="D145" s="25" t="s">
        <v>20</v>
      </c>
      <c r="E145" s="12" t="s">
        <v>99</v>
      </c>
      <c r="F145" s="488" t="s">
        <v>182</v>
      </c>
      <c r="G145" s="489"/>
      <c r="H145" s="489"/>
      <c r="I145" s="490"/>
      <c r="J145" s="12" t="s">
        <v>23</v>
      </c>
      <c r="K145" s="14">
        <f>L145+M145</f>
        <v>40000</v>
      </c>
      <c r="L145" s="17">
        <v>40000</v>
      </c>
      <c r="M145" s="8"/>
      <c r="N145" s="8"/>
    </row>
    <row r="146" spans="1:31" customHeight="1" ht="60" s="10" customFormat="1">
      <c r="A146" s="8"/>
      <c r="B146" s="22" t="s">
        <v>228</v>
      </c>
      <c r="C146" s="25" t="s">
        <v>221</v>
      </c>
      <c r="D146" s="25" t="s">
        <v>20</v>
      </c>
      <c r="E146" s="12" t="s">
        <v>99</v>
      </c>
      <c r="F146" s="488" t="s">
        <v>182</v>
      </c>
      <c r="G146" s="489"/>
      <c r="H146" s="489"/>
      <c r="I146" s="490"/>
      <c r="J146" s="12" t="s">
        <v>23</v>
      </c>
      <c r="K146" s="14">
        <f>L146+M146</f>
        <v>50000</v>
      </c>
      <c r="L146" s="17">
        <v>50000</v>
      </c>
      <c r="M146" s="8"/>
      <c r="N146" s="8"/>
    </row>
    <row r="147" spans="1:31" customHeight="1" ht="60" s="10" customFormat="1">
      <c r="A147" s="8"/>
      <c r="B147" s="22" t="s">
        <v>229</v>
      </c>
      <c r="C147" s="25" t="s">
        <v>221</v>
      </c>
      <c r="D147" s="25" t="s">
        <v>20</v>
      </c>
      <c r="E147" s="12" t="s">
        <v>99</v>
      </c>
      <c r="F147" s="488" t="s">
        <v>182</v>
      </c>
      <c r="G147" s="489"/>
      <c r="H147" s="489"/>
      <c r="I147" s="490"/>
      <c r="J147" s="12" t="s">
        <v>23</v>
      </c>
      <c r="K147" s="14">
        <f>L147+M147</f>
        <v>42000</v>
      </c>
      <c r="L147" s="17">
        <v>42000</v>
      </c>
      <c r="M147" s="8"/>
      <c r="N147" s="8"/>
    </row>
    <row r="148" spans="1:31" customHeight="1" ht="60" s="10" customFormat="1">
      <c r="A148" s="8"/>
      <c r="B148" s="509" t="s">
        <v>230</v>
      </c>
      <c r="C148" s="510"/>
      <c r="D148" s="510"/>
      <c r="E148" s="510"/>
      <c r="F148" s="510"/>
      <c r="G148" s="510"/>
      <c r="H148" s="510"/>
      <c r="I148" s="510"/>
      <c r="J148" s="510"/>
      <c r="K148" s="510"/>
      <c r="L148" s="510"/>
      <c r="M148" s="510"/>
      <c r="N148" s="511"/>
    </row>
    <row r="149" spans="1:31" customHeight="1" ht="60" s="10" customFormat="1">
      <c r="A149" s="8"/>
      <c r="B149" s="22" t="s">
        <v>231</v>
      </c>
      <c r="C149" s="25" t="s">
        <v>221</v>
      </c>
      <c r="D149" s="25" t="s">
        <v>20</v>
      </c>
      <c r="E149" s="12" t="s">
        <v>99</v>
      </c>
      <c r="F149" s="488" t="s">
        <v>182</v>
      </c>
      <c r="G149" s="489"/>
      <c r="H149" s="489"/>
      <c r="I149" s="490"/>
      <c r="J149" s="12" t="s">
        <v>23</v>
      </c>
      <c r="K149" s="14">
        <f>L149+M149</f>
        <v>72000</v>
      </c>
      <c r="L149" s="17">
        <v>72000</v>
      </c>
      <c r="M149" s="8"/>
      <c r="N149" s="8"/>
    </row>
    <row r="150" spans="1:31" customHeight="1" ht="60" s="10" customFormat="1">
      <c r="A150" s="8"/>
      <c r="B150" s="27" t="s">
        <v>232</v>
      </c>
      <c r="C150" s="25" t="s">
        <v>221</v>
      </c>
      <c r="D150" s="25" t="s">
        <v>20</v>
      </c>
      <c r="E150" s="12" t="s">
        <v>99</v>
      </c>
      <c r="F150" s="488" t="s">
        <v>182</v>
      </c>
      <c r="G150" s="489"/>
      <c r="H150" s="489"/>
      <c r="I150" s="490"/>
      <c r="J150" s="12" t="s">
        <v>23</v>
      </c>
      <c r="K150" s="14">
        <f>L150+M150</f>
        <v>50000</v>
      </c>
      <c r="L150" s="17">
        <v>50000</v>
      </c>
      <c r="M150" s="8"/>
      <c r="N150" s="8"/>
    </row>
    <row r="151" spans="1:31" customHeight="1" ht="60" s="10" customFormat="1">
      <c r="A151" s="8"/>
      <c r="B151" s="22" t="s">
        <v>233</v>
      </c>
      <c r="C151" s="25" t="s">
        <v>221</v>
      </c>
      <c r="D151" s="25" t="s">
        <v>20</v>
      </c>
      <c r="E151" s="12" t="s">
        <v>99</v>
      </c>
      <c r="F151" s="488" t="s">
        <v>182</v>
      </c>
      <c r="G151" s="489"/>
      <c r="H151" s="489"/>
      <c r="I151" s="490"/>
      <c r="J151" s="12" t="s">
        <v>23</v>
      </c>
      <c r="K151" s="14">
        <f>L151+M151</f>
        <v>72000</v>
      </c>
      <c r="L151" s="17">
        <v>72000</v>
      </c>
      <c r="M151" s="8"/>
      <c r="N151" s="8"/>
    </row>
    <row r="152" spans="1:31" customHeight="1" ht="60" s="10" customFormat="1">
      <c r="A152" s="8"/>
      <c r="B152" s="22" t="s">
        <v>234</v>
      </c>
      <c r="C152" s="25" t="s">
        <v>221</v>
      </c>
      <c r="D152" s="25" t="s">
        <v>20</v>
      </c>
      <c r="E152" s="12" t="s">
        <v>99</v>
      </c>
      <c r="F152" s="488" t="s">
        <v>182</v>
      </c>
      <c r="G152" s="489"/>
      <c r="H152" s="489"/>
      <c r="I152" s="490"/>
      <c r="J152" s="12" t="s">
        <v>23</v>
      </c>
      <c r="K152" s="14">
        <f>L152+M152</f>
        <v>30000</v>
      </c>
      <c r="L152" s="17">
        <v>30000</v>
      </c>
      <c r="M152" s="8"/>
      <c r="N152" s="8"/>
    </row>
    <row r="153" spans="1:31" customHeight="1" ht="60" s="10" customFormat="1">
      <c r="A153" s="8"/>
      <c r="B153" s="22" t="s">
        <v>235</v>
      </c>
      <c r="C153" s="25" t="s">
        <v>221</v>
      </c>
      <c r="D153" s="25" t="s">
        <v>20</v>
      </c>
      <c r="E153" s="12" t="s">
        <v>99</v>
      </c>
      <c r="F153" s="488" t="s">
        <v>182</v>
      </c>
      <c r="G153" s="489"/>
      <c r="H153" s="489"/>
      <c r="I153" s="490"/>
      <c r="J153" s="12" t="s">
        <v>23</v>
      </c>
      <c r="K153" s="14">
        <f>L153+M153</f>
        <v>50000</v>
      </c>
      <c r="L153" s="17">
        <v>50000</v>
      </c>
      <c r="M153" s="8"/>
      <c r="N153" s="8"/>
    </row>
    <row r="154" spans="1:31" customHeight="1" ht="60" s="10" customFormat="1">
      <c r="A154" s="8"/>
      <c r="B154" s="22" t="s">
        <v>236</v>
      </c>
      <c r="C154" s="25" t="s">
        <v>221</v>
      </c>
      <c r="D154" s="25" t="s">
        <v>20</v>
      </c>
      <c r="E154" s="12" t="s">
        <v>99</v>
      </c>
      <c r="F154" s="488" t="s">
        <v>182</v>
      </c>
      <c r="G154" s="489"/>
      <c r="H154" s="489"/>
      <c r="I154" s="490"/>
      <c r="J154" s="12" t="s">
        <v>23</v>
      </c>
      <c r="K154" s="14">
        <f>L154+M154</f>
        <v>100000</v>
      </c>
      <c r="L154" s="17">
        <v>100000</v>
      </c>
      <c r="M154" s="8"/>
      <c r="N154" s="8"/>
    </row>
    <row r="155" spans="1:31" customHeight="1" ht="60" s="10" customFormat="1">
      <c r="A155" s="8"/>
      <c r="B155" s="22" t="s">
        <v>237</v>
      </c>
      <c r="C155" s="25" t="s">
        <v>221</v>
      </c>
      <c r="D155" s="25" t="s">
        <v>20</v>
      </c>
      <c r="E155" s="12" t="s">
        <v>99</v>
      </c>
      <c r="F155" s="488" t="s">
        <v>182</v>
      </c>
      <c r="G155" s="489"/>
      <c r="H155" s="489"/>
      <c r="I155" s="490"/>
      <c r="J155" s="12" t="s">
        <v>23</v>
      </c>
      <c r="K155" s="14">
        <f>L155+M155</f>
        <v>40000</v>
      </c>
      <c r="L155" s="17">
        <v>40000</v>
      </c>
      <c r="M155" s="8"/>
      <c r="N155" s="8"/>
    </row>
    <row r="156" spans="1:31" customHeight="1" ht="60" s="10" customFormat="1">
      <c r="A156" s="8"/>
      <c r="B156" s="22" t="s">
        <v>238</v>
      </c>
      <c r="C156" s="25" t="s">
        <v>221</v>
      </c>
      <c r="D156" s="25" t="s">
        <v>20</v>
      </c>
      <c r="E156" s="12" t="s">
        <v>99</v>
      </c>
      <c r="F156" s="488" t="s">
        <v>182</v>
      </c>
      <c r="G156" s="489"/>
      <c r="H156" s="489"/>
      <c r="I156" s="490"/>
      <c r="J156" s="12" t="s">
        <v>23</v>
      </c>
      <c r="K156" s="14">
        <f>L156+M156</f>
        <v>44000</v>
      </c>
      <c r="L156" s="17">
        <v>44000</v>
      </c>
      <c r="M156" s="8"/>
      <c r="N156" s="8"/>
    </row>
    <row r="157" spans="1:31" customHeight="1" ht="60" s="10" customFormat="1">
      <c r="A157" s="8"/>
      <c r="B157" s="22" t="s">
        <v>239</v>
      </c>
      <c r="C157" s="25" t="s">
        <v>221</v>
      </c>
      <c r="D157" s="25" t="s">
        <v>20</v>
      </c>
      <c r="E157" s="12" t="s">
        <v>99</v>
      </c>
      <c r="F157" s="488" t="s">
        <v>182</v>
      </c>
      <c r="G157" s="489"/>
      <c r="H157" s="489"/>
      <c r="I157" s="490"/>
      <c r="J157" s="12" t="s">
        <v>23</v>
      </c>
      <c r="K157" s="14">
        <f>L157+M157</f>
        <v>50000</v>
      </c>
      <c r="L157" s="17">
        <v>50000</v>
      </c>
      <c r="M157" s="15"/>
      <c r="N157" s="8"/>
    </row>
    <row r="158" spans="1:31" customHeight="1" ht="60" s="10" customFormat="1">
      <c r="A158" s="8"/>
      <c r="B158" s="22" t="s">
        <v>240</v>
      </c>
      <c r="C158" s="25" t="s">
        <v>221</v>
      </c>
      <c r="D158" s="25" t="s">
        <v>20</v>
      </c>
      <c r="E158" s="12" t="s">
        <v>99</v>
      </c>
      <c r="F158" s="488" t="s">
        <v>182</v>
      </c>
      <c r="G158" s="489"/>
      <c r="H158" s="489"/>
      <c r="I158" s="490"/>
      <c r="J158" s="12" t="s">
        <v>23</v>
      </c>
      <c r="K158" s="14">
        <f>L158+M158</f>
        <v>30000</v>
      </c>
      <c r="L158" s="17">
        <v>30000</v>
      </c>
      <c r="M158" s="8"/>
      <c r="N158" s="8"/>
    </row>
    <row r="159" spans="1:31" customHeight="1" ht="60" s="10" customFormat="1">
      <c r="A159" s="8"/>
      <c r="B159" s="22" t="s">
        <v>241</v>
      </c>
      <c r="C159" s="25" t="s">
        <v>221</v>
      </c>
      <c r="D159" s="25" t="s">
        <v>20</v>
      </c>
      <c r="E159" s="12" t="s">
        <v>99</v>
      </c>
      <c r="F159" s="488" t="s">
        <v>182</v>
      </c>
      <c r="G159" s="489"/>
      <c r="H159" s="489"/>
      <c r="I159" s="490"/>
      <c r="J159" s="12" t="s">
        <v>23</v>
      </c>
      <c r="K159" s="14">
        <f>L159+M159</f>
        <v>15000</v>
      </c>
      <c r="L159" s="17">
        <v>15000</v>
      </c>
      <c r="M159" s="8"/>
      <c r="N159" s="8"/>
    </row>
    <row r="160" spans="1:31" customHeight="1" ht="60" s="10" customFormat="1">
      <c r="A160" s="8"/>
      <c r="B160" s="22"/>
      <c r="C160" s="25"/>
      <c r="D160" s="28"/>
      <c r="E160" s="28"/>
      <c r="F160" s="485"/>
      <c r="G160" s="486"/>
      <c r="H160" s="486"/>
      <c r="I160" s="487"/>
      <c r="J160" s="12"/>
      <c r="K160" s="14"/>
      <c r="L160" s="17"/>
      <c r="M160" s="8"/>
      <c r="N160" s="8"/>
    </row>
    <row r="161" spans="1:31" customHeight="1" ht="60" s="10" customFormat="1">
      <c r="A161" s="8"/>
      <c r="B161" s="22" t="s">
        <v>242</v>
      </c>
      <c r="C161" s="25" t="s">
        <v>243</v>
      </c>
      <c r="D161" s="25" t="s">
        <v>20</v>
      </c>
      <c r="E161" s="12" t="s">
        <v>99</v>
      </c>
      <c r="F161" s="488" t="s">
        <v>182</v>
      </c>
      <c r="G161" s="489"/>
      <c r="H161" s="489"/>
      <c r="I161" s="490"/>
      <c r="J161" s="12" t="s">
        <v>23</v>
      </c>
      <c r="K161" s="14">
        <f>L161+M161</f>
        <v>500000</v>
      </c>
      <c r="L161" s="17">
        <v>500000</v>
      </c>
      <c r="M161" s="8"/>
      <c r="N161" s="8"/>
    </row>
    <row r="162" spans="1:31" customHeight="1" ht="60" s="10" customFormat="1">
      <c r="A162" s="8"/>
      <c r="B162" s="22" t="s">
        <v>244</v>
      </c>
      <c r="C162" s="25" t="s">
        <v>243</v>
      </c>
      <c r="D162" s="25" t="s">
        <v>20</v>
      </c>
      <c r="E162" s="12" t="s">
        <v>99</v>
      </c>
      <c r="F162" s="488" t="s">
        <v>182</v>
      </c>
      <c r="G162" s="489"/>
      <c r="H162" s="489"/>
      <c r="I162" s="490"/>
      <c r="J162" s="12" t="s">
        <v>23</v>
      </c>
      <c r="K162" s="14">
        <f>L162+M162</f>
        <v>150000</v>
      </c>
      <c r="L162" s="17">
        <v>150000</v>
      </c>
      <c r="M162" s="8"/>
      <c r="N162" s="8"/>
    </row>
    <row r="163" spans="1:31" customHeight="1" ht="60" s="10" customFormat="1">
      <c r="A163" s="8"/>
      <c r="B163" s="22" t="s">
        <v>245</v>
      </c>
      <c r="C163" s="25" t="s">
        <v>246</v>
      </c>
      <c r="D163" s="25" t="s">
        <v>20</v>
      </c>
      <c r="E163" s="12" t="s">
        <v>99</v>
      </c>
      <c r="F163" s="488" t="s">
        <v>182</v>
      </c>
      <c r="G163" s="489"/>
      <c r="H163" s="489"/>
      <c r="I163" s="490"/>
      <c r="J163" s="12" t="s">
        <v>23</v>
      </c>
      <c r="K163" s="14">
        <f>L163+M163</f>
        <v>500000</v>
      </c>
      <c r="L163" s="17">
        <v>500000</v>
      </c>
      <c r="M163" s="8"/>
      <c r="N163" s="8"/>
    </row>
    <row r="164" spans="1:31" customHeight="1" ht="60" s="10" customFormat="1">
      <c r="A164" s="8"/>
      <c r="B164" s="27" t="s">
        <v>247</v>
      </c>
      <c r="C164" s="25" t="s">
        <v>243</v>
      </c>
      <c r="D164" s="25" t="s">
        <v>20</v>
      </c>
      <c r="E164" s="12" t="s">
        <v>99</v>
      </c>
      <c r="F164" s="488" t="s">
        <v>248</v>
      </c>
      <c r="G164" s="489"/>
      <c r="H164" s="489"/>
      <c r="I164" s="490"/>
      <c r="J164" s="12" t="s">
        <v>23</v>
      </c>
      <c r="K164" s="14">
        <f>L164+M164</f>
        <v>500000</v>
      </c>
      <c r="L164" s="17">
        <v>500000</v>
      </c>
      <c r="M164" s="8"/>
      <c r="N164" s="8"/>
    </row>
    <row r="165" spans="1:31" customHeight="1" ht="60" s="10" customFormat="1">
      <c r="A165" s="8"/>
      <c r="B165" s="27" t="s">
        <v>249</v>
      </c>
      <c r="C165" s="25" t="s">
        <v>243</v>
      </c>
      <c r="D165" s="25" t="s">
        <v>20</v>
      </c>
      <c r="E165" s="12" t="s">
        <v>99</v>
      </c>
      <c r="F165" s="488" t="s">
        <v>182</v>
      </c>
      <c r="G165" s="489"/>
      <c r="H165" s="489"/>
      <c r="I165" s="490"/>
      <c r="J165" s="12" t="s">
        <v>23</v>
      </c>
      <c r="K165" s="14">
        <f>L165+M165</f>
        <v>250000</v>
      </c>
      <c r="L165" s="17">
        <v>250000</v>
      </c>
      <c r="M165" s="8"/>
      <c r="N165" s="8"/>
    </row>
    <row r="166" spans="1:31" customHeight="1" ht="60" s="10" customFormat="1">
      <c r="A166" s="8"/>
      <c r="B166" s="22" t="s">
        <v>250</v>
      </c>
      <c r="C166" s="25" t="s">
        <v>243</v>
      </c>
      <c r="D166" s="25" t="s">
        <v>20</v>
      </c>
      <c r="E166" s="12" t="s">
        <v>99</v>
      </c>
      <c r="F166" s="488" t="s">
        <v>251</v>
      </c>
      <c r="G166" s="489"/>
      <c r="H166" s="489"/>
      <c r="I166" s="490"/>
      <c r="J166" s="12" t="s">
        <v>23</v>
      </c>
      <c r="K166" s="14">
        <f>L166+M166</f>
        <v>150000</v>
      </c>
      <c r="L166" s="17">
        <v>150000</v>
      </c>
      <c r="M166" s="8"/>
      <c r="N166" s="8"/>
    </row>
    <row r="167" spans="1:31" customHeight="1" ht="30" s="10" customFormat="1">
      <c r="A167" s="8"/>
      <c r="B167" s="22" t="s">
        <v>252</v>
      </c>
      <c r="C167" s="25" t="s">
        <v>243</v>
      </c>
      <c r="D167" s="25" t="s">
        <v>20</v>
      </c>
      <c r="E167" s="25" t="s">
        <v>21</v>
      </c>
      <c r="F167" s="488" t="s">
        <v>253</v>
      </c>
      <c r="G167" s="489"/>
      <c r="H167" s="489"/>
      <c r="I167" s="490"/>
      <c r="J167" s="12" t="s">
        <v>23</v>
      </c>
      <c r="K167" s="14">
        <f>L167+M167</f>
        <v>15000000</v>
      </c>
      <c r="L167" s="17">
        <v>15000000</v>
      </c>
      <c r="M167" s="8"/>
      <c r="N167" s="8"/>
    </row>
    <row r="168" spans="1:31" customHeight="1" ht="30" s="10" customFormat="1">
      <c r="A168" s="8"/>
      <c r="B168" s="512" t="s">
        <v>254</v>
      </c>
      <c r="C168" s="513"/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4"/>
    </row>
    <row r="169" spans="1:31" customHeight="1" ht="30" s="10" customFormat="1">
      <c r="A169" s="8"/>
      <c r="B169" s="29" t="s">
        <v>255</v>
      </c>
      <c r="C169" s="25" t="s">
        <v>243</v>
      </c>
      <c r="D169" s="25" t="s">
        <v>20</v>
      </c>
      <c r="E169" s="25" t="s">
        <v>21</v>
      </c>
      <c r="F169" s="488" t="s">
        <v>182</v>
      </c>
      <c r="G169" s="489"/>
      <c r="H169" s="489"/>
      <c r="I169" s="490"/>
      <c r="J169" s="12" t="s">
        <v>23</v>
      </c>
      <c r="K169" s="14">
        <f>L169+M169</f>
        <v>15000000</v>
      </c>
      <c r="L169" s="17">
        <v>15000000</v>
      </c>
      <c r="M169" s="8"/>
      <c r="N169" s="8"/>
    </row>
    <row r="170" spans="1:31" customHeight="1" ht="30" s="10" customFormat="1">
      <c r="A170" s="8"/>
      <c r="B170" s="512" t="s">
        <v>256</v>
      </c>
      <c r="C170" s="513"/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4"/>
    </row>
    <row r="171" spans="1:31" customHeight="1" ht="30" s="10" customFormat="1">
      <c r="A171" s="8"/>
      <c r="B171" s="509" t="s">
        <v>257</v>
      </c>
      <c r="C171" s="510"/>
      <c r="D171" s="510"/>
      <c r="E171" s="510"/>
      <c r="F171" s="510"/>
      <c r="G171" s="510"/>
      <c r="H171" s="510"/>
      <c r="I171" s="510"/>
      <c r="J171" s="510"/>
      <c r="K171" s="510"/>
      <c r="L171" s="510"/>
      <c r="M171" s="510"/>
      <c r="N171" s="511"/>
    </row>
    <row r="172" spans="1:31" customHeight="1" ht="60" s="10" customFormat="1">
      <c r="A172" s="8"/>
      <c r="B172" s="22" t="s">
        <v>258</v>
      </c>
      <c r="C172" s="25" t="s">
        <v>259</v>
      </c>
      <c r="D172" s="25" t="s">
        <v>20</v>
      </c>
      <c r="E172" s="12" t="s">
        <v>99</v>
      </c>
      <c r="F172" s="488" t="s">
        <v>182</v>
      </c>
      <c r="G172" s="489"/>
      <c r="H172" s="489"/>
      <c r="I172" s="490"/>
      <c r="J172" s="12" t="s">
        <v>23</v>
      </c>
      <c r="K172" s="14">
        <f>L172+M172</f>
        <v>75000</v>
      </c>
      <c r="L172" s="17">
        <v>75000</v>
      </c>
      <c r="M172" s="8"/>
      <c r="N172" s="8"/>
    </row>
    <row r="173" spans="1:31" customHeight="1" ht="60" s="10" customFormat="1">
      <c r="A173" s="8"/>
      <c r="B173" s="22" t="s">
        <v>260</v>
      </c>
      <c r="C173" s="25" t="s">
        <v>259</v>
      </c>
      <c r="D173" s="25" t="s">
        <v>20</v>
      </c>
      <c r="E173" s="12" t="s">
        <v>99</v>
      </c>
      <c r="F173" s="488" t="s">
        <v>182</v>
      </c>
      <c r="G173" s="489"/>
      <c r="H173" s="489"/>
      <c r="I173" s="490"/>
      <c r="J173" s="12" t="s">
        <v>23</v>
      </c>
      <c r="K173" s="14">
        <f>L173+M173</f>
        <v>50000</v>
      </c>
      <c r="L173" s="17">
        <v>50000</v>
      </c>
      <c r="M173" s="8"/>
      <c r="N173" s="8"/>
    </row>
    <row r="174" spans="1:31" customHeight="1" ht="60" s="10" customFormat="1">
      <c r="A174" s="8"/>
      <c r="B174" s="22" t="s">
        <v>261</v>
      </c>
      <c r="C174" s="25" t="s">
        <v>259</v>
      </c>
      <c r="D174" s="25" t="s">
        <v>20</v>
      </c>
      <c r="E174" s="12" t="s">
        <v>99</v>
      </c>
      <c r="F174" s="488" t="s">
        <v>182</v>
      </c>
      <c r="G174" s="489"/>
      <c r="H174" s="489"/>
      <c r="I174" s="490"/>
      <c r="J174" s="12" t="s">
        <v>23</v>
      </c>
      <c r="K174" s="14">
        <f>L174+M174</f>
        <v>25000</v>
      </c>
      <c r="L174" s="17">
        <v>25000</v>
      </c>
      <c r="M174" s="8"/>
      <c r="N174" s="8"/>
    </row>
    <row r="175" spans="1:31" customHeight="1" ht="60" s="10" customFormat="1">
      <c r="A175" s="8"/>
      <c r="B175" s="22" t="s">
        <v>262</v>
      </c>
      <c r="C175" s="25" t="s">
        <v>259</v>
      </c>
      <c r="D175" s="25" t="s">
        <v>20</v>
      </c>
      <c r="E175" s="12" t="s">
        <v>99</v>
      </c>
      <c r="F175" s="488" t="s">
        <v>182</v>
      </c>
      <c r="G175" s="489"/>
      <c r="H175" s="489"/>
      <c r="I175" s="490"/>
      <c r="J175" s="12" t="s">
        <v>23</v>
      </c>
      <c r="K175" s="14">
        <f>L175+M175</f>
        <v>25000</v>
      </c>
      <c r="L175" s="17">
        <v>25000</v>
      </c>
      <c r="M175" s="8"/>
      <c r="N175" s="8"/>
    </row>
    <row r="176" spans="1:31" customHeight="1" ht="30" s="10" customFormat="1">
      <c r="A176" s="8"/>
      <c r="B176" s="30" t="s">
        <v>263</v>
      </c>
      <c r="C176" s="31"/>
      <c r="D176" s="25"/>
      <c r="E176" s="12"/>
      <c r="F176" s="485"/>
      <c r="G176" s="486"/>
      <c r="H176" s="486"/>
      <c r="I176" s="487"/>
      <c r="J176" s="12"/>
      <c r="K176" s="14"/>
      <c r="L176" s="17"/>
      <c r="M176" s="8"/>
      <c r="N176" s="8"/>
    </row>
    <row r="177" spans="1:31" customHeight="1" ht="60" s="10" customFormat="1">
      <c r="A177" s="8"/>
      <c r="B177" s="22" t="s">
        <v>264</v>
      </c>
      <c r="C177" s="25" t="s">
        <v>265</v>
      </c>
      <c r="D177" s="25" t="s">
        <v>20</v>
      </c>
      <c r="E177" s="12" t="s">
        <v>99</v>
      </c>
      <c r="F177" s="488" t="s">
        <v>182</v>
      </c>
      <c r="G177" s="489"/>
      <c r="H177" s="489"/>
      <c r="I177" s="490"/>
      <c r="J177" s="12" t="s">
        <v>23</v>
      </c>
      <c r="K177" s="14">
        <f>L177+M177</f>
        <v>270000</v>
      </c>
      <c r="L177" s="17">
        <v>270000</v>
      </c>
      <c r="M177" s="8"/>
      <c r="N177" s="8"/>
    </row>
    <row r="178" spans="1:31" customHeight="1" ht="60" s="10" customFormat="1">
      <c r="A178" s="8"/>
      <c r="B178" s="22" t="s">
        <v>266</v>
      </c>
      <c r="C178" s="25" t="s">
        <v>265</v>
      </c>
      <c r="D178" s="25" t="s">
        <v>20</v>
      </c>
      <c r="E178" s="12" t="s">
        <v>99</v>
      </c>
      <c r="F178" s="488" t="s">
        <v>182</v>
      </c>
      <c r="G178" s="489"/>
      <c r="H178" s="489"/>
      <c r="I178" s="490"/>
      <c r="J178" s="12" t="s">
        <v>23</v>
      </c>
      <c r="K178" s="14">
        <f>L178+M178</f>
        <v>789000</v>
      </c>
      <c r="L178" s="17">
        <v>789000</v>
      </c>
      <c r="M178" s="8"/>
      <c r="N178" s="8"/>
    </row>
    <row r="179" spans="1:31" customHeight="1" ht="60" s="10" customFormat="1">
      <c r="A179" s="8"/>
      <c r="B179" s="22" t="s">
        <v>267</v>
      </c>
      <c r="C179" s="25" t="s">
        <v>265</v>
      </c>
      <c r="D179" s="25" t="s">
        <v>20</v>
      </c>
      <c r="E179" s="12" t="s">
        <v>268</v>
      </c>
      <c r="F179" s="485" t="s">
        <v>269</v>
      </c>
      <c r="G179" s="486"/>
      <c r="H179" s="486"/>
      <c r="I179" s="487"/>
      <c r="J179" s="12" t="s">
        <v>23</v>
      </c>
      <c r="K179" s="14">
        <f>L179+M179</f>
        <v>2000000</v>
      </c>
      <c r="L179" s="17">
        <v>2000000</v>
      </c>
      <c r="M179" s="8"/>
      <c r="N179" s="8"/>
    </row>
    <row r="180" spans="1:31" customHeight="1" ht="60" s="10" customFormat="1">
      <c r="A180" s="8"/>
      <c r="B180" s="22" t="s">
        <v>270</v>
      </c>
      <c r="C180" s="25" t="s">
        <v>265</v>
      </c>
      <c r="D180" s="25" t="s">
        <v>20</v>
      </c>
      <c r="E180" s="12" t="s">
        <v>268</v>
      </c>
      <c r="F180" s="485" t="s">
        <v>269</v>
      </c>
      <c r="G180" s="486"/>
      <c r="H180" s="486"/>
      <c r="I180" s="487"/>
      <c r="J180" s="12" t="s">
        <v>23</v>
      </c>
      <c r="K180" s="14">
        <f>L180+M180</f>
        <v>1570000</v>
      </c>
      <c r="L180" s="17">
        <v>1570000</v>
      </c>
      <c r="M180" s="8"/>
      <c r="N180" s="8"/>
    </row>
    <row r="181" spans="1:31" customHeight="1" ht="60" s="10" customFormat="1">
      <c r="A181" s="8"/>
      <c r="B181" s="22" t="s">
        <v>271</v>
      </c>
      <c r="C181" s="25" t="s">
        <v>265</v>
      </c>
      <c r="D181" s="25" t="s">
        <v>20</v>
      </c>
      <c r="E181" s="12" t="s">
        <v>268</v>
      </c>
      <c r="F181" s="485" t="s">
        <v>269</v>
      </c>
      <c r="G181" s="486"/>
      <c r="H181" s="486"/>
      <c r="I181" s="487"/>
      <c r="J181" s="12" t="s">
        <v>23</v>
      </c>
      <c r="K181" s="14">
        <f>L181+M181</f>
        <v>4890000</v>
      </c>
      <c r="L181" s="17">
        <v>4890000</v>
      </c>
      <c r="M181" s="8"/>
      <c r="N181" s="8"/>
    </row>
    <row r="182" spans="1:31" customHeight="1" ht="60" s="10" customFormat="1">
      <c r="A182" s="8"/>
      <c r="B182" s="22" t="s">
        <v>272</v>
      </c>
      <c r="C182" s="25" t="s">
        <v>265</v>
      </c>
      <c r="D182" s="25" t="s">
        <v>20</v>
      </c>
      <c r="E182" s="12" t="s">
        <v>99</v>
      </c>
      <c r="F182" s="488" t="s">
        <v>182</v>
      </c>
      <c r="G182" s="489"/>
      <c r="H182" s="489"/>
      <c r="I182" s="490"/>
      <c r="J182" s="12" t="s">
        <v>23</v>
      </c>
      <c r="K182" s="14">
        <f>L182+M182</f>
        <v>250000</v>
      </c>
      <c r="L182" s="17">
        <v>250000</v>
      </c>
      <c r="M182" s="8"/>
      <c r="N182" s="8"/>
    </row>
    <row r="183" spans="1:31" customHeight="1" ht="60" s="10" customFormat="1">
      <c r="A183" s="8"/>
      <c r="B183" s="22" t="s">
        <v>273</v>
      </c>
      <c r="C183" s="25" t="s">
        <v>265</v>
      </c>
      <c r="D183" s="25" t="s">
        <v>20</v>
      </c>
      <c r="E183" s="12" t="s">
        <v>99</v>
      </c>
      <c r="F183" s="485" t="s">
        <v>274</v>
      </c>
      <c r="G183" s="486"/>
      <c r="H183" s="486"/>
      <c r="I183" s="487"/>
      <c r="J183" s="12" t="s">
        <v>23</v>
      </c>
      <c r="K183" s="14">
        <f>L183+M183</f>
        <v>120000</v>
      </c>
      <c r="L183" s="17">
        <v>120000</v>
      </c>
      <c r="M183" s="8"/>
      <c r="N183" s="8"/>
    </row>
    <row r="184" spans="1:31" customHeight="1" ht="60" s="10" customFormat="1">
      <c r="A184" s="8"/>
      <c r="B184" s="22" t="s">
        <v>275</v>
      </c>
      <c r="C184" s="25" t="s">
        <v>265</v>
      </c>
      <c r="D184" s="25" t="s">
        <v>20</v>
      </c>
      <c r="E184" s="12" t="s">
        <v>99</v>
      </c>
      <c r="F184" s="485" t="s">
        <v>274</v>
      </c>
      <c r="G184" s="486"/>
      <c r="H184" s="486"/>
      <c r="I184" s="487"/>
      <c r="J184" s="12" t="s">
        <v>23</v>
      </c>
      <c r="K184" s="14">
        <f>L184+M184</f>
        <v>130000</v>
      </c>
      <c r="L184" s="17">
        <v>130000</v>
      </c>
      <c r="M184" s="8"/>
      <c r="N184" s="8"/>
    </row>
    <row r="185" spans="1:31" customHeight="1" ht="60" s="10" customFormat="1">
      <c r="A185" s="8"/>
      <c r="B185" s="22" t="s">
        <v>276</v>
      </c>
      <c r="C185" s="25" t="s">
        <v>265</v>
      </c>
      <c r="D185" s="25" t="s">
        <v>20</v>
      </c>
      <c r="E185" s="12" t="s">
        <v>99</v>
      </c>
      <c r="F185" s="485" t="s">
        <v>277</v>
      </c>
      <c r="G185" s="486"/>
      <c r="H185" s="486"/>
      <c r="I185" s="487"/>
      <c r="J185" s="12" t="s">
        <v>23</v>
      </c>
      <c r="K185" s="14">
        <f>L185+M185</f>
        <v>670000</v>
      </c>
      <c r="L185" s="17">
        <v>670000</v>
      </c>
      <c r="M185" s="8"/>
      <c r="N185" s="8"/>
    </row>
    <row r="186" spans="1:31" customHeight="1" ht="60" s="10" customFormat="1">
      <c r="A186" s="8"/>
      <c r="B186" s="22" t="s">
        <v>278</v>
      </c>
      <c r="C186" s="25" t="s">
        <v>265</v>
      </c>
      <c r="D186" s="25" t="s">
        <v>20</v>
      </c>
      <c r="E186" s="12" t="s">
        <v>99</v>
      </c>
      <c r="F186" s="485" t="s">
        <v>279</v>
      </c>
      <c r="G186" s="486"/>
      <c r="H186" s="486"/>
      <c r="I186" s="487"/>
      <c r="J186" s="12" t="s">
        <v>23</v>
      </c>
      <c r="K186" s="14">
        <f>L186+M186</f>
        <v>50000</v>
      </c>
      <c r="L186" s="17">
        <v>50000</v>
      </c>
      <c r="M186" s="8"/>
      <c r="N186" s="8"/>
    </row>
    <row r="187" spans="1:31" customHeight="1" ht="60" s="10" customFormat="1">
      <c r="A187" s="8"/>
      <c r="B187" s="22" t="s">
        <v>280</v>
      </c>
      <c r="C187" s="25" t="s">
        <v>265</v>
      </c>
      <c r="D187" s="25" t="s">
        <v>20</v>
      </c>
      <c r="E187" s="12" t="s">
        <v>99</v>
      </c>
      <c r="F187" s="485" t="s">
        <v>281</v>
      </c>
      <c r="G187" s="486"/>
      <c r="H187" s="486"/>
      <c r="I187" s="487"/>
      <c r="J187" s="12" t="s">
        <v>23</v>
      </c>
      <c r="K187" s="14">
        <f>L187+M187</f>
        <v>811500</v>
      </c>
      <c r="L187" s="17">
        <v>811500</v>
      </c>
      <c r="M187" s="8"/>
      <c r="N187" s="8"/>
    </row>
    <row r="188" spans="1:31" customHeight="1" ht="30" s="10" customFormat="1">
      <c r="A188" s="8"/>
      <c r="B188" s="30" t="s">
        <v>282</v>
      </c>
      <c r="C188" s="31"/>
      <c r="D188" s="25"/>
      <c r="E188" s="12"/>
      <c r="F188" s="485"/>
      <c r="G188" s="486"/>
      <c r="H188" s="486"/>
      <c r="I188" s="487"/>
      <c r="J188" s="12"/>
      <c r="K188" s="14"/>
      <c r="L188" s="17"/>
      <c r="M188" s="8"/>
      <c r="N188" s="8"/>
    </row>
    <row r="189" spans="1:31" customHeight="1" ht="60" s="10" customFormat="1">
      <c r="A189" s="8"/>
      <c r="B189" s="22" t="s">
        <v>283</v>
      </c>
      <c r="C189" s="25" t="s">
        <v>284</v>
      </c>
      <c r="D189" s="25" t="s">
        <v>20</v>
      </c>
      <c r="E189" s="12" t="s">
        <v>99</v>
      </c>
      <c r="F189" s="485" t="s">
        <v>285</v>
      </c>
      <c r="G189" s="486"/>
      <c r="H189" s="486"/>
      <c r="I189" s="487"/>
      <c r="J189" s="12" t="s">
        <v>23</v>
      </c>
      <c r="K189" s="14">
        <f>L189+M189</f>
        <v>103400</v>
      </c>
      <c r="L189" s="17">
        <v>103400</v>
      </c>
      <c r="M189" s="8"/>
      <c r="N189" s="8"/>
    </row>
    <row r="190" spans="1:31" customHeight="1" ht="30" s="10" customFormat="1">
      <c r="A190" s="8"/>
      <c r="B190" s="512" t="s">
        <v>286</v>
      </c>
      <c r="C190" s="513"/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4"/>
    </row>
    <row r="191" spans="1:31" customHeight="1" ht="30" s="10" customFormat="1">
      <c r="A191" s="8"/>
      <c r="B191" s="512" t="s">
        <v>287</v>
      </c>
      <c r="C191" s="513"/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4"/>
    </row>
    <row r="192" spans="1:31" customHeight="1" ht="60" s="10" customFormat="1">
      <c r="A192" s="8"/>
      <c r="B192" s="22" t="s">
        <v>288</v>
      </c>
      <c r="C192" s="25" t="s">
        <v>289</v>
      </c>
      <c r="D192" s="25" t="s">
        <v>20</v>
      </c>
      <c r="E192" s="12" t="s">
        <v>99</v>
      </c>
      <c r="F192" s="488" t="s">
        <v>182</v>
      </c>
      <c r="G192" s="489"/>
      <c r="H192" s="489"/>
      <c r="I192" s="490"/>
      <c r="J192" s="12" t="s">
        <v>23</v>
      </c>
      <c r="K192" s="14">
        <f>L192+M192</f>
        <v>200000</v>
      </c>
      <c r="L192" s="17">
        <v>200000</v>
      </c>
      <c r="M192" s="8"/>
      <c r="N192" s="8"/>
    </row>
    <row r="193" spans="1:31" customHeight="1" ht="60" s="10" customFormat="1">
      <c r="A193" s="8"/>
      <c r="B193" s="22" t="s">
        <v>290</v>
      </c>
      <c r="C193" s="25" t="s">
        <v>289</v>
      </c>
      <c r="D193" s="25" t="s">
        <v>20</v>
      </c>
      <c r="E193" s="12" t="s">
        <v>99</v>
      </c>
      <c r="F193" s="488" t="s">
        <v>182</v>
      </c>
      <c r="G193" s="489"/>
      <c r="H193" s="489"/>
      <c r="I193" s="490"/>
      <c r="J193" s="12" t="s">
        <v>23</v>
      </c>
      <c r="K193" s="14">
        <f>L193+M193</f>
        <v>100000</v>
      </c>
      <c r="L193" s="17">
        <v>100000</v>
      </c>
      <c r="M193" s="8"/>
      <c r="N193" s="8"/>
    </row>
    <row r="194" spans="1:31" customHeight="1" ht="60" s="10" customFormat="1">
      <c r="A194" s="8"/>
      <c r="B194" s="22" t="s">
        <v>291</v>
      </c>
      <c r="C194" s="25" t="s">
        <v>289</v>
      </c>
      <c r="D194" s="25" t="s">
        <v>20</v>
      </c>
      <c r="E194" s="12" t="s">
        <v>99</v>
      </c>
      <c r="F194" s="488" t="s">
        <v>182</v>
      </c>
      <c r="G194" s="489"/>
      <c r="H194" s="489"/>
      <c r="I194" s="490"/>
      <c r="J194" s="12" t="s">
        <v>23</v>
      </c>
      <c r="K194" s="14">
        <f>L194+M194</f>
        <v>200000</v>
      </c>
      <c r="L194" s="17">
        <v>200000</v>
      </c>
      <c r="M194" s="8"/>
      <c r="N194" s="8"/>
    </row>
    <row r="195" spans="1:31" customHeight="1" ht="60" s="10" customFormat="1">
      <c r="A195" s="8"/>
      <c r="B195" s="22" t="s">
        <v>292</v>
      </c>
      <c r="C195" s="25" t="s">
        <v>289</v>
      </c>
      <c r="D195" s="25" t="s">
        <v>20</v>
      </c>
      <c r="E195" s="12" t="s">
        <v>99</v>
      </c>
      <c r="F195" s="488" t="s">
        <v>182</v>
      </c>
      <c r="G195" s="489"/>
      <c r="H195" s="489"/>
      <c r="I195" s="490"/>
      <c r="J195" s="12" t="s">
        <v>23</v>
      </c>
      <c r="K195" s="14">
        <f>L195+M195</f>
        <v>50000</v>
      </c>
      <c r="L195" s="17">
        <v>50000</v>
      </c>
      <c r="M195" s="8"/>
      <c r="N195" s="8"/>
    </row>
    <row r="196" spans="1:31" customHeight="1" ht="60" s="10" customFormat="1">
      <c r="A196" s="8"/>
      <c r="B196" s="22" t="s">
        <v>293</v>
      </c>
      <c r="C196" s="25" t="s">
        <v>289</v>
      </c>
      <c r="D196" s="25" t="s">
        <v>20</v>
      </c>
      <c r="E196" s="12" t="s">
        <v>99</v>
      </c>
      <c r="F196" s="488" t="s">
        <v>182</v>
      </c>
      <c r="G196" s="489"/>
      <c r="H196" s="489"/>
      <c r="I196" s="490"/>
      <c r="J196" s="12" t="s">
        <v>23</v>
      </c>
      <c r="K196" s="14">
        <f>L196+M196</f>
        <v>50000</v>
      </c>
      <c r="L196" s="17">
        <v>50000</v>
      </c>
      <c r="M196" s="8"/>
      <c r="N196" s="8"/>
    </row>
    <row r="197" spans="1:31" customHeight="1" ht="60" s="10" customFormat="1">
      <c r="A197" s="8"/>
      <c r="B197" s="22" t="s">
        <v>294</v>
      </c>
      <c r="C197" s="25" t="s">
        <v>289</v>
      </c>
      <c r="D197" s="25" t="s">
        <v>20</v>
      </c>
      <c r="E197" s="12" t="s">
        <v>99</v>
      </c>
      <c r="F197" s="488" t="s">
        <v>182</v>
      </c>
      <c r="G197" s="489"/>
      <c r="H197" s="489"/>
      <c r="I197" s="490"/>
      <c r="J197" s="12" t="s">
        <v>23</v>
      </c>
      <c r="K197" s="14">
        <f>L197+M197</f>
        <v>50000</v>
      </c>
      <c r="L197" s="17">
        <v>50000</v>
      </c>
      <c r="M197" s="8"/>
      <c r="N197" s="8"/>
    </row>
    <row r="198" spans="1:31" customHeight="1" ht="60" s="10" customFormat="1">
      <c r="A198" s="8"/>
      <c r="B198" s="22" t="s">
        <v>295</v>
      </c>
      <c r="C198" s="25" t="s">
        <v>289</v>
      </c>
      <c r="D198" s="25" t="s">
        <v>20</v>
      </c>
      <c r="E198" s="12" t="s">
        <v>99</v>
      </c>
      <c r="F198" s="488" t="s">
        <v>182</v>
      </c>
      <c r="G198" s="489"/>
      <c r="H198" s="489"/>
      <c r="I198" s="490"/>
      <c r="J198" s="12" t="s">
        <v>23</v>
      </c>
      <c r="K198" s="14">
        <f>L198+M198</f>
        <v>50000</v>
      </c>
      <c r="L198" s="17">
        <v>50000</v>
      </c>
      <c r="M198" s="8"/>
      <c r="N198" s="8"/>
    </row>
    <row r="199" spans="1:31" customHeight="1" ht="60" s="10" customFormat="1">
      <c r="A199" s="8"/>
      <c r="B199" s="22" t="s">
        <v>296</v>
      </c>
      <c r="C199" s="25" t="s">
        <v>297</v>
      </c>
      <c r="D199" s="25" t="s">
        <v>20</v>
      </c>
      <c r="E199" s="12" t="s">
        <v>99</v>
      </c>
      <c r="F199" s="488" t="s">
        <v>182</v>
      </c>
      <c r="G199" s="489"/>
      <c r="H199" s="489"/>
      <c r="I199" s="490"/>
      <c r="J199" s="12" t="s">
        <v>23</v>
      </c>
      <c r="K199" s="14">
        <f>L199+M199</f>
        <v>542535</v>
      </c>
      <c r="L199" s="17">
        <v>542535</v>
      </c>
      <c r="M199" s="8"/>
      <c r="N199" s="8"/>
    </row>
    <row r="200" spans="1:31" customHeight="1" ht="30" s="10" customFormat="1">
      <c r="A200" s="8"/>
      <c r="B200" s="512" t="s">
        <v>298</v>
      </c>
      <c r="C200" s="513"/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4"/>
    </row>
    <row r="201" spans="1:31" customHeight="1" ht="60" s="10" customFormat="1">
      <c r="A201" s="8"/>
      <c r="B201" s="22" t="s">
        <v>299</v>
      </c>
      <c r="C201" s="32" t="s">
        <v>243</v>
      </c>
      <c r="D201" s="25" t="s">
        <v>20</v>
      </c>
      <c r="E201" s="12" t="s">
        <v>99</v>
      </c>
      <c r="F201" s="488" t="s">
        <v>182</v>
      </c>
      <c r="G201" s="489"/>
      <c r="H201" s="489"/>
      <c r="I201" s="490"/>
      <c r="J201" s="12" t="s">
        <v>23</v>
      </c>
      <c r="K201" s="14">
        <f>L201+M201</f>
        <v>700000</v>
      </c>
      <c r="L201" s="17">
        <v>700000</v>
      </c>
      <c r="M201" s="8"/>
      <c r="N201" s="8"/>
    </row>
    <row r="202" spans="1:31" customHeight="1" ht="60" s="10" customFormat="1">
      <c r="A202" s="8"/>
      <c r="B202" s="22" t="s">
        <v>300</v>
      </c>
      <c r="C202" s="32" t="s">
        <v>243</v>
      </c>
      <c r="D202" s="25" t="s">
        <v>20</v>
      </c>
      <c r="E202" s="12" t="s">
        <v>99</v>
      </c>
      <c r="F202" s="488" t="s">
        <v>182</v>
      </c>
      <c r="G202" s="489"/>
      <c r="H202" s="489"/>
      <c r="I202" s="490"/>
      <c r="J202" s="12" t="s">
        <v>23</v>
      </c>
      <c r="K202" s="14">
        <f>L202+M202</f>
        <v>500000</v>
      </c>
      <c r="L202" s="17">
        <v>500000</v>
      </c>
      <c r="M202" s="8"/>
      <c r="N202" s="8"/>
    </row>
    <row r="203" spans="1:31" customHeight="1" ht="60" s="10" customFormat="1">
      <c r="A203" s="8"/>
      <c r="B203" s="22" t="s">
        <v>301</v>
      </c>
      <c r="C203" s="32" t="s">
        <v>243</v>
      </c>
      <c r="D203" s="25" t="s">
        <v>20</v>
      </c>
      <c r="E203" s="12" t="s">
        <v>99</v>
      </c>
      <c r="F203" s="488" t="s">
        <v>182</v>
      </c>
      <c r="G203" s="489"/>
      <c r="H203" s="489"/>
      <c r="I203" s="490"/>
      <c r="J203" s="12" t="s">
        <v>23</v>
      </c>
      <c r="K203" s="14">
        <f>L203+M203</f>
        <v>800000</v>
      </c>
      <c r="L203" s="17">
        <v>800000</v>
      </c>
      <c r="M203" s="8"/>
      <c r="N203" s="8"/>
    </row>
    <row r="204" spans="1:31" customHeight="1" ht="60" s="10" customFormat="1">
      <c r="A204" s="8"/>
      <c r="B204" s="22" t="s">
        <v>302</v>
      </c>
      <c r="C204" s="32" t="s">
        <v>243</v>
      </c>
      <c r="D204" s="25" t="s">
        <v>20</v>
      </c>
      <c r="E204" s="12" t="s">
        <v>99</v>
      </c>
      <c r="F204" s="488" t="s">
        <v>182</v>
      </c>
      <c r="G204" s="489"/>
      <c r="H204" s="489"/>
      <c r="I204" s="490"/>
      <c r="J204" s="12" t="s">
        <v>23</v>
      </c>
      <c r="K204" s="14">
        <f>L204+M204</f>
        <v>50000</v>
      </c>
      <c r="L204" s="17">
        <v>50000</v>
      </c>
      <c r="M204" s="8"/>
      <c r="N204" s="8"/>
    </row>
    <row r="205" spans="1:31" customHeight="1" ht="60" s="10" customFormat="1">
      <c r="A205" s="8"/>
      <c r="B205" s="22" t="s">
        <v>303</v>
      </c>
      <c r="C205" s="32" t="s">
        <v>243</v>
      </c>
      <c r="D205" s="25" t="s">
        <v>20</v>
      </c>
      <c r="E205" s="12" t="s">
        <v>99</v>
      </c>
      <c r="F205" s="488" t="s">
        <v>182</v>
      </c>
      <c r="G205" s="489"/>
      <c r="H205" s="489"/>
      <c r="I205" s="490"/>
      <c r="J205" s="12" t="s">
        <v>23</v>
      </c>
      <c r="K205" s="14">
        <f>L205+M205</f>
        <v>100000</v>
      </c>
      <c r="L205" s="17">
        <v>100000</v>
      </c>
      <c r="M205" s="8"/>
      <c r="N205" s="8"/>
    </row>
    <row r="206" spans="1:31" customHeight="1" ht="30" s="10" customFormat="1">
      <c r="A206" s="8"/>
      <c r="B206" s="512" t="s">
        <v>304</v>
      </c>
      <c r="C206" s="513"/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4"/>
    </row>
    <row r="207" spans="1:31" customHeight="1" ht="30" s="10" customFormat="1">
      <c r="A207" s="8"/>
      <c r="B207" s="512" t="s">
        <v>305</v>
      </c>
      <c r="C207" s="513"/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4"/>
    </row>
    <row r="208" spans="1:31" customHeight="1" ht="60" s="10" customFormat="1">
      <c r="A208" s="8"/>
      <c r="B208" s="22" t="s">
        <v>306</v>
      </c>
      <c r="C208" s="33" t="s">
        <v>259</v>
      </c>
      <c r="D208" s="25" t="s">
        <v>20</v>
      </c>
      <c r="E208" s="12" t="s">
        <v>99</v>
      </c>
      <c r="F208" s="488" t="s">
        <v>182</v>
      </c>
      <c r="G208" s="489"/>
      <c r="H208" s="489"/>
      <c r="I208" s="490"/>
      <c r="J208" s="12" t="s">
        <v>23</v>
      </c>
      <c r="K208" s="14">
        <f>L208+M208</f>
        <v>300000</v>
      </c>
      <c r="L208" s="17">
        <v>300000</v>
      </c>
      <c r="M208" s="8"/>
      <c r="N208" s="8"/>
    </row>
    <row r="209" spans="1:31" customHeight="1" ht="60" s="10" customFormat="1">
      <c r="A209" s="8"/>
      <c r="B209" s="22" t="s">
        <v>307</v>
      </c>
      <c r="C209" s="33" t="s">
        <v>259</v>
      </c>
      <c r="D209" s="25" t="s">
        <v>20</v>
      </c>
      <c r="E209" s="12" t="s">
        <v>99</v>
      </c>
      <c r="F209" s="488" t="s">
        <v>182</v>
      </c>
      <c r="G209" s="489"/>
      <c r="H209" s="489"/>
      <c r="I209" s="490"/>
      <c r="J209" s="12" t="s">
        <v>23</v>
      </c>
      <c r="K209" s="14">
        <f>L209+M209</f>
        <v>510000</v>
      </c>
      <c r="L209" s="17">
        <v>510000</v>
      </c>
      <c r="M209" s="8"/>
      <c r="N209" s="8"/>
    </row>
    <row r="210" spans="1:31" customHeight="1" ht="60" s="10" customFormat="1">
      <c r="A210" s="8"/>
      <c r="B210" s="22" t="s">
        <v>308</v>
      </c>
      <c r="C210" s="33" t="s">
        <v>259</v>
      </c>
      <c r="D210" s="25" t="s">
        <v>20</v>
      </c>
      <c r="E210" s="12" t="s">
        <v>99</v>
      </c>
      <c r="F210" s="488" t="s">
        <v>182</v>
      </c>
      <c r="G210" s="489"/>
      <c r="H210" s="489"/>
      <c r="I210" s="490"/>
      <c r="J210" s="12" t="s">
        <v>23</v>
      </c>
      <c r="K210" s="14">
        <f>L210+M210</f>
        <v>100000</v>
      </c>
      <c r="L210" s="17">
        <v>100000</v>
      </c>
      <c r="M210" s="8"/>
      <c r="N210" s="8"/>
    </row>
    <row r="211" spans="1:31" customHeight="1" ht="60" s="10" customFormat="1">
      <c r="A211" s="8"/>
      <c r="B211" s="22" t="s">
        <v>309</v>
      </c>
      <c r="C211" s="33" t="s">
        <v>259</v>
      </c>
      <c r="D211" s="25" t="s">
        <v>20</v>
      </c>
      <c r="E211" s="12" t="s">
        <v>99</v>
      </c>
      <c r="F211" s="488" t="s">
        <v>182</v>
      </c>
      <c r="G211" s="489"/>
      <c r="H211" s="489"/>
      <c r="I211" s="490"/>
      <c r="J211" s="12" t="s">
        <v>23</v>
      </c>
      <c r="K211" s="14">
        <f>L211+M211</f>
        <v>200000</v>
      </c>
      <c r="L211" s="17">
        <v>200000</v>
      </c>
      <c r="M211" s="8"/>
      <c r="N211" s="8"/>
    </row>
    <row r="212" spans="1:31" customHeight="1" ht="60" s="10" customFormat="1">
      <c r="A212" s="8"/>
      <c r="B212" s="27" t="s">
        <v>310</v>
      </c>
      <c r="C212" s="33" t="s">
        <v>259</v>
      </c>
      <c r="D212" s="25" t="s">
        <v>20</v>
      </c>
      <c r="E212" s="12" t="s">
        <v>99</v>
      </c>
      <c r="F212" s="488" t="s">
        <v>182</v>
      </c>
      <c r="G212" s="489"/>
      <c r="H212" s="489"/>
      <c r="I212" s="490"/>
      <c r="J212" s="12" t="s">
        <v>23</v>
      </c>
      <c r="K212" s="14">
        <f>L212+M212</f>
        <v>60000</v>
      </c>
      <c r="L212" s="17">
        <v>60000</v>
      </c>
      <c r="M212" s="8"/>
      <c r="N212" s="8"/>
    </row>
    <row r="213" spans="1:31" customHeight="1" ht="60" s="10" customFormat="1">
      <c r="A213" s="8"/>
      <c r="B213" s="22" t="s">
        <v>311</v>
      </c>
      <c r="C213" s="33" t="s">
        <v>259</v>
      </c>
      <c r="D213" s="25" t="s">
        <v>20</v>
      </c>
      <c r="E213" s="12" t="s">
        <v>99</v>
      </c>
      <c r="F213" s="488" t="s">
        <v>182</v>
      </c>
      <c r="G213" s="489"/>
      <c r="H213" s="489"/>
      <c r="I213" s="490"/>
      <c r="J213" s="12" t="s">
        <v>23</v>
      </c>
      <c r="K213" s="14">
        <f>L213+M213</f>
        <v>834000</v>
      </c>
      <c r="L213" s="17">
        <v>834000</v>
      </c>
      <c r="M213" s="8"/>
      <c r="N213" s="8"/>
    </row>
    <row r="214" spans="1:31" customHeight="1" ht="60" s="10" customFormat="1">
      <c r="A214" s="8"/>
      <c r="B214" s="27" t="s">
        <v>312</v>
      </c>
      <c r="C214" s="33" t="s">
        <v>259</v>
      </c>
      <c r="D214" s="25" t="s">
        <v>20</v>
      </c>
      <c r="E214" s="12" t="s">
        <v>99</v>
      </c>
      <c r="F214" s="488" t="s">
        <v>182</v>
      </c>
      <c r="G214" s="489"/>
      <c r="H214" s="489"/>
      <c r="I214" s="490"/>
      <c r="J214" s="12" t="s">
        <v>23</v>
      </c>
      <c r="K214" s="14">
        <f>L214+M214</f>
        <v>25000</v>
      </c>
      <c r="L214" s="17">
        <v>25000</v>
      </c>
      <c r="M214" s="8"/>
      <c r="N214" s="8"/>
    </row>
    <row r="215" spans="1:31" customHeight="1" ht="60" s="10" customFormat="1">
      <c r="A215" s="8"/>
      <c r="B215" s="22" t="s">
        <v>313</v>
      </c>
      <c r="C215" s="33" t="s">
        <v>259</v>
      </c>
      <c r="D215" s="25" t="s">
        <v>20</v>
      </c>
      <c r="E215" s="12" t="s">
        <v>99</v>
      </c>
      <c r="F215" s="488" t="s">
        <v>182</v>
      </c>
      <c r="G215" s="489"/>
      <c r="H215" s="489"/>
      <c r="I215" s="490"/>
      <c r="J215" s="12" t="s">
        <v>23</v>
      </c>
      <c r="K215" s="14">
        <f>L215+M215</f>
        <v>563250</v>
      </c>
      <c r="L215" s="17">
        <v>563250</v>
      </c>
      <c r="M215" s="8"/>
      <c r="N215" s="8"/>
    </row>
    <row r="216" spans="1:31" customHeight="1" ht="30" s="10" customFormat="1">
      <c r="A216" s="8"/>
      <c r="B216" s="512" t="s">
        <v>314</v>
      </c>
      <c r="C216" s="513"/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4"/>
    </row>
    <row r="217" spans="1:31" customHeight="1" ht="60" s="10" customFormat="1">
      <c r="A217" s="8"/>
      <c r="B217" s="22" t="s">
        <v>315</v>
      </c>
      <c r="C217" s="34" t="s">
        <v>289</v>
      </c>
      <c r="D217" s="25" t="s">
        <v>20</v>
      </c>
      <c r="E217" s="12" t="s">
        <v>99</v>
      </c>
      <c r="F217" s="488" t="s">
        <v>182</v>
      </c>
      <c r="G217" s="489"/>
      <c r="H217" s="489"/>
      <c r="I217" s="490"/>
      <c r="J217" s="12" t="s">
        <v>23</v>
      </c>
      <c r="K217" s="14">
        <f>L217+M217</f>
        <v>600000</v>
      </c>
      <c r="L217" s="17">
        <v>600000</v>
      </c>
      <c r="M217" s="8"/>
      <c r="N217" s="8"/>
    </row>
    <row r="218" spans="1:31" customHeight="1" ht="60" s="10" customFormat="1">
      <c r="A218" s="8"/>
      <c r="B218" s="22" t="s">
        <v>316</v>
      </c>
      <c r="C218" s="34" t="s">
        <v>289</v>
      </c>
      <c r="D218" s="25" t="s">
        <v>20</v>
      </c>
      <c r="E218" s="12" t="s">
        <v>99</v>
      </c>
      <c r="F218" s="488" t="s">
        <v>182</v>
      </c>
      <c r="G218" s="489"/>
      <c r="H218" s="489"/>
      <c r="I218" s="490"/>
      <c r="J218" s="12" t="s">
        <v>23</v>
      </c>
      <c r="K218" s="14">
        <f>L218+M218</f>
        <v>200000</v>
      </c>
      <c r="L218" s="17">
        <v>200000</v>
      </c>
      <c r="M218" s="8"/>
      <c r="N218" s="8"/>
    </row>
    <row r="219" spans="1:31" customHeight="1" ht="60" s="10" customFormat="1">
      <c r="A219" s="8"/>
      <c r="B219" s="22" t="s">
        <v>317</v>
      </c>
      <c r="C219" s="34" t="s">
        <v>289</v>
      </c>
      <c r="D219" s="25" t="s">
        <v>20</v>
      </c>
      <c r="E219" s="12" t="s">
        <v>99</v>
      </c>
      <c r="F219" s="488" t="s">
        <v>182</v>
      </c>
      <c r="G219" s="489"/>
      <c r="H219" s="489"/>
      <c r="I219" s="490"/>
      <c r="J219" s="12" t="s">
        <v>23</v>
      </c>
      <c r="K219" s="14">
        <f>L219+M219</f>
        <v>600000</v>
      </c>
      <c r="L219" s="17">
        <v>600000</v>
      </c>
      <c r="M219" s="8"/>
      <c r="N219" s="8"/>
    </row>
    <row r="220" spans="1:31" customHeight="1" ht="60" s="10" customFormat="1">
      <c r="A220" s="8"/>
      <c r="B220" s="22" t="s">
        <v>318</v>
      </c>
      <c r="C220" s="34" t="s">
        <v>289</v>
      </c>
      <c r="D220" s="25" t="s">
        <v>20</v>
      </c>
      <c r="E220" s="12" t="s">
        <v>99</v>
      </c>
      <c r="F220" s="488" t="s">
        <v>182</v>
      </c>
      <c r="G220" s="489"/>
      <c r="H220" s="489"/>
      <c r="I220" s="490"/>
      <c r="J220" s="12" t="s">
        <v>23</v>
      </c>
      <c r="K220" s="14">
        <f>L220+M220</f>
        <v>300000</v>
      </c>
      <c r="L220" s="17">
        <v>300000</v>
      </c>
      <c r="M220" s="8"/>
      <c r="N220" s="8"/>
    </row>
    <row r="221" spans="1:31" customHeight="1" ht="60" s="10" customFormat="1">
      <c r="A221" s="8"/>
      <c r="B221" s="27" t="s">
        <v>319</v>
      </c>
      <c r="C221" s="34" t="s">
        <v>289</v>
      </c>
      <c r="D221" s="25" t="s">
        <v>20</v>
      </c>
      <c r="E221" s="12" t="s">
        <v>99</v>
      </c>
      <c r="F221" s="488" t="s">
        <v>182</v>
      </c>
      <c r="G221" s="489"/>
      <c r="H221" s="489"/>
      <c r="I221" s="490"/>
      <c r="J221" s="12" t="s">
        <v>23</v>
      </c>
      <c r="K221" s="14">
        <f>L221+M221</f>
        <v>60000</v>
      </c>
      <c r="L221" s="17">
        <v>60000</v>
      </c>
      <c r="M221" s="8"/>
      <c r="N221" s="8"/>
    </row>
    <row r="222" spans="1:31" customHeight="1" ht="60" s="10" customFormat="1">
      <c r="A222" s="8"/>
      <c r="B222" s="27" t="s">
        <v>320</v>
      </c>
      <c r="C222" s="34" t="s">
        <v>289</v>
      </c>
      <c r="D222" s="25" t="s">
        <v>20</v>
      </c>
      <c r="E222" s="12" t="s">
        <v>99</v>
      </c>
      <c r="F222" s="488" t="s">
        <v>182</v>
      </c>
      <c r="G222" s="489"/>
      <c r="H222" s="489"/>
      <c r="I222" s="490"/>
      <c r="J222" s="12" t="s">
        <v>23</v>
      </c>
      <c r="K222" s="14">
        <f>L222+M222</f>
        <v>70000</v>
      </c>
      <c r="L222" s="17">
        <v>70000</v>
      </c>
      <c r="M222" s="8"/>
      <c r="N222" s="8"/>
    </row>
    <row r="223" spans="1:31" customHeight="1" ht="60" s="10" customFormat="1">
      <c r="A223" s="8"/>
      <c r="B223" s="27" t="s">
        <v>321</v>
      </c>
      <c r="C223" s="34" t="s">
        <v>289</v>
      </c>
      <c r="D223" s="25" t="s">
        <v>20</v>
      </c>
      <c r="E223" s="12" t="s">
        <v>99</v>
      </c>
      <c r="F223" s="488" t="s">
        <v>182</v>
      </c>
      <c r="G223" s="489"/>
      <c r="H223" s="489"/>
      <c r="I223" s="490"/>
      <c r="J223" s="12" t="s">
        <v>23</v>
      </c>
      <c r="K223" s="14">
        <f>L223+M223</f>
        <v>200000</v>
      </c>
      <c r="L223" s="17">
        <v>200000</v>
      </c>
      <c r="M223" s="8"/>
      <c r="N223" s="8"/>
    </row>
    <row r="224" spans="1:31" customHeight="1" ht="60" s="10" customFormat="1">
      <c r="A224" s="8"/>
      <c r="B224" s="27" t="s">
        <v>322</v>
      </c>
      <c r="C224" s="34" t="s">
        <v>289</v>
      </c>
      <c r="D224" s="25" t="s">
        <v>20</v>
      </c>
      <c r="E224" s="12" t="s">
        <v>99</v>
      </c>
      <c r="F224" s="488" t="s">
        <v>182</v>
      </c>
      <c r="G224" s="489"/>
      <c r="H224" s="489"/>
      <c r="I224" s="490"/>
      <c r="J224" s="12" t="s">
        <v>23</v>
      </c>
      <c r="K224" s="14">
        <f>L224+M224</f>
        <v>127783.76</v>
      </c>
      <c r="L224" s="17">
        <v>127783.76</v>
      </c>
      <c r="M224" s="8"/>
      <c r="N224" s="8"/>
    </row>
    <row r="225" spans="1:31" customHeight="1" ht="60" s="10" customFormat="1">
      <c r="A225" s="8"/>
      <c r="B225" s="27" t="s">
        <v>323</v>
      </c>
      <c r="C225" s="34" t="s">
        <v>289</v>
      </c>
      <c r="D225" s="25" t="s">
        <v>20</v>
      </c>
      <c r="E225" s="12" t="s">
        <v>99</v>
      </c>
      <c r="F225" s="488" t="s">
        <v>182</v>
      </c>
      <c r="G225" s="489"/>
      <c r="H225" s="489"/>
      <c r="I225" s="490"/>
      <c r="J225" s="12" t="s">
        <v>23</v>
      </c>
      <c r="K225" s="14">
        <f>L225+M225</f>
        <v>800000</v>
      </c>
      <c r="L225" s="17">
        <v>800000</v>
      </c>
      <c r="M225" s="8"/>
      <c r="N225" s="8"/>
    </row>
    <row r="226" spans="1:31" customHeight="1" ht="30" s="10" customFormat="1">
      <c r="A226" s="8"/>
      <c r="B226" s="512" t="s">
        <v>324</v>
      </c>
      <c r="C226" s="513"/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4"/>
    </row>
    <row r="227" spans="1:31" customHeight="1" ht="30" s="10" customFormat="1">
      <c r="A227" s="8"/>
      <c r="B227" s="512" t="s">
        <v>325</v>
      </c>
      <c r="C227" s="513"/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4"/>
    </row>
    <row r="228" spans="1:31" customHeight="1" ht="60" s="10" customFormat="1">
      <c r="A228" s="8"/>
      <c r="B228" s="22" t="s">
        <v>326</v>
      </c>
      <c r="C228" s="34" t="s">
        <v>212</v>
      </c>
      <c r="D228" s="25" t="s">
        <v>20</v>
      </c>
      <c r="E228" s="12" t="s">
        <v>99</v>
      </c>
      <c r="F228" s="488" t="s">
        <v>182</v>
      </c>
      <c r="G228" s="489"/>
      <c r="H228" s="489"/>
      <c r="I228" s="490"/>
      <c r="J228" s="12" t="s">
        <v>23</v>
      </c>
      <c r="K228" s="14">
        <f>L228+M228</f>
        <v>70000</v>
      </c>
      <c r="L228" s="17">
        <v>70000</v>
      </c>
      <c r="M228" s="8"/>
      <c r="N228" s="8"/>
    </row>
    <row r="229" spans="1:31" customHeight="1" ht="60" s="10" customFormat="1">
      <c r="A229" s="8"/>
      <c r="B229" s="22" t="s">
        <v>327</v>
      </c>
      <c r="C229" s="34" t="s">
        <v>212</v>
      </c>
      <c r="D229" s="25" t="s">
        <v>20</v>
      </c>
      <c r="E229" s="12" t="s">
        <v>99</v>
      </c>
      <c r="F229" s="488" t="s">
        <v>182</v>
      </c>
      <c r="G229" s="489"/>
      <c r="H229" s="489"/>
      <c r="I229" s="490"/>
      <c r="J229" s="12" t="s">
        <v>23</v>
      </c>
      <c r="K229" s="14">
        <f>L229+M229</f>
        <v>32500</v>
      </c>
      <c r="L229" s="17">
        <v>32500</v>
      </c>
      <c r="M229" s="8"/>
      <c r="N229" s="8"/>
    </row>
    <row r="230" spans="1:31" customHeight="1" ht="60" s="10" customFormat="1">
      <c r="A230" s="8"/>
      <c r="B230" s="27" t="s">
        <v>328</v>
      </c>
      <c r="C230" s="34" t="s">
        <v>212</v>
      </c>
      <c r="D230" s="25" t="s">
        <v>20</v>
      </c>
      <c r="E230" s="12" t="s">
        <v>99</v>
      </c>
      <c r="F230" s="488" t="s">
        <v>182</v>
      </c>
      <c r="G230" s="489"/>
      <c r="H230" s="489"/>
      <c r="I230" s="490"/>
      <c r="J230" s="12" t="s">
        <v>23</v>
      </c>
      <c r="K230" s="14">
        <f>L230+M230</f>
        <v>160000</v>
      </c>
      <c r="L230" s="17">
        <v>160000</v>
      </c>
      <c r="M230" s="8"/>
      <c r="N230" s="8"/>
    </row>
    <row r="231" spans="1:31" customHeight="1" ht="60" s="10" customFormat="1">
      <c r="A231" s="8"/>
      <c r="B231" s="22" t="s">
        <v>329</v>
      </c>
      <c r="C231" s="34" t="s">
        <v>212</v>
      </c>
      <c r="D231" s="25" t="s">
        <v>20</v>
      </c>
      <c r="E231" s="12" t="s">
        <v>99</v>
      </c>
      <c r="F231" s="488" t="s">
        <v>182</v>
      </c>
      <c r="G231" s="489"/>
      <c r="H231" s="489"/>
      <c r="I231" s="490"/>
      <c r="J231" s="12" t="s">
        <v>23</v>
      </c>
      <c r="K231" s="14">
        <f>L231+M231</f>
        <v>20000</v>
      </c>
      <c r="L231" s="17">
        <v>20000</v>
      </c>
      <c r="M231" s="8"/>
      <c r="N231" s="8"/>
    </row>
    <row r="232" spans="1:31" customHeight="1" ht="60" s="10" customFormat="1">
      <c r="A232" s="8"/>
      <c r="B232" s="22" t="s">
        <v>330</v>
      </c>
      <c r="C232" s="34" t="s">
        <v>212</v>
      </c>
      <c r="D232" s="25" t="s">
        <v>20</v>
      </c>
      <c r="E232" s="12" t="s">
        <v>99</v>
      </c>
      <c r="F232" s="488" t="s">
        <v>182</v>
      </c>
      <c r="G232" s="489"/>
      <c r="H232" s="489"/>
      <c r="I232" s="490"/>
      <c r="J232" s="12" t="s">
        <v>23</v>
      </c>
      <c r="K232" s="14">
        <f>L232+M232</f>
        <v>47500</v>
      </c>
      <c r="L232" s="17">
        <v>47500</v>
      </c>
      <c r="M232" s="8"/>
      <c r="N232" s="8"/>
    </row>
    <row r="233" spans="1:31" customHeight="1" ht="60" s="10" customFormat="1">
      <c r="A233" s="8"/>
      <c r="B233" s="27" t="s">
        <v>331</v>
      </c>
      <c r="C233" s="34" t="s">
        <v>212</v>
      </c>
      <c r="D233" s="25" t="s">
        <v>20</v>
      </c>
      <c r="E233" s="12" t="s">
        <v>99</v>
      </c>
      <c r="F233" s="488" t="s">
        <v>182</v>
      </c>
      <c r="G233" s="489"/>
      <c r="H233" s="489"/>
      <c r="I233" s="490"/>
      <c r="J233" s="12" t="s">
        <v>23</v>
      </c>
      <c r="K233" s="14">
        <f>L233+M233</f>
        <v>100000</v>
      </c>
      <c r="L233" s="17">
        <v>100000</v>
      </c>
      <c r="M233" s="8"/>
      <c r="N233" s="8"/>
    </row>
    <row r="234" spans="1:31" customHeight="1" ht="60" s="10" customFormat="1">
      <c r="A234" s="8"/>
      <c r="B234" s="22" t="s">
        <v>332</v>
      </c>
      <c r="C234" s="34" t="s">
        <v>212</v>
      </c>
      <c r="D234" s="25" t="s">
        <v>20</v>
      </c>
      <c r="E234" s="12" t="s">
        <v>99</v>
      </c>
      <c r="F234" s="488" t="s">
        <v>182</v>
      </c>
      <c r="G234" s="489"/>
      <c r="H234" s="489"/>
      <c r="I234" s="490"/>
      <c r="J234" s="12" t="s">
        <v>23</v>
      </c>
      <c r="K234" s="14">
        <f>L234+M234</f>
        <v>180000</v>
      </c>
      <c r="L234" s="17">
        <v>180000</v>
      </c>
      <c r="M234" s="8"/>
      <c r="N234" s="8"/>
    </row>
    <row r="235" spans="1:31" customHeight="1" ht="60" s="10" customFormat="1">
      <c r="A235" s="8"/>
      <c r="B235" s="27" t="s">
        <v>333</v>
      </c>
      <c r="C235" s="34" t="s">
        <v>212</v>
      </c>
      <c r="D235" s="25" t="s">
        <v>20</v>
      </c>
      <c r="E235" s="12" t="s">
        <v>99</v>
      </c>
      <c r="F235" s="488" t="s">
        <v>182</v>
      </c>
      <c r="G235" s="489"/>
      <c r="H235" s="489"/>
      <c r="I235" s="490"/>
      <c r="J235" s="12" t="s">
        <v>23</v>
      </c>
      <c r="K235" s="14">
        <f>L235+M235</f>
        <v>200000</v>
      </c>
      <c r="L235" s="17">
        <v>200000</v>
      </c>
      <c r="M235" s="8"/>
      <c r="N235" s="8"/>
    </row>
    <row r="236" spans="1:31" customHeight="1" ht="60" s="10" customFormat="1">
      <c r="A236" s="8"/>
      <c r="B236" s="27" t="s">
        <v>334</v>
      </c>
      <c r="C236" s="34" t="s">
        <v>212</v>
      </c>
      <c r="D236" s="25" t="s">
        <v>20</v>
      </c>
      <c r="E236" s="12" t="s">
        <v>99</v>
      </c>
      <c r="F236" s="488" t="s">
        <v>182</v>
      </c>
      <c r="G236" s="489"/>
      <c r="H236" s="489"/>
      <c r="I236" s="490"/>
      <c r="J236" s="12" t="s">
        <v>23</v>
      </c>
      <c r="K236" s="14">
        <f>L236+M236</f>
        <v>200000</v>
      </c>
      <c r="L236" s="17">
        <v>200000</v>
      </c>
      <c r="M236" s="8"/>
      <c r="N236" s="8"/>
    </row>
    <row r="237" spans="1:31" customHeight="1" ht="60" s="10" customFormat="1">
      <c r="A237" s="8"/>
      <c r="B237" s="22" t="s">
        <v>335</v>
      </c>
      <c r="C237" s="34" t="s">
        <v>212</v>
      </c>
      <c r="D237" s="25" t="s">
        <v>20</v>
      </c>
      <c r="E237" s="12" t="s">
        <v>99</v>
      </c>
      <c r="F237" s="488" t="s">
        <v>182</v>
      </c>
      <c r="G237" s="489"/>
      <c r="H237" s="489"/>
      <c r="I237" s="490"/>
      <c r="J237" s="12" t="s">
        <v>23</v>
      </c>
      <c r="K237" s="14">
        <f>L237+M237</f>
        <v>250000</v>
      </c>
      <c r="L237" s="17">
        <v>250000</v>
      </c>
      <c r="M237" s="8"/>
      <c r="N237" s="8"/>
    </row>
    <row r="238" spans="1:31" customHeight="1" ht="60" s="10" customFormat="1">
      <c r="A238" s="8"/>
      <c r="B238" s="22" t="s">
        <v>336</v>
      </c>
      <c r="C238" s="34" t="s">
        <v>212</v>
      </c>
      <c r="D238" s="25" t="s">
        <v>20</v>
      </c>
      <c r="E238" s="12" t="s">
        <v>99</v>
      </c>
      <c r="F238" s="488" t="s">
        <v>182</v>
      </c>
      <c r="G238" s="489"/>
      <c r="H238" s="489"/>
      <c r="I238" s="490"/>
      <c r="J238" s="12" t="s">
        <v>23</v>
      </c>
      <c r="K238" s="14">
        <f>L238+M238</f>
        <v>40000</v>
      </c>
      <c r="L238" s="17">
        <v>40000</v>
      </c>
      <c r="M238" s="8"/>
      <c r="N238" s="8"/>
    </row>
    <row r="239" spans="1:31" customHeight="1" ht="60" s="10" customFormat="1">
      <c r="A239" s="8"/>
      <c r="B239" s="512" t="s">
        <v>337</v>
      </c>
      <c r="C239" s="513"/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4"/>
    </row>
    <row r="240" spans="1:31" customHeight="1" ht="60" s="10" customFormat="1">
      <c r="A240" s="8"/>
      <c r="B240" s="22" t="s">
        <v>338</v>
      </c>
      <c r="C240" s="34" t="s">
        <v>212</v>
      </c>
      <c r="D240" s="25" t="s">
        <v>20</v>
      </c>
      <c r="E240" s="12" t="s">
        <v>99</v>
      </c>
      <c r="F240" s="488" t="s">
        <v>182</v>
      </c>
      <c r="G240" s="489"/>
      <c r="H240" s="489"/>
      <c r="I240" s="490"/>
      <c r="J240" s="12" t="s">
        <v>23</v>
      </c>
      <c r="K240" s="14">
        <f>L240+M240</f>
        <v>200000</v>
      </c>
      <c r="L240" s="17">
        <v>200000</v>
      </c>
      <c r="M240" s="8"/>
      <c r="N240" s="8"/>
    </row>
    <row r="241" spans="1:31" customHeight="1" ht="60" s="10" customFormat="1">
      <c r="A241" s="8"/>
      <c r="B241" s="22" t="s">
        <v>339</v>
      </c>
      <c r="C241" s="34" t="s">
        <v>212</v>
      </c>
      <c r="D241" s="25" t="s">
        <v>20</v>
      </c>
      <c r="E241" s="12" t="s">
        <v>99</v>
      </c>
      <c r="F241" s="488" t="s">
        <v>182</v>
      </c>
      <c r="G241" s="489"/>
      <c r="H241" s="489"/>
      <c r="I241" s="490"/>
      <c r="J241" s="12" t="s">
        <v>23</v>
      </c>
      <c r="K241" s="14">
        <f>L241+M241</f>
        <v>200000</v>
      </c>
      <c r="L241" s="17">
        <v>200000</v>
      </c>
      <c r="M241" s="8"/>
      <c r="N241" s="8"/>
    </row>
    <row r="242" spans="1:31" customHeight="1" ht="60" s="10" customFormat="1">
      <c r="A242" s="8"/>
      <c r="B242" s="22" t="s">
        <v>340</v>
      </c>
      <c r="C242" s="34" t="s">
        <v>212</v>
      </c>
      <c r="D242" s="25" t="s">
        <v>20</v>
      </c>
      <c r="E242" s="12" t="s">
        <v>99</v>
      </c>
      <c r="F242" s="488" t="s">
        <v>182</v>
      </c>
      <c r="G242" s="489"/>
      <c r="H242" s="489"/>
      <c r="I242" s="490"/>
      <c r="J242" s="12" t="s">
        <v>23</v>
      </c>
      <c r="K242" s="14">
        <f>L242+M242</f>
        <v>250000</v>
      </c>
      <c r="L242" s="17">
        <v>250000</v>
      </c>
      <c r="M242" s="8"/>
      <c r="N242" s="8"/>
    </row>
    <row r="243" spans="1:31" customHeight="1" ht="60" s="10" customFormat="1">
      <c r="A243" s="8"/>
      <c r="B243" s="22" t="s">
        <v>341</v>
      </c>
      <c r="C243" s="34" t="s">
        <v>212</v>
      </c>
      <c r="D243" s="25" t="s">
        <v>20</v>
      </c>
      <c r="E243" s="12" t="s">
        <v>99</v>
      </c>
      <c r="F243" s="488" t="s">
        <v>182</v>
      </c>
      <c r="G243" s="489"/>
      <c r="H243" s="489"/>
      <c r="I243" s="490"/>
      <c r="J243" s="12" t="s">
        <v>23</v>
      </c>
      <c r="K243" s="14">
        <f>L243+M243</f>
        <v>300000</v>
      </c>
      <c r="L243" s="17">
        <v>300000</v>
      </c>
      <c r="M243" s="8"/>
      <c r="N243" s="8"/>
    </row>
    <row r="244" spans="1:31" customHeight="1" ht="60" s="10" customFormat="1">
      <c r="A244" s="8"/>
      <c r="B244" s="22" t="s">
        <v>342</v>
      </c>
      <c r="C244" s="34" t="s">
        <v>212</v>
      </c>
      <c r="D244" s="25" t="s">
        <v>20</v>
      </c>
      <c r="E244" s="12" t="s">
        <v>99</v>
      </c>
      <c r="F244" s="488" t="s">
        <v>182</v>
      </c>
      <c r="G244" s="489"/>
      <c r="H244" s="489"/>
      <c r="I244" s="490"/>
      <c r="J244" s="12" t="s">
        <v>23</v>
      </c>
      <c r="K244" s="14">
        <f>L244+M244</f>
        <v>150000</v>
      </c>
      <c r="L244" s="17">
        <v>150000</v>
      </c>
      <c r="M244" s="8"/>
      <c r="N244" s="8"/>
    </row>
    <row r="245" spans="1:31" customHeight="1" ht="60" s="10" customFormat="1">
      <c r="A245" s="8"/>
      <c r="B245" s="22" t="s">
        <v>343</v>
      </c>
      <c r="C245" s="34" t="s">
        <v>212</v>
      </c>
      <c r="D245" s="25" t="s">
        <v>20</v>
      </c>
      <c r="E245" s="12" t="s">
        <v>99</v>
      </c>
      <c r="F245" s="488" t="s">
        <v>182</v>
      </c>
      <c r="G245" s="489"/>
      <c r="H245" s="489"/>
      <c r="I245" s="490"/>
      <c r="J245" s="12" t="s">
        <v>23</v>
      </c>
      <c r="K245" s="14">
        <f>L245+M245</f>
        <v>200000</v>
      </c>
      <c r="L245" s="17">
        <v>200000</v>
      </c>
      <c r="M245" s="8"/>
      <c r="N245" s="8"/>
    </row>
    <row r="246" spans="1:31" customHeight="1" ht="60" s="10" customFormat="1">
      <c r="A246" s="8"/>
      <c r="B246" s="22" t="s">
        <v>344</v>
      </c>
      <c r="C246" s="34" t="s">
        <v>212</v>
      </c>
      <c r="D246" s="25" t="s">
        <v>20</v>
      </c>
      <c r="E246" s="12" t="s">
        <v>99</v>
      </c>
      <c r="F246" s="488" t="s">
        <v>182</v>
      </c>
      <c r="G246" s="489"/>
      <c r="H246" s="489"/>
      <c r="I246" s="490"/>
      <c r="J246" s="12" t="s">
        <v>23</v>
      </c>
      <c r="K246" s="14">
        <f>L246+M246</f>
        <v>400000</v>
      </c>
      <c r="L246" s="17">
        <v>400000</v>
      </c>
      <c r="M246" s="8"/>
      <c r="N246" s="8"/>
    </row>
    <row r="247" spans="1:31" customHeight="1" ht="60" s="10" customFormat="1">
      <c r="A247" s="8"/>
      <c r="B247" s="22" t="s">
        <v>345</v>
      </c>
      <c r="C247" s="34" t="s">
        <v>212</v>
      </c>
      <c r="D247" s="25" t="s">
        <v>20</v>
      </c>
      <c r="E247" s="12" t="s">
        <v>99</v>
      </c>
      <c r="F247" s="488" t="s">
        <v>182</v>
      </c>
      <c r="G247" s="489"/>
      <c r="H247" s="489"/>
      <c r="I247" s="490"/>
      <c r="J247" s="12" t="s">
        <v>23</v>
      </c>
      <c r="K247" s="14">
        <f>L247+M247</f>
        <v>10000</v>
      </c>
      <c r="L247" s="17">
        <v>10000</v>
      </c>
      <c r="M247" s="8"/>
      <c r="N247" s="8"/>
    </row>
    <row r="248" spans="1:31" customHeight="1" ht="60" s="10" customFormat="1">
      <c r="A248" s="8"/>
      <c r="B248" s="22" t="s">
        <v>346</v>
      </c>
      <c r="C248" s="34" t="s">
        <v>212</v>
      </c>
      <c r="D248" s="25" t="s">
        <v>20</v>
      </c>
      <c r="E248" s="12" t="s">
        <v>99</v>
      </c>
      <c r="F248" s="488" t="s">
        <v>182</v>
      </c>
      <c r="G248" s="489"/>
      <c r="H248" s="489"/>
      <c r="I248" s="490"/>
      <c r="J248" s="12" t="s">
        <v>23</v>
      </c>
      <c r="K248" s="14">
        <f>L248+M248</f>
        <v>350000</v>
      </c>
      <c r="L248" s="17">
        <v>350000</v>
      </c>
      <c r="M248" s="8"/>
      <c r="N248" s="8"/>
    </row>
    <row r="249" spans="1:31" customHeight="1" ht="60" s="10" customFormat="1">
      <c r="A249" s="8"/>
      <c r="B249" s="22" t="s">
        <v>347</v>
      </c>
      <c r="C249" s="34" t="s">
        <v>212</v>
      </c>
      <c r="D249" s="25" t="s">
        <v>20</v>
      </c>
      <c r="E249" s="12" t="s">
        <v>99</v>
      </c>
      <c r="F249" s="488" t="s">
        <v>182</v>
      </c>
      <c r="G249" s="489"/>
      <c r="H249" s="489"/>
      <c r="I249" s="490"/>
      <c r="J249" s="12" t="s">
        <v>23</v>
      </c>
      <c r="K249" s="14">
        <f>L249+M249</f>
        <v>1000000</v>
      </c>
      <c r="L249" s="17">
        <v>1000000</v>
      </c>
      <c r="M249" s="8"/>
      <c r="N249" s="8"/>
    </row>
    <row r="250" spans="1:31" customHeight="1" ht="30" s="10" customFormat="1">
      <c r="A250" s="8"/>
      <c r="B250" s="512" t="s">
        <v>348</v>
      </c>
      <c r="C250" s="513"/>
      <c r="D250" s="513"/>
      <c r="E250" s="513"/>
      <c r="F250" s="513"/>
      <c r="G250" s="513"/>
      <c r="H250" s="513"/>
      <c r="I250" s="513"/>
      <c r="J250" s="513"/>
      <c r="K250" s="513"/>
      <c r="L250" s="513"/>
      <c r="M250" s="513"/>
      <c r="N250" s="514"/>
    </row>
    <row r="251" spans="1:31" customHeight="1" ht="60" s="10" customFormat="1">
      <c r="A251" s="8"/>
      <c r="B251" s="22" t="s">
        <v>349</v>
      </c>
      <c r="C251" s="25" t="s">
        <v>348</v>
      </c>
      <c r="D251" s="25" t="s">
        <v>20</v>
      </c>
      <c r="E251" s="12" t="s">
        <v>99</v>
      </c>
      <c r="F251" s="488" t="s">
        <v>182</v>
      </c>
      <c r="G251" s="489"/>
      <c r="H251" s="489"/>
      <c r="I251" s="490"/>
      <c r="J251" s="12" t="s">
        <v>23</v>
      </c>
      <c r="K251" s="14">
        <f>L251+M251</f>
        <v>500000</v>
      </c>
      <c r="L251" s="17">
        <v>500000</v>
      </c>
      <c r="M251" s="8"/>
      <c r="N251" s="8"/>
    </row>
    <row r="252" spans="1:31" customHeight="1" ht="60" s="10" customFormat="1">
      <c r="A252" s="8"/>
      <c r="B252" s="22" t="s">
        <v>350</v>
      </c>
      <c r="C252" s="25" t="s">
        <v>348</v>
      </c>
      <c r="D252" s="25" t="s">
        <v>20</v>
      </c>
      <c r="E252" s="12" t="s">
        <v>99</v>
      </c>
      <c r="F252" s="488" t="s">
        <v>182</v>
      </c>
      <c r="G252" s="489"/>
      <c r="H252" s="489"/>
      <c r="I252" s="490"/>
      <c r="J252" s="12" t="s">
        <v>23</v>
      </c>
      <c r="K252" s="14">
        <f>L252+M252</f>
        <v>100000</v>
      </c>
      <c r="L252" s="17">
        <v>100000</v>
      </c>
      <c r="M252" s="8"/>
      <c r="N252" s="8"/>
    </row>
    <row r="253" spans="1:31" customHeight="1" ht="60" s="10" customFormat="1">
      <c r="A253" s="8"/>
      <c r="B253" s="22" t="s">
        <v>351</v>
      </c>
      <c r="C253" s="25" t="s">
        <v>348</v>
      </c>
      <c r="D253" s="25" t="s">
        <v>20</v>
      </c>
      <c r="E253" s="12" t="s">
        <v>99</v>
      </c>
      <c r="F253" s="488" t="s">
        <v>182</v>
      </c>
      <c r="G253" s="489"/>
      <c r="H253" s="489"/>
      <c r="I253" s="490"/>
      <c r="J253" s="12" t="s">
        <v>23</v>
      </c>
      <c r="K253" s="14">
        <f>L253+M253</f>
        <v>1542319.76</v>
      </c>
      <c r="L253" s="17">
        <v>1542319.76</v>
      </c>
      <c r="M253" s="8"/>
      <c r="N253" s="8"/>
    </row>
    <row r="254" spans="1:31" customHeight="1" ht="30" s="10" customFormat="1">
      <c r="A254" s="8"/>
      <c r="B254" s="512" t="s">
        <v>352</v>
      </c>
      <c r="C254" s="513"/>
      <c r="D254" s="513"/>
      <c r="E254" s="513"/>
      <c r="F254" s="513"/>
      <c r="G254" s="513"/>
      <c r="H254" s="513"/>
      <c r="I254" s="513"/>
      <c r="J254" s="513"/>
      <c r="K254" s="513"/>
      <c r="L254" s="513"/>
      <c r="M254" s="513"/>
      <c r="N254" s="514"/>
    </row>
    <row r="255" spans="1:31" customHeight="1" ht="30" s="10" customFormat="1">
      <c r="A255" s="8"/>
      <c r="B255" s="512" t="s">
        <v>353</v>
      </c>
      <c r="C255" s="513"/>
      <c r="D255" s="513"/>
      <c r="E255" s="513"/>
      <c r="F255" s="513"/>
      <c r="G255" s="513"/>
      <c r="H255" s="513"/>
      <c r="I255" s="513"/>
      <c r="J255" s="513"/>
      <c r="K255" s="513"/>
      <c r="L255" s="513"/>
      <c r="M255" s="513"/>
      <c r="N255" s="514"/>
    </row>
    <row r="256" spans="1:31" customHeight="1" ht="60" s="10" customFormat="1">
      <c r="A256" s="8"/>
      <c r="B256" s="22" t="s">
        <v>354</v>
      </c>
      <c r="C256" s="33" t="s">
        <v>355</v>
      </c>
      <c r="D256" s="25" t="s">
        <v>20</v>
      </c>
      <c r="E256" s="12" t="s">
        <v>99</v>
      </c>
      <c r="F256" s="488" t="s">
        <v>182</v>
      </c>
      <c r="G256" s="489"/>
      <c r="H256" s="489"/>
      <c r="I256" s="490"/>
      <c r="J256" s="12" t="s">
        <v>23</v>
      </c>
      <c r="K256" s="14">
        <f>L256+M256</f>
        <v>201100</v>
      </c>
      <c r="L256" s="17">
        <v>201100</v>
      </c>
      <c r="M256" s="8"/>
      <c r="N256" s="8"/>
    </row>
    <row r="257" spans="1:31" customHeight="1" ht="60" s="10" customFormat="1">
      <c r="A257" s="8"/>
      <c r="B257" s="22" t="s">
        <v>356</v>
      </c>
      <c r="C257" s="33" t="s">
        <v>355</v>
      </c>
      <c r="D257" s="25" t="s">
        <v>20</v>
      </c>
      <c r="E257" s="12" t="s">
        <v>99</v>
      </c>
      <c r="F257" s="488" t="s">
        <v>182</v>
      </c>
      <c r="G257" s="489"/>
      <c r="H257" s="489"/>
      <c r="I257" s="490"/>
      <c r="J257" s="12" t="s">
        <v>23</v>
      </c>
      <c r="K257" s="14">
        <f>L257+M257</f>
        <v>40000</v>
      </c>
      <c r="L257" s="17">
        <v>40000</v>
      </c>
      <c r="M257" s="8"/>
      <c r="N257" s="8"/>
    </row>
    <row r="258" spans="1:31" customHeight="1" ht="60" s="10" customFormat="1">
      <c r="A258" s="8"/>
      <c r="B258" s="22" t="s">
        <v>357</v>
      </c>
      <c r="C258" s="33" t="s">
        <v>355</v>
      </c>
      <c r="D258" s="25" t="s">
        <v>20</v>
      </c>
      <c r="E258" s="12" t="s">
        <v>99</v>
      </c>
      <c r="F258" s="488" t="s">
        <v>182</v>
      </c>
      <c r="G258" s="489"/>
      <c r="H258" s="489"/>
      <c r="I258" s="490"/>
      <c r="J258" s="12" t="s">
        <v>23</v>
      </c>
      <c r="K258" s="14">
        <f>L258+M258</f>
        <v>27000</v>
      </c>
      <c r="L258" s="17">
        <v>27000</v>
      </c>
      <c r="M258" s="8"/>
      <c r="N258" s="8"/>
    </row>
    <row r="259" spans="1:31" customHeight="1" ht="60" s="10" customFormat="1">
      <c r="A259" s="8"/>
      <c r="B259" s="22" t="s">
        <v>358</v>
      </c>
      <c r="C259" s="33" t="s">
        <v>355</v>
      </c>
      <c r="D259" s="25" t="s">
        <v>20</v>
      </c>
      <c r="E259" s="12" t="s">
        <v>99</v>
      </c>
      <c r="F259" s="488" t="s">
        <v>182</v>
      </c>
      <c r="G259" s="489"/>
      <c r="H259" s="489"/>
      <c r="I259" s="490"/>
      <c r="J259" s="12" t="s">
        <v>23</v>
      </c>
      <c r="K259" s="14">
        <f>L259+M259</f>
        <v>25000</v>
      </c>
      <c r="L259" s="17">
        <v>25000</v>
      </c>
      <c r="M259" s="8"/>
      <c r="N259" s="8"/>
    </row>
    <row r="260" spans="1:31" customHeight="1" ht="60" s="10" customFormat="1">
      <c r="A260" s="8"/>
      <c r="B260" s="22" t="s">
        <v>359</v>
      </c>
      <c r="C260" s="33" t="s">
        <v>355</v>
      </c>
      <c r="D260" s="25" t="s">
        <v>20</v>
      </c>
      <c r="E260" s="12" t="s">
        <v>99</v>
      </c>
      <c r="F260" s="488" t="s">
        <v>182</v>
      </c>
      <c r="G260" s="489"/>
      <c r="H260" s="489"/>
      <c r="I260" s="490"/>
      <c r="J260" s="12" t="s">
        <v>23</v>
      </c>
      <c r="K260" s="14">
        <f>L260+M260</f>
        <v>189000</v>
      </c>
      <c r="L260" s="17">
        <v>189000</v>
      </c>
      <c r="M260" s="8"/>
      <c r="N260" s="8"/>
    </row>
    <row r="261" spans="1:31" customHeight="1" ht="60" s="10" customFormat="1">
      <c r="A261" s="8"/>
      <c r="B261" s="22" t="s">
        <v>360</v>
      </c>
      <c r="C261" s="33" t="s">
        <v>355</v>
      </c>
      <c r="D261" s="25" t="s">
        <v>20</v>
      </c>
      <c r="E261" s="12" t="s">
        <v>99</v>
      </c>
      <c r="F261" s="488" t="s">
        <v>182</v>
      </c>
      <c r="G261" s="489"/>
      <c r="H261" s="489"/>
      <c r="I261" s="490"/>
      <c r="J261" s="12" t="s">
        <v>23</v>
      </c>
      <c r="K261" s="14">
        <f>L261+M261</f>
        <v>108945</v>
      </c>
      <c r="L261" s="17">
        <v>108945</v>
      </c>
      <c r="M261" s="8"/>
      <c r="N261" s="8"/>
    </row>
    <row r="262" spans="1:31" customHeight="1" ht="30" s="10" customFormat="1">
      <c r="A262" s="8"/>
      <c r="B262" s="512" t="s">
        <v>361</v>
      </c>
      <c r="C262" s="513"/>
      <c r="D262" s="513"/>
      <c r="E262" s="513"/>
      <c r="F262" s="513"/>
      <c r="G262" s="513"/>
      <c r="H262" s="513"/>
      <c r="I262" s="513"/>
      <c r="J262" s="513"/>
      <c r="K262" s="513"/>
      <c r="L262" s="513"/>
      <c r="M262" s="513"/>
      <c r="N262" s="514"/>
    </row>
    <row r="263" spans="1:31" customHeight="1" ht="60" s="10" customFormat="1">
      <c r="A263" s="8"/>
      <c r="B263" s="22" t="s">
        <v>362</v>
      </c>
      <c r="C263" s="34" t="s">
        <v>355</v>
      </c>
      <c r="D263" s="25" t="s">
        <v>20</v>
      </c>
      <c r="E263" s="12" t="s">
        <v>363</v>
      </c>
      <c r="F263" s="488" t="s">
        <v>182</v>
      </c>
      <c r="G263" s="489"/>
      <c r="H263" s="489"/>
      <c r="I263" s="490"/>
      <c r="J263" s="12" t="s">
        <v>23</v>
      </c>
      <c r="K263" s="14">
        <f>L263+M263</f>
        <v>200000</v>
      </c>
      <c r="L263" s="17">
        <v>200000</v>
      </c>
      <c r="M263" s="8"/>
      <c r="N263" s="8"/>
    </row>
    <row r="264" spans="1:31" customHeight="1" ht="60" s="10" customFormat="1">
      <c r="A264" s="8"/>
      <c r="B264" s="27" t="s">
        <v>364</v>
      </c>
      <c r="C264" s="34" t="s">
        <v>355</v>
      </c>
      <c r="D264" s="25" t="s">
        <v>20</v>
      </c>
      <c r="E264" s="12" t="s">
        <v>99</v>
      </c>
      <c r="F264" s="488" t="s">
        <v>182</v>
      </c>
      <c r="G264" s="489"/>
      <c r="H264" s="489"/>
      <c r="I264" s="490"/>
      <c r="J264" s="12" t="s">
        <v>23</v>
      </c>
      <c r="K264" s="14">
        <f>L264+M264</f>
        <v>20000</v>
      </c>
      <c r="L264" s="17">
        <v>20000</v>
      </c>
      <c r="M264" s="8"/>
      <c r="N264" s="8"/>
    </row>
    <row r="265" spans="1:31" customHeight="1" ht="60" s="10" customFormat="1">
      <c r="A265" s="8"/>
      <c r="B265" s="22" t="s">
        <v>365</v>
      </c>
      <c r="C265" s="34" t="s">
        <v>355</v>
      </c>
      <c r="D265" s="25" t="s">
        <v>20</v>
      </c>
      <c r="E265" s="12" t="s">
        <v>366</v>
      </c>
      <c r="F265" s="488" t="s">
        <v>182</v>
      </c>
      <c r="G265" s="489"/>
      <c r="H265" s="489"/>
      <c r="I265" s="490"/>
      <c r="J265" s="12" t="s">
        <v>23</v>
      </c>
      <c r="K265" s="14">
        <f>L265+M265</f>
        <v>2000000</v>
      </c>
      <c r="L265" s="17">
        <v>2000000</v>
      </c>
      <c r="M265" s="8"/>
      <c r="N265" s="8"/>
    </row>
    <row r="266" spans="1:31" customHeight="1" ht="60" s="10" customFormat="1">
      <c r="A266" s="8"/>
      <c r="B266" s="22" t="s">
        <v>367</v>
      </c>
      <c r="C266" s="34" t="s">
        <v>355</v>
      </c>
      <c r="D266" s="25" t="s">
        <v>20</v>
      </c>
      <c r="E266" s="12" t="s">
        <v>366</v>
      </c>
      <c r="F266" s="488" t="s">
        <v>182</v>
      </c>
      <c r="G266" s="489"/>
      <c r="H266" s="489"/>
      <c r="I266" s="490"/>
      <c r="J266" s="12" t="s">
        <v>23</v>
      </c>
      <c r="K266" s="14">
        <f>L266+M266</f>
        <v>800000</v>
      </c>
      <c r="L266" s="17">
        <v>800000</v>
      </c>
      <c r="M266" s="8"/>
      <c r="N266" s="8"/>
    </row>
    <row r="267" spans="1:31" customHeight="1" ht="60" s="10" customFormat="1">
      <c r="A267" s="8"/>
      <c r="B267" s="27" t="s">
        <v>368</v>
      </c>
      <c r="C267" s="34" t="s">
        <v>355</v>
      </c>
      <c r="D267" s="25" t="s">
        <v>20</v>
      </c>
      <c r="E267" s="12" t="s">
        <v>99</v>
      </c>
      <c r="F267" s="488" t="s">
        <v>182</v>
      </c>
      <c r="G267" s="489"/>
      <c r="H267" s="489"/>
      <c r="I267" s="490"/>
      <c r="J267" s="12" t="s">
        <v>23</v>
      </c>
      <c r="K267" s="14">
        <f>L267+M267</f>
        <v>300000</v>
      </c>
      <c r="L267" s="17">
        <v>300000</v>
      </c>
      <c r="M267" s="8"/>
      <c r="N267" s="8"/>
    </row>
    <row r="268" spans="1:31" customHeight="1" ht="60" s="10" customFormat="1">
      <c r="A268" s="8"/>
      <c r="B268" s="22" t="s">
        <v>369</v>
      </c>
      <c r="C268" s="34" t="s">
        <v>355</v>
      </c>
      <c r="D268" s="25" t="s">
        <v>20</v>
      </c>
      <c r="E268" s="12" t="s">
        <v>99</v>
      </c>
      <c r="F268" s="488" t="s">
        <v>182</v>
      </c>
      <c r="G268" s="489"/>
      <c r="H268" s="489"/>
      <c r="I268" s="490"/>
      <c r="J268" s="12" t="s">
        <v>23</v>
      </c>
      <c r="K268" s="14">
        <f>L268+M268</f>
        <v>50000</v>
      </c>
      <c r="L268" s="17">
        <v>50000</v>
      </c>
      <c r="M268" s="8"/>
      <c r="N268" s="8"/>
    </row>
    <row r="269" spans="1:31" customHeight="1" ht="60" s="10" customFormat="1">
      <c r="A269" s="8"/>
      <c r="B269" s="22" t="s">
        <v>370</v>
      </c>
      <c r="C269" s="34" t="s">
        <v>355</v>
      </c>
      <c r="D269" s="25" t="s">
        <v>20</v>
      </c>
      <c r="E269" s="12" t="s">
        <v>99</v>
      </c>
      <c r="F269" s="488" t="s">
        <v>182</v>
      </c>
      <c r="G269" s="489"/>
      <c r="H269" s="489"/>
      <c r="I269" s="490"/>
      <c r="J269" s="12" t="s">
        <v>23</v>
      </c>
      <c r="K269" s="14">
        <f>L269+M269</f>
        <v>500000</v>
      </c>
      <c r="L269" s="17">
        <v>500000</v>
      </c>
      <c r="M269" s="8"/>
      <c r="N269" s="8"/>
    </row>
    <row r="270" spans="1:31" customHeight="1" ht="60" s="10" customFormat="1">
      <c r="A270" s="8"/>
      <c r="B270" s="22" t="s">
        <v>371</v>
      </c>
      <c r="C270" s="34" t="s">
        <v>355</v>
      </c>
      <c r="D270" s="25" t="s">
        <v>20</v>
      </c>
      <c r="E270" s="12" t="s">
        <v>99</v>
      </c>
      <c r="F270" s="488" t="s">
        <v>182</v>
      </c>
      <c r="G270" s="489"/>
      <c r="H270" s="489"/>
      <c r="I270" s="490"/>
      <c r="J270" s="12" t="s">
        <v>23</v>
      </c>
      <c r="K270" s="14">
        <f>L270+M270</f>
        <v>500000</v>
      </c>
      <c r="L270" s="17">
        <v>500000</v>
      </c>
      <c r="M270" s="8"/>
      <c r="N270" s="8"/>
    </row>
    <row r="271" spans="1:31" customHeight="1" ht="30" s="10" customFormat="1">
      <c r="A271" s="8"/>
      <c r="B271" s="512" t="s">
        <v>372</v>
      </c>
      <c r="C271" s="513"/>
      <c r="D271" s="513"/>
      <c r="E271" s="513"/>
      <c r="F271" s="513"/>
      <c r="G271" s="513"/>
      <c r="H271" s="513"/>
      <c r="I271" s="513"/>
      <c r="J271" s="513"/>
      <c r="K271" s="513"/>
      <c r="L271" s="513"/>
      <c r="M271" s="513"/>
      <c r="N271" s="514"/>
    </row>
    <row r="272" spans="1:31" customHeight="1" ht="60" s="10" customFormat="1">
      <c r="A272" s="8"/>
      <c r="B272" s="22" t="s">
        <v>373</v>
      </c>
      <c r="C272" s="25" t="s">
        <v>142</v>
      </c>
      <c r="D272" s="25" t="s">
        <v>20</v>
      </c>
      <c r="E272" s="12" t="s">
        <v>99</v>
      </c>
      <c r="F272" s="488" t="s">
        <v>182</v>
      </c>
      <c r="G272" s="489"/>
      <c r="H272" s="489"/>
      <c r="I272" s="490"/>
      <c r="J272" s="12" t="s">
        <v>23</v>
      </c>
      <c r="K272" s="14">
        <f>L272+M272</f>
        <v>4531591.68</v>
      </c>
      <c r="L272" s="17">
        <v>4531591.68</v>
      </c>
      <c r="M272" s="8"/>
      <c r="N272" s="8"/>
    </row>
    <row r="273" spans="1:31" customHeight="1" ht="36" s="10" customFormat="1">
      <c r="A273" s="8"/>
      <c r="B273" s="27" t="s">
        <v>374</v>
      </c>
      <c r="C273" s="25" t="s">
        <v>142</v>
      </c>
      <c r="D273" s="25" t="s">
        <v>20</v>
      </c>
      <c r="E273" s="12" t="s">
        <v>21</v>
      </c>
      <c r="F273" s="488" t="s">
        <v>182</v>
      </c>
      <c r="G273" s="489"/>
      <c r="H273" s="489"/>
      <c r="I273" s="490"/>
      <c r="J273" s="12" t="s">
        <v>23</v>
      </c>
      <c r="K273" s="14">
        <f>L273+M273</f>
        <v>15000000</v>
      </c>
      <c r="L273" s="17">
        <v>15000000</v>
      </c>
      <c r="M273" s="8"/>
      <c r="N273" s="8"/>
    </row>
    <row r="274" spans="1:31" customHeight="1" ht="36" s="10" customFormat="1">
      <c r="A274" s="8"/>
      <c r="B274" s="512" t="s">
        <v>375</v>
      </c>
      <c r="C274" s="513"/>
      <c r="D274" s="513"/>
      <c r="E274" s="513"/>
      <c r="F274" s="513"/>
      <c r="G274" s="513"/>
      <c r="H274" s="513"/>
      <c r="I274" s="513"/>
      <c r="J274" s="513"/>
      <c r="K274" s="513"/>
      <c r="L274" s="513"/>
      <c r="M274" s="513"/>
      <c r="N274" s="514"/>
    </row>
    <row r="275" spans="1:31" customHeight="1" ht="36" s="10" customFormat="1">
      <c r="A275" s="8"/>
      <c r="B275" s="22" t="s">
        <v>376</v>
      </c>
      <c r="C275" s="34"/>
      <c r="D275" s="25"/>
      <c r="E275" s="28"/>
      <c r="F275" s="488"/>
      <c r="G275" s="489"/>
      <c r="H275" s="489"/>
      <c r="I275" s="490"/>
      <c r="J275" s="12"/>
      <c r="K275" s="14"/>
      <c r="L275" s="17"/>
      <c r="M275" s="15"/>
      <c r="N275" s="8"/>
    </row>
    <row r="276" spans="1:31" customHeight="1" ht="60" s="10" customFormat="1">
      <c r="A276" s="8"/>
      <c r="B276" s="27" t="s">
        <v>377</v>
      </c>
      <c r="C276" s="25" t="s">
        <v>142</v>
      </c>
      <c r="D276" s="25" t="s">
        <v>20</v>
      </c>
      <c r="E276" s="12" t="s">
        <v>99</v>
      </c>
      <c r="F276" s="488" t="s">
        <v>182</v>
      </c>
      <c r="G276" s="489"/>
      <c r="H276" s="489"/>
      <c r="I276" s="490"/>
      <c r="J276" s="12" t="s">
        <v>23</v>
      </c>
      <c r="K276" s="14">
        <f>L276+M276</f>
        <v>50000</v>
      </c>
      <c r="L276" s="17">
        <v>50000</v>
      </c>
      <c r="M276" s="15"/>
      <c r="N276" s="8"/>
    </row>
    <row r="277" spans="1:31" customHeight="1" ht="60" s="10" customFormat="1">
      <c r="A277" s="8"/>
      <c r="B277" s="22" t="s">
        <v>378</v>
      </c>
      <c r="C277" s="25" t="s">
        <v>142</v>
      </c>
      <c r="D277" s="25" t="s">
        <v>20</v>
      </c>
      <c r="E277" s="12" t="s">
        <v>99</v>
      </c>
      <c r="F277" s="488" t="s">
        <v>182</v>
      </c>
      <c r="G277" s="489"/>
      <c r="H277" s="489"/>
      <c r="I277" s="490"/>
      <c r="J277" s="12" t="s">
        <v>23</v>
      </c>
      <c r="K277" s="14">
        <f>L277+M277</f>
        <v>600000</v>
      </c>
      <c r="L277" s="17">
        <v>600000</v>
      </c>
      <c r="M277" s="15"/>
      <c r="N277" s="8"/>
    </row>
    <row r="278" spans="1:31" customHeight="1" ht="60" s="10" customFormat="1">
      <c r="A278" s="8"/>
      <c r="B278" s="512" t="s">
        <v>379</v>
      </c>
      <c r="C278" s="513"/>
      <c r="D278" s="513"/>
      <c r="E278" s="513"/>
      <c r="F278" s="513"/>
      <c r="G278" s="513"/>
      <c r="H278" s="513"/>
      <c r="I278" s="513"/>
      <c r="J278" s="513"/>
      <c r="K278" s="513"/>
      <c r="L278" s="513"/>
      <c r="M278" s="513"/>
      <c r="N278" s="514"/>
    </row>
    <row r="279" spans="1:31" customHeight="1" ht="60" s="10" customFormat="1">
      <c r="A279" s="8"/>
      <c r="B279" s="22" t="s">
        <v>380</v>
      </c>
      <c r="C279" s="25" t="s">
        <v>142</v>
      </c>
      <c r="D279" s="25" t="s">
        <v>20</v>
      </c>
      <c r="E279" s="12" t="s">
        <v>99</v>
      </c>
      <c r="F279" s="488" t="s">
        <v>182</v>
      </c>
      <c r="G279" s="489"/>
      <c r="H279" s="489"/>
      <c r="I279" s="490"/>
      <c r="J279" s="12" t="s">
        <v>23</v>
      </c>
      <c r="K279" s="14">
        <f>L279+M279</f>
        <v>300000</v>
      </c>
      <c r="L279" s="17">
        <v>300000</v>
      </c>
      <c r="M279" s="15"/>
      <c r="N279" s="8"/>
    </row>
    <row r="280" spans="1:31" customHeight="1" ht="30" s="10" customFormat="1">
      <c r="A280" s="8"/>
      <c r="B280" s="22" t="s">
        <v>381</v>
      </c>
      <c r="C280" s="34"/>
      <c r="D280" s="25"/>
      <c r="E280" s="28"/>
      <c r="F280" s="488"/>
      <c r="G280" s="489"/>
      <c r="H280" s="489"/>
      <c r="I280" s="490"/>
      <c r="J280" s="12"/>
      <c r="K280" s="14"/>
      <c r="L280" s="17"/>
      <c r="M280" s="15"/>
      <c r="N280" s="8"/>
    </row>
    <row r="281" spans="1:31" customHeight="1" ht="30" s="10" customFormat="1">
      <c r="A281" s="8"/>
      <c r="B281" s="22" t="s">
        <v>382</v>
      </c>
      <c r="C281" s="25" t="s">
        <v>142</v>
      </c>
      <c r="D281" s="25" t="s">
        <v>20</v>
      </c>
      <c r="E281" s="12" t="s">
        <v>21</v>
      </c>
      <c r="F281" s="488" t="s">
        <v>182</v>
      </c>
      <c r="G281" s="489"/>
      <c r="H281" s="489"/>
      <c r="I281" s="490"/>
      <c r="J281" s="12" t="s">
        <v>23</v>
      </c>
      <c r="K281" s="14">
        <f>L281+M281</f>
        <v>1000000</v>
      </c>
      <c r="L281" s="17">
        <v>1000000</v>
      </c>
      <c r="M281" s="15"/>
      <c r="N281" s="8"/>
    </row>
    <row r="282" spans="1:31" customHeight="1" ht="30" s="10" customFormat="1">
      <c r="A282" s="8"/>
      <c r="B282" s="22" t="s">
        <v>383</v>
      </c>
      <c r="C282" s="25" t="s">
        <v>142</v>
      </c>
      <c r="D282" s="25" t="s">
        <v>20</v>
      </c>
      <c r="E282" s="12" t="s">
        <v>21</v>
      </c>
      <c r="F282" s="488" t="s">
        <v>182</v>
      </c>
      <c r="G282" s="489"/>
      <c r="H282" s="489"/>
      <c r="I282" s="490"/>
      <c r="J282" s="12" t="s">
        <v>23</v>
      </c>
      <c r="K282" s="14">
        <f>L282+M282</f>
        <v>350000</v>
      </c>
      <c r="L282" s="17">
        <v>350000</v>
      </c>
      <c r="M282" s="15"/>
      <c r="N282" s="8"/>
    </row>
    <row r="283" spans="1:31" customHeight="1" ht="60" s="10" customFormat="1">
      <c r="A283" s="8"/>
      <c r="B283" s="27" t="s">
        <v>384</v>
      </c>
      <c r="C283" s="25" t="s">
        <v>142</v>
      </c>
      <c r="D283" s="25" t="s">
        <v>20</v>
      </c>
      <c r="E283" s="12" t="s">
        <v>268</v>
      </c>
      <c r="F283" s="488" t="s">
        <v>182</v>
      </c>
      <c r="G283" s="489"/>
      <c r="H283" s="489"/>
      <c r="I283" s="490"/>
      <c r="J283" s="12" t="s">
        <v>23</v>
      </c>
      <c r="K283" s="14">
        <f>L283+M283</f>
        <v>700000</v>
      </c>
      <c r="L283" s="17">
        <v>700000</v>
      </c>
      <c r="M283" s="15"/>
      <c r="N283" s="8"/>
    </row>
    <row r="284" spans="1:31" customHeight="1" ht="30" s="10" customFormat="1">
      <c r="A284" s="8"/>
      <c r="B284" s="22" t="s">
        <v>385</v>
      </c>
      <c r="C284" s="34"/>
      <c r="D284" s="25"/>
      <c r="E284" s="28"/>
      <c r="F284" s="488"/>
      <c r="G284" s="489"/>
      <c r="H284" s="489"/>
      <c r="I284" s="490"/>
      <c r="J284" s="12"/>
      <c r="K284" s="14"/>
      <c r="L284" s="17"/>
      <c r="M284" s="15"/>
      <c r="N284" s="8"/>
    </row>
    <row r="285" spans="1:31" customHeight="1" ht="60" s="10" customFormat="1">
      <c r="A285" s="8"/>
      <c r="B285" s="27" t="s">
        <v>386</v>
      </c>
      <c r="C285" s="25" t="s">
        <v>142</v>
      </c>
      <c r="D285" s="25" t="s">
        <v>20</v>
      </c>
      <c r="E285" s="12" t="s">
        <v>99</v>
      </c>
      <c r="F285" s="488" t="s">
        <v>182</v>
      </c>
      <c r="G285" s="489"/>
      <c r="H285" s="489"/>
      <c r="I285" s="490"/>
      <c r="J285" s="12" t="s">
        <v>23</v>
      </c>
      <c r="K285" s="14">
        <f>L285+M285</f>
        <v>100000</v>
      </c>
      <c r="L285" s="17">
        <v>100000</v>
      </c>
      <c r="M285" s="15"/>
      <c r="N285" s="8"/>
    </row>
    <row r="286" spans="1:31" customHeight="1" ht="60" s="10" customFormat="1">
      <c r="A286" s="8"/>
      <c r="B286" s="22" t="s">
        <v>387</v>
      </c>
      <c r="C286" s="25" t="s">
        <v>142</v>
      </c>
      <c r="D286" s="25" t="s">
        <v>20</v>
      </c>
      <c r="E286" s="12" t="s">
        <v>99</v>
      </c>
      <c r="F286" s="488" t="s">
        <v>182</v>
      </c>
      <c r="G286" s="489"/>
      <c r="H286" s="489"/>
      <c r="I286" s="490"/>
      <c r="J286" s="12" t="s">
        <v>23</v>
      </c>
      <c r="K286" s="14">
        <f>L286+M286</f>
        <v>200000</v>
      </c>
      <c r="L286" s="17">
        <v>200000</v>
      </c>
      <c r="M286" s="15"/>
      <c r="N286" s="8"/>
    </row>
    <row r="287" spans="1:31" customHeight="1" ht="60" s="10" customFormat="1">
      <c r="A287" s="8"/>
      <c r="B287" s="27" t="s">
        <v>388</v>
      </c>
      <c r="C287" s="25" t="s">
        <v>142</v>
      </c>
      <c r="D287" s="25" t="s">
        <v>20</v>
      </c>
      <c r="E287" s="12" t="s">
        <v>99</v>
      </c>
      <c r="F287" s="488" t="s">
        <v>182</v>
      </c>
      <c r="G287" s="489"/>
      <c r="H287" s="489"/>
      <c r="I287" s="490"/>
      <c r="J287" s="12" t="s">
        <v>23</v>
      </c>
      <c r="K287" s="14">
        <f>L287+M287</f>
        <v>150000</v>
      </c>
      <c r="L287" s="17">
        <v>150000</v>
      </c>
      <c r="M287" s="15"/>
      <c r="N287" s="8"/>
    </row>
    <row r="288" spans="1:31" customHeight="1" ht="60" s="10" customFormat="1">
      <c r="A288" s="8"/>
      <c r="B288" s="22" t="s">
        <v>389</v>
      </c>
      <c r="C288" s="25" t="s">
        <v>142</v>
      </c>
      <c r="D288" s="25" t="s">
        <v>20</v>
      </c>
      <c r="E288" s="12" t="s">
        <v>99</v>
      </c>
      <c r="F288" s="488" t="s">
        <v>182</v>
      </c>
      <c r="G288" s="489"/>
      <c r="H288" s="489"/>
      <c r="I288" s="490"/>
      <c r="J288" s="12" t="s">
        <v>23</v>
      </c>
      <c r="K288" s="14">
        <f>L288+M288</f>
        <v>200000</v>
      </c>
      <c r="L288" s="17">
        <v>200000</v>
      </c>
      <c r="M288" s="15"/>
      <c r="N288" s="8"/>
    </row>
    <row r="289" spans="1:31" customHeight="1" ht="60" s="10" customFormat="1">
      <c r="A289" s="8"/>
      <c r="B289" s="27" t="s">
        <v>390</v>
      </c>
      <c r="C289" s="25" t="s">
        <v>142</v>
      </c>
      <c r="D289" s="25" t="s">
        <v>20</v>
      </c>
      <c r="E289" s="12" t="s">
        <v>99</v>
      </c>
      <c r="F289" s="488" t="s">
        <v>182</v>
      </c>
      <c r="G289" s="489"/>
      <c r="H289" s="489"/>
      <c r="I289" s="490"/>
      <c r="J289" s="12" t="s">
        <v>23</v>
      </c>
      <c r="K289" s="14">
        <f>L289+M289</f>
        <v>1000000</v>
      </c>
      <c r="L289" s="17">
        <v>1000000</v>
      </c>
      <c r="M289" s="15"/>
      <c r="N289" s="8"/>
    </row>
    <row r="290" spans="1:31" customHeight="1" ht="60" s="10" customFormat="1">
      <c r="A290" s="8"/>
      <c r="B290" s="27" t="s">
        <v>391</v>
      </c>
      <c r="C290" s="25" t="s">
        <v>142</v>
      </c>
      <c r="D290" s="25" t="s">
        <v>20</v>
      </c>
      <c r="E290" s="12" t="s">
        <v>99</v>
      </c>
      <c r="F290" s="488" t="s">
        <v>182</v>
      </c>
      <c r="G290" s="489"/>
      <c r="H290" s="489"/>
      <c r="I290" s="490"/>
      <c r="J290" s="12" t="s">
        <v>23</v>
      </c>
      <c r="K290" s="14">
        <f>L290+M290</f>
        <v>100000</v>
      </c>
      <c r="L290" s="17">
        <v>100000</v>
      </c>
      <c r="M290" s="15"/>
      <c r="N290" s="8"/>
    </row>
    <row r="291" spans="1:31" customHeight="1" ht="30" s="10" customFormat="1">
      <c r="A291" s="8"/>
      <c r="B291" s="512" t="s">
        <v>392</v>
      </c>
      <c r="C291" s="513"/>
      <c r="D291" s="513"/>
      <c r="E291" s="513"/>
      <c r="F291" s="513"/>
      <c r="G291" s="513"/>
      <c r="H291" s="513"/>
      <c r="I291" s="513"/>
      <c r="J291" s="513"/>
      <c r="K291" s="513"/>
      <c r="L291" s="513"/>
      <c r="M291" s="513"/>
      <c r="N291" s="514"/>
    </row>
    <row r="292" spans="1:31" customHeight="1" ht="60" s="10" customFormat="1">
      <c r="A292" s="8"/>
      <c r="B292" s="22" t="s">
        <v>393</v>
      </c>
      <c r="C292" s="25" t="s">
        <v>142</v>
      </c>
      <c r="D292" s="25" t="s">
        <v>20</v>
      </c>
      <c r="E292" s="12" t="s">
        <v>99</v>
      </c>
      <c r="F292" s="488" t="s">
        <v>182</v>
      </c>
      <c r="G292" s="489"/>
      <c r="H292" s="489"/>
      <c r="I292" s="490"/>
      <c r="J292" s="12" t="s">
        <v>23</v>
      </c>
      <c r="K292" s="14">
        <f>L292+M292</f>
        <v>25000</v>
      </c>
      <c r="L292" s="17">
        <v>25000</v>
      </c>
      <c r="M292" s="15"/>
      <c r="N292" s="8"/>
    </row>
    <row r="293" spans="1:31" customHeight="1" ht="60" s="10" customFormat="1">
      <c r="A293" s="8"/>
      <c r="B293" s="22" t="s">
        <v>394</v>
      </c>
      <c r="C293" s="25" t="s">
        <v>142</v>
      </c>
      <c r="D293" s="25" t="s">
        <v>20</v>
      </c>
      <c r="E293" s="12" t="s">
        <v>99</v>
      </c>
      <c r="F293" s="488" t="s">
        <v>182</v>
      </c>
      <c r="G293" s="489"/>
      <c r="H293" s="489"/>
      <c r="I293" s="490"/>
      <c r="J293" s="12" t="s">
        <v>23</v>
      </c>
      <c r="K293" s="14">
        <f>L293+M293</f>
        <v>270000</v>
      </c>
      <c r="L293" s="17">
        <v>270000</v>
      </c>
      <c r="M293" s="15"/>
      <c r="N293" s="8"/>
    </row>
    <row r="294" spans="1:31" customHeight="1" ht="60" s="10" customFormat="1">
      <c r="A294" s="8"/>
      <c r="B294" s="22" t="s">
        <v>395</v>
      </c>
      <c r="C294" s="25" t="s">
        <v>142</v>
      </c>
      <c r="D294" s="25" t="s">
        <v>20</v>
      </c>
      <c r="E294" s="12" t="s">
        <v>99</v>
      </c>
      <c r="F294" s="488" t="s">
        <v>182</v>
      </c>
      <c r="G294" s="489"/>
      <c r="H294" s="489"/>
      <c r="I294" s="490"/>
      <c r="J294" s="12" t="s">
        <v>23</v>
      </c>
      <c r="K294" s="14">
        <f>L294+M294</f>
        <v>65000</v>
      </c>
      <c r="L294" s="17">
        <v>65000</v>
      </c>
      <c r="M294" s="15"/>
      <c r="N294" s="8"/>
    </row>
    <row r="295" spans="1:31" customHeight="1" ht="60" s="10" customFormat="1">
      <c r="A295" s="8"/>
      <c r="B295" s="22" t="s">
        <v>396</v>
      </c>
      <c r="C295" s="25" t="s">
        <v>142</v>
      </c>
      <c r="D295" s="25" t="s">
        <v>20</v>
      </c>
      <c r="E295" s="12" t="s">
        <v>99</v>
      </c>
      <c r="F295" s="488" t="s">
        <v>182</v>
      </c>
      <c r="G295" s="489"/>
      <c r="H295" s="489"/>
      <c r="I295" s="490"/>
      <c r="J295" s="12" t="s">
        <v>23</v>
      </c>
      <c r="K295" s="14">
        <f>L295+M295</f>
        <v>60000</v>
      </c>
      <c r="L295" s="17">
        <v>60000</v>
      </c>
      <c r="M295" s="15"/>
      <c r="N295" s="8"/>
    </row>
    <row r="296" spans="1:31" customHeight="1" ht="30" s="10" customFormat="1">
      <c r="A296" s="8"/>
      <c r="B296" s="27" t="s">
        <v>397</v>
      </c>
      <c r="C296" s="25" t="s">
        <v>142</v>
      </c>
      <c r="D296" s="25" t="s">
        <v>20</v>
      </c>
      <c r="E296" s="12" t="s">
        <v>21</v>
      </c>
      <c r="F296" s="488" t="s">
        <v>182</v>
      </c>
      <c r="G296" s="489"/>
      <c r="H296" s="489"/>
      <c r="I296" s="490"/>
      <c r="J296" s="12" t="s">
        <v>23</v>
      </c>
      <c r="K296" s="14">
        <f>L296+M296</f>
        <v>600000</v>
      </c>
      <c r="L296" s="17">
        <v>600000</v>
      </c>
      <c r="M296" s="15"/>
      <c r="N296" s="8"/>
    </row>
    <row r="297" spans="1:31" customHeight="1" ht="60" s="10" customFormat="1">
      <c r="A297" s="8"/>
      <c r="B297" s="22" t="s">
        <v>398</v>
      </c>
      <c r="C297" s="25" t="s">
        <v>142</v>
      </c>
      <c r="D297" s="25" t="s">
        <v>20</v>
      </c>
      <c r="E297" s="12" t="s">
        <v>99</v>
      </c>
      <c r="F297" s="488" t="s">
        <v>182</v>
      </c>
      <c r="G297" s="489"/>
      <c r="H297" s="489"/>
      <c r="I297" s="490"/>
      <c r="J297" s="12" t="s">
        <v>23</v>
      </c>
      <c r="K297" s="14">
        <f>L297+M297</f>
        <v>10000</v>
      </c>
      <c r="L297" s="17">
        <v>10000</v>
      </c>
      <c r="M297" s="15"/>
      <c r="N297" s="8"/>
    </row>
    <row r="298" spans="1:31" customHeight="1" ht="30" s="10" customFormat="1">
      <c r="A298" s="8"/>
      <c r="B298" s="512" t="s">
        <v>399</v>
      </c>
      <c r="C298" s="513"/>
      <c r="D298" s="513"/>
      <c r="E298" s="513"/>
      <c r="F298" s="513"/>
      <c r="G298" s="513"/>
      <c r="H298" s="513"/>
      <c r="I298" s="513"/>
      <c r="J298" s="513"/>
      <c r="K298" s="513"/>
      <c r="L298" s="513"/>
      <c r="M298" s="513"/>
      <c r="N298" s="514"/>
    </row>
    <row r="299" spans="1:31" customHeight="1" ht="30" s="10" customFormat="1">
      <c r="A299" s="8"/>
      <c r="B299" s="22" t="s">
        <v>400</v>
      </c>
      <c r="C299" s="33"/>
      <c r="D299" s="25"/>
      <c r="E299" s="28"/>
      <c r="F299" s="488"/>
      <c r="G299" s="489"/>
      <c r="H299" s="489"/>
      <c r="I299" s="490"/>
      <c r="J299" s="12"/>
      <c r="K299" s="14"/>
      <c r="L299" s="17"/>
      <c r="M299" s="15"/>
      <c r="N299" s="8"/>
    </row>
    <row r="300" spans="1:31" customHeight="1" ht="30" s="10" customFormat="1">
      <c r="A300" s="8"/>
      <c r="B300" s="27" t="s">
        <v>401</v>
      </c>
      <c r="C300" s="32"/>
      <c r="D300" s="25"/>
      <c r="E300" s="28"/>
      <c r="F300" s="488"/>
      <c r="G300" s="489"/>
      <c r="H300" s="489"/>
      <c r="I300" s="490"/>
      <c r="J300" s="12"/>
      <c r="K300" s="14"/>
      <c r="L300" s="17"/>
      <c r="M300" s="15"/>
      <c r="N300" s="8"/>
    </row>
    <row r="301" spans="1:31" customHeight="1" ht="60" s="10" customFormat="1">
      <c r="A301" s="8"/>
      <c r="B301" s="22" t="s">
        <v>402</v>
      </c>
      <c r="C301" s="25" t="s">
        <v>142</v>
      </c>
      <c r="D301" s="25" t="s">
        <v>20</v>
      </c>
      <c r="E301" s="12" t="s">
        <v>99</v>
      </c>
      <c r="F301" s="488" t="s">
        <v>182</v>
      </c>
      <c r="G301" s="489"/>
      <c r="H301" s="489"/>
      <c r="I301" s="490"/>
      <c r="J301" s="12" t="s">
        <v>23</v>
      </c>
      <c r="K301" s="14">
        <f>L301+M301</f>
        <v>50000</v>
      </c>
      <c r="L301" s="17">
        <v>50000</v>
      </c>
      <c r="M301" s="15"/>
      <c r="N301" s="8"/>
    </row>
    <row r="302" spans="1:31" customHeight="1" ht="60" s="10" customFormat="1">
      <c r="A302" s="8"/>
      <c r="B302" s="22" t="s">
        <v>403</v>
      </c>
      <c r="C302" s="25" t="s">
        <v>142</v>
      </c>
      <c r="D302" s="25" t="s">
        <v>20</v>
      </c>
      <c r="E302" s="12" t="s">
        <v>99</v>
      </c>
      <c r="F302" s="488" t="s">
        <v>182</v>
      </c>
      <c r="G302" s="489"/>
      <c r="H302" s="489"/>
      <c r="I302" s="490"/>
      <c r="J302" s="12" t="s">
        <v>23</v>
      </c>
      <c r="K302" s="14">
        <f>L302+M302</f>
        <v>50000</v>
      </c>
      <c r="L302" s="17">
        <v>50000</v>
      </c>
      <c r="M302" s="15"/>
      <c r="N302" s="8"/>
    </row>
    <row r="303" spans="1:31" customHeight="1" ht="60" s="10" customFormat="1">
      <c r="A303" s="8"/>
      <c r="B303" s="22" t="s">
        <v>404</v>
      </c>
      <c r="C303" s="25" t="s">
        <v>142</v>
      </c>
      <c r="D303" s="25" t="s">
        <v>20</v>
      </c>
      <c r="E303" s="12" t="s">
        <v>99</v>
      </c>
      <c r="F303" s="488" t="s">
        <v>182</v>
      </c>
      <c r="G303" s="489"/>
      <c r="H303" s="489"/>
      <c r="I303" s="490"/>
      <c r="J303" s="12" t="s">
        <v>23</v>
      </c>
      <c r="K303" s="14">
        <f>L303+M303</f>
        <v>50000</v>
      </c>
      <c r="L303" s="17">
        <v>50000</v>
      </c>
      <c r="M303" s="15"/>
      <c r="N303" s="8"/>
    </row>
    <row r="304" spans="1:31" customHeight="1" ht="60" s="10" customFormat="1">
      <c r="A304" s="8"/>
      <c r="B304" s="22" t="s">
        <v>405</v>
      </c>
      <c r="C304" s="25" t="s">
        <v>142</v>
      </c>
      <c r="D304" s="25" t="s">
        <v>20</v>
      </c>
      <c r="E304" s="12" t="s">
        <v>99</v>
      </c>
      <c r="F304" s="488" t="s">
        <v>182</v>
      </c>
      <c r="G304" s="489"/>
      <c r="H304" s="489"/>
      <c r="I304" s="490"/>
      <c r="J304" s="12" t="s">
        <v>23</v>
      </c>
      <c r="K304" s="14">
        <f>L304+M304</f>
        <v>58246</v>
      </c>
      <c r="L304" s="17">
        <v>58246</v>
      </c>
      <c r="M304" s="15"/>
      <c r="N304" s="8"/>
    </row>
    <row r="305" spans="1:31" customHeight="1" ht="60" s="10" customFormat="1">
      <c r="A305" s="8"/>
      <c r="B305" s="22" t="s">
        <v>406</v>
      </c>
      <c r="C305" s="25" t="s">
        <v>142</v>
      </c>
      <c r="D305" s="25" t="s">
        <v>20</v>
      </c>
      <c r="E305" s="12" t="s">
        <v>99</v>
      </c>
      <c r="F305" s="488" t="s">
        <v>182</v>
      </c>
      <c r="G305" s="489"/>
      <c r="H305" s="489"/>
      <c r="I305" s="490"/>
      <c r="J305" s="12" t="s">
        <v>23</v>
      </c>
      <c r="K305" s="14">
        <f>L305+M305</f>
        <v>38165</v>
      </c>
      <c r="L305" s="17">
        <v>38165</v>
      </c>
      <c r="M305" s="15"/>
      <c r="N305" s="8"/>
    </row>
    <row r="306" spans="1:31" customHeight="1" ht="60" s="10" customFormat="1">
      <c r="A306" s="8"/>
      <c r="B306" s="22" t="s">
        <v>407</v>
      </c>
      <c r="C306" s="25" t="s">
        <v>142</v>
      </c>
      <c r="D306" s="25" t="s">
        <v>20</v>
      </c>
      <c r="E306" s="12" t="s">
        <v>99</v>
      </c>
      <c r="F306" s="488" t="s">
        <v>182</v>
      </c>
      <c r="G306" s="489"/>
      <c r="H306" s="489"/>
      <c r="I306" s="490"/>
      <c r="J306" s="12" t="s">
        <v>23</v>
      </c>
      <c r="K306" s="14">
        <f>L306+M306</f>
        <v>50000</v>
      </c>
      <c r="L306" s="17">
        <v>50000</v>
      </c>
      <c r="M306" s="15"/>
      <c r="N306" s="8"/>
    </row>
    <row r="307" spans="1:31" customHeight="1" ht="60" s="10" customFormat="1">
      <c r="A307" s="8"/>
      <c r="B307" s="22" t="s">
        <v>408</v>
      </c>
      <c r="C307" s="25" t="s">
        <v>142</v>
      </c>
      <c r="D307" s="25" t="s">
        <v>20</v>
      </c>
      <c r="E307" s="12" t="s">
        <v>99</v>
      </c>
      <c r="F307" s="488" t="s">
        <v>182</v>
      </c>
      <c r="G307" s="489"/>
      <c r="H307" s="489"/>
      <c r="I307" s="490"/>
      <c r="J307" s="12" t="s">
        <v>23</v>
      </c>
      <c r="K307" s="14">
        <f>L307+M307</f>
        <v>400000</v>
      </c>
      <c r="L307" s="17">
        <v>400000</v>
      </c>
      <c r="M307" s="15"/>
      <c r="N307" s="8"/>
    </row>
    <row r="308" spans="1:31" customHeight="1" ht="60" s="10" customFormat="1">
      <c r="A308" s="8"/>
      <c r="B308" s="22" t="s">
        <v>409</v>
      </c>
      <c r="C308" s="25" t="s">
        <v>142</v>
      </c>
      <c r="D308" s="25" t="s">
        <v>20</v>
      </c>
      <c r="E308" s="12" t="s">
        <v>99</v>
      </c>
      <c r="F308" s="488" t="s">
        <v>182</v>
      </c>
      <c r="G308" s="489"/>
      <c r="H308" s="489"/>
      <c r="I308" s="490"/>
      <c r="J308" s="12" t="s">
        <v>23</v>
      </c>
      <c r="K308" s="14">
        <f>L308+M308</f>
        <v>100000</v>
      </c>
      <c r="L308" s="17">
        <v>100000</v>
      </c>
      <c r="M308" s="15"/>
      <c r="N308" s="8"/>
    </row>
    <row r="309" spans="1:31" customHeight="1" ht="60" s="10" customFormat="1">
      <c r="A309" s="8"/>
      <c r="B309" s="22" t="s">
        <v>410</v>
      </c>
      <c r="C309" s="25" t="s">
        <v>142</v>
      </c>
      <c r="D309" s="25" t="s">
        <v>20</v>
      </c>
      <c r="E309" s="12" t="s">
        <v>99</v>
      </c>
      <c r="F309" s="488" t="s">
        <v>182</v>
      </c>
      <c r="G309" s="489"/>
      <c r="H309" s="489"/>
      <c r="I309" s="490"/>
      <c r="J309" s="12" t="s">
        <v>23</v>
      </c>
      <c r="K309" s="14">
        <f>L309+M309</f>
        <v>100000</v>
      </c>
      <c r="L309" s="17">
        <v>100000</v>
      </c>
      <c r="M309" s="15"/>
      <c r="N309" s="8"/>
    </row>
    <row r="310" spans="1:31" customHeight="1" ht="60" s="10" customFormat="1">
      <c r="A310" s="8"/>
      <c r="B310" s="27" t="s">
        <v>411</v>
      </c>
      <c r="C310" s="25" t="s">
        <v>142</v>
      </c>
      <c r="D310" s="25" t="s">
        <v>20</v>
      </c>
      <c r="E310" s="12" t="s">
        <v>99</v>
      </c>
      <c r="F310" s="488" t="s">
        <v>182</v>
      </c>
      <c r="G310" s="489"/>
      <c r="H310" s="489"/>
      <c r="I310" s="490"/>
      <c r="J310" s="12" t="s">
        <v>23</v>
      </c>
      <c r="K310" s="14">
        <f>L310+M310</f>
        <v>600000</v>
      </c>
      <c r="L310" s="17">
        <v>600000</v>
      </c>
      <c r="M310" s="15"/>
      <c r="N310" s="8"/>
    </row>
    <row r="311" spans="1:31" customHeight="1" ht="60" s="10" customFormat="1">
      <c r="A311" s="8"/>
      <c r="B311" s="22" t="s">
        <v>412</v>
      </c>
      <c r="C311" s="25" t="s">
        <v>142</v>
      </c>
      <c r="D311" s="25" t="s">
        <v>20</v>
      </c>
      <c r="E311" s="12" t="s">
        <v>99</v>
      </c>
      <c r="F311" s="488" t="s">
        <v>182</v>
      </c>
      <c r="G311" s="489"/>
      <c r="H311" s="489"/>
      <c r="I311" s="490"/>
      <c r="J311" s="12" t="s">
        <v>23</v>
      </c>
      <c r="K311" s="14">
        <f>L311+M311</f>
        <v>10000</v>
      </c>
      <c r="L311" s="17">
        <v>10000</v>
      </c>
      <c r="M311" s="15"/>
      <c r="N311" s="8"/>
    </row>
    <row r="312" spans="1:31" customHeight="1" ht="60" s="10" customFormat="1">
      <c r="A312" s="8"/>
      <c r="B312" s="27" t="s">
        <v>413</v>
      </c>
      <c r="C312" s="25" t="s">
        <v>142</v>
      </c>
      <c r="D312" s="25" t="s">
        <v>20</v>
      </c>
      <c r="E312" s="12" t="s">
        <v>99</v>
      </c>
      <c r="F312" s="488" t="s">
        <v>182</v>
      </c>
      <c r="G312" s="489"/>
      <c r="H312" s="489"/>
      <c r="I312" s="490"/>
      <c r="J312" s="12" t="s">
        <v>23</v>
      </c>
      <c r="K312" s="14">
        <f>L312+M312</f>
        <v>180000</v>
      </c>
      <c r="L312" s="17">
        <v>180000</v>
      </c>
      <c r="M312" s="15"/>
      <c r="N312" s="8"/>
    </row>
    <row r="313" spans="1:31" customHeight="1" ht="30" s="10" customFormat="1">
      <c r="A313" s="8"/>
      <c r="B313" s="22" t="s">
        <v>414</v>
      </c>
      <c r="C313" s="25" t="s">
        <v>142</v>
      </c>
      <c r="D313" s="25" t="s">
        <v>20</v>
      </c>
      <c r="E313" s="12" t="s">
        <v>21</v>
      </c>
      <c r="F313" s="488" t="s">
        <v>182</v>
      </c>
      <c r="G313" s="489"/>
      <c r="H313" s="489"/>
      <c r="I313" s="490"/>
      <c r="J313" s="12" t="s">
        <v>23</v>
      </c>
      <c r="K313" s="14">
        <f>L313+M313</f>
        <v>600000</v>
      </c>
      <c r="L313" s="17">
        <v>600000</v>
      </c>
      <c r="M313" s="15"/>
      <c r="N313" s="8"/>
    </row>
    <row r="314" spans="1:31" customHeight="1" ht="60" s="10" customFormat="1">
      <c r="A314" s="8"/>
      <c r="B314" s="22" t="s">
        <v>415</v>
      </c>
      <c r="C314" s="25" t="s">
        <v>142</v>
      </c>
      <c r="D314" s="25" t="s">
        <v>20</v>
      </c>
      <c r="E314" s="12" t="s">
        <v>99</v>
      </c>
      <c r="F314" s="488" t="s">
        <v>182</v>
      </c>
      <c r="G314" s="489"/>
      <c r="H314" s="489"/>
      <c r="I314" s="490"/>
      <c r="J314" s="12" t="s">
        <v>23</v>
      </c>
      <c r="K314" s="14">
        <f>L314+M314</f>
        <v>25000</v>
      </c>
      <c r="L314" s="17">
        <v>25000</v>
      </c>
      <c r="M314" s="15"/>
      <c r="N314" s="8"/>
    </row>
    <row r="315" spans="1:31" customHeight="1" ht="60" s="10" customFormat="1">
      <c r="A315" s="8"/>
      <c r="B315" s="22" t="s">
        <v>416</v>
      </c>
      <c r="C315" s="25" t="s">
        <v>142</v>
      </c>
      <c r="D315" s="25" t="s">
        <v>20</v>
      </c>
      <c r="E315" s="12" t="s">
        <v>99</v>
      </c>
      <c r="F315" s="488" t="s">
        <v>182</v>
      </c>
      <c r="G315" s="489"/>
      <c r="H315" s="489"/>
      <c r="I315" s="490"/>
      <c r="J315" s="12" t="s">
        <v>23</v>
      </c>
      <c r="K315" s="14">
        <f>L315+M315</f>
        <v>250000</v>
      </c>
      <c r="L315" s="17">
        <v>250000</v>
      </c>
      <c r="M315" s="15"/>
      <c r="N315" s="8"/>
    </row>
    <row r="316" spans="1:31" customHeight="1" ht="60" s="10" customFormat="1">
      <c r="A316" s="8"/>
      <c r="B316" s="22" t="s">
        <v>417</v>
      </c>
      <c r="C316" s="25" t="s">
        <v>142</v>
      </c>
      <c r="D316" s="25" t="s">
        <v>20</v>
      </c>
      <c r="E316" s="12" t="s">
        <v>99</v>
      </c>
      <c r="F316" s="488" t="s">
        <v>182</v>
      </c>
      <c r="G316" s="489"/>
      <c r="H316" s="489"/>
      <c r="I316" s="490"/>
      <c r="J316" s="12" t="s">
        <v>23</v>
      </c>
      <c r="K316" s="14">
        <f>L316+M316</f>
        <v>200000</v>
      </c>
      <c r="L316" s="17">
        <v>200000</v>
      </c>
      <c r="M316" s="15"/>
      <c r="N316" s="8"/>
    </row>
    <row r="317" spans="1:31" customHeight="1" ht="60" s="10" customFormat="1">
      <c r="A317" s="8"/>
      <c r="B317" s="27" t="s">
        <v>418</v>
      </c>
      <c r="C317" s="25" t="s">
        <v>142</v>
      </c>
      <c r="D317" s="25" t="s">
        <v>20</v>
      </c>
      <c r="E317" s="12" t="s">
        <v>99</v>
      </c>
      <c r="F317" s="488" t="s">
        <v>182</v>
      </c>
      <c r="G317" s="489"/>
      <c r="H317" s="489"/>
      <c r="I317" s="490"/>
      <c r="J317" s="12" t="s">
        <v>23</v>
      </c>
      <c r="K317" s="14">
        <f>L317+M317</f>
        <v>50000</v>
      </c>
      <c r="L317" s="17">
        <v>50000</v>
      </c>
      <c r="M317" s="15"/>
      <c r="N317" s="8"/>
    </row>
    <row r="318" spans="1:31" customHeight="1" ht="60" s="10" customFormat="1">
      <c r="A318" s="8"/>
      <c r="B318" s="22" t="s">
        <v>419</v>
      </c>
      <c r="C318" s="25" t="s">
        <v>142</v>
      </c>
      <c r="D318" s="25" t="s">
        <v>20</v>
      </c>
      <c r="E318" s="12" t="s">
        <v>99</v>
      </c>
      <c r="F318" s="488" t="s">
        <v>182</v>
      </c>
      <c r="G318" s="489"/>
      <c r="H318" s="489"/>
      <c r="I318" s="490"/>
      <c r="J318" s="12" t="s">
        <v>23</v>
      </c>
      <c r="K318" s="14">
        <f>L318+M318</f>
        <v>50000</v>
      </c>
      <c r="L318" s="17">
        <v>50000</v>
      </c>
      <c r="M318" s="15"/>
      <c r="N318" s="8"/>
    </row>
    <row r="319" spans="1:31" customHeight="1" ht="30" s="10" customFormat="1">
      <c r="A319" s="8"/>
      <c r="B319" s="512" t="s">
        <v>420</v>
      </c>
      <c r="C319" s="513"/>
      <c r="D319" s="513"/>
      <c r="E319" s="513"/>
      <c r="F319" s="513"/>
      <c r="G319" s="513"/>
      <c r="H319" s="513"/>
      <c r="I319" s="513"/>
      <c r="J319" s="513"/>
      <c r="K319" s="513"/>
      <c r="L319" s="513"/>
      <c r="M319" s="513"/>
      <c r="N319" s="514"/>
    </row>
    <row r="320" spans="1:31" customHeight="1" ht="60" s="10" customFormat="1">
      <c r="A320" s="8"/>
      <c r="B320" s="22" t="s">
        <v>421</v>
      </c>
      <c r="C320" s="25" t="s">
        <v>142</v>
      </c>
      <c r="D320" s="25" t="s">
        <v>20</v>
      </c>
      <c r="E320" s="12" t="s">
        <v>99</v>
      </c>
      <c r="F320" s="488" t="s">
        <v>182</v>
      </c>
      <c r="G320" s="489"/>
      <c r="H320" s="489"/>
      <c r="I320" s="490"/>
      <c r="J320" s="12" t="s">
        <v>23</v>
      </c>
      <c r="K320" s="14">
        <f>L320+M320</f>
        <v>50000</v>
      </c>
      <c r="L320" s="17">
        <v>50000</v>
      </c>
      <c r="M320" s="15"/>
      <c r="N320" s="8"/>
    </row>
    <row r="321" spans="1:31" customHeight="1" ht="30" s="10" customFormat="1">
      <c r="A321" s="8"/>
      <c r="B321" s="512" t="s">
        <v>422</v>
      </c>
      <c r="C321" s="513"/>
      <c r="D321" s="513"/>
      <c r="E321" s="513"/>
      <c r="F321" s="513"/>
      <c r="G321" s="513"/>
      <c r="H321" s="513"/>
      <c r="I321" s="513"/>
      <c r="J321" s="513"/>
      <c r="K321" s="513"/>
      <c r="L321" s="513"/>
      <c r="M321" s="513"/>
      <c r="N321" s="514"/>
    </row>
    <row r="322" spans="1:31" customHeight="1" ht="60" s="10" customFormat="1">
      <c r="A322" s="8"/>
      <c r="B322" s="22" t="s">
        <v>423</v>
      </c>
      <c r="C322" s="25" t="s">
        <v>142</v>
      </c>
      <c r="D322" s="25" t="s">
        <v>20</v>
      </c>
      <c r="E322" s="12" t="s">
        <v>99</v>
      </c>
      <c r="F322" s="488" t="s">
        <v>182</v>
      </c>
      <c r="G322" s="489"/>
      <c r="H322" s="489"/>
      <c r="I322" s="490"/>
      <c r="J322" s="12" t="s">
        <v>23</v>
      </c>
      <c r="K322" s="14">
        <f>L322+M322</f>
        <v>30000</v>
      </c>
      <c r="L322" s="17">
        <v>30000</v>
      </c>
      <c r="M322" s="15"/>
      <c r="N322" s="8"/>
    </row>
    <row r="323" spans="1:31" customHeight="1" ht="60" s="10" customFormat="1">
      <c r="A323" s="8"/>
      <c r="B323" s="22" t="s">
        <v>424</v>
      </c>
      <c r="C323" s="25" t="s">
        <v>142</v>
      </c>
      <c r="D323" s="25" t="s">
        <v>20</v>
      </c>
      <c r="E323" s="12" t="s">
        <v>99</v>
      </c>
      <c r="F323" s="488" t="s">
        <v>182</v>
      </c>
      <c r="G323" s="489"/>
      <c r="H323" s="489"/>
      <c r="I323" s="490"/>
      <c r="J323" s="12" t="s">
        <v>23</v>
      </c>
      <c r="K323" s="14">
        <f>L323+M323</f>
        <v>30000</v>
      </c>
      <c r="L323" s="17">
        <v>30000</v>
      </c>
      <c r="M323" s="15"/>
      <c r="N323" s="8"/>
    </row>
    <row r="324" spans="1:31" customHeight="1" ht="60" s="10" customFormat="1">
      <c r="A324" s="8"/>
      <c r="B324" s="22" t="s">
        <v>425</v>
      </c>
      <c r="C324" s="25" t="s">
        <v>142</v>
      </c>
      <c r="D324" s="25" t="s">
        <v>20</v>
      </c>
      <c r="E324" s="12" t="s">
        <v>99</v>
      </c>
      <c r="F324" s="488" t="s">
        <v>182</v>
      </c>
      <c r="G324" s="489"/>
      <c r="H324" s="489"/>
      <c r="I324" s="490"/>
      <c r="J324" s="12" t="s">
        <v>23</v>
      </c>
      <c r="K324" s="14">
        <f>L324+M324</f>
        <v>30000</v>
      </c>
      <c r="L324" s="17">
        <v>30000</v>
      </c>
      <c r="M324" s="15"/>
      <c r="N324" s="8"/>
    </row>
    <row r="325" spans="1:31" customHeight="1" ht="60" s="10" customFormat="1">
      <c r="A325" s="8"/>
      <c r="B325" s="22" t="s">
        <v>426</v>
      </c>
      <c r="C325" s="25" t="s">
        <v>142</v>
      </c>
      <c r="D325" s="25" t="s">
        <v>20</v>
      </c>
      <c r="E325" s="12" t="s">
        <v>99</v>
      </c>
      <c r="F325" s="488" t="s">
        <v>182</v>
      </c>
      <c r="G325" s="489"/>
      <c r="H325" s="489"/>
      <c r="I325" s="490"/>
      <c r="J325" s="12" t="s">
        <v>23</v>
      </c>
      <c r="K325" s="14">
        <f>L325+M325</f>
        <v>20000</v>
      </c>
      <c r="L325" s="17">
        <v>20000</v>
      </c>
      <c r="M325" s="15"/>
      <c r="N325" s="8"/>
    </row>
    <row r="326" spans="1:31" customHeight="1" ht="60" s="10" customFormat="1">
      <c r="A326" s="8"/>
      <c r="B326" s="22" t="s">
        <v>427</v>
      </c>
      <c r="C326" s="25" t="s">
        <v>142</v>
      </c>
      <c r="D326" s="25" t="s">
        <v>20</v>
      </c>
      <c r="E326" s="12" t="s">
        <v>99</v>
      </c>
      <c r="F326" s="488" t="s">
        <v>182</v>
      </c>
      <c r="G326" s="489"/>
      <c r="H326" s="489"/>
      <c r="I326" s="490"/>
      <c r="J326" s="12" t="s">
        <v>23</v>
      </c>
      <c r="K326" s="14">
        <f>L326+M326</f>
        <v>20000</v>
      </c>
      <c r="L326" s="17">
        <v>20000</v>
      </c>
      <c r="M326" s="15"/>
      <c r="N326" s="8"/>
    </row>
    <row r="327" spans="1:31" customHeight="1" ht="60" s="10" customFormat="1">
      <c r="A327" s="8"/>
      <c r="B327" s="22" t="s">
        <v>428</v>
      </c>
      <c r="C327" s="25" t="s">
        <v>142</v>
      </c>
      <c r="D327" s="25" t="s">
        <v>20</v>
      </c>
      <c r="E327" s="12" t="s">
        <v>99</v>
      </c>
      <c r="F327" s="488" t="s">
        <v>182</v>
      </c>
      <c r="G327" s="489"/>
      <c r="H327" s="489"/>
      <c r="I327" s="490"/>
      <c r="J327" s="12" t="s">
        <v>23</v>
      </c>
      <c r="K327" s="14">
        <f>L327+M327</f>
        <v>50000</v>
      </c>
      <c r="L327" s="17">
        <v>50000</v>
      </c>
      <c r="M327" s="15"/>
      <c r="N327" s="8"/>
    </row>
    <row r="328" spans="1:31" customHeight="1" ht="60" s="10" customFormat="1">
      <c r="A328" s="8"/>
      <c r="B328" s="22" t="s">
        <v>429</v>
      </c>
      <c r="C328" s="25" t="s">
        <v>142</v>
      </c>
      <c r="D328" s="25" t="s">
        <v>20</v>
      </c>
      <c r="E328" s="12" t="s">
        <v>99</v>
      </c>
      <c r="F328" s="488" t="s">
        <v>182</v>
      </c>
      <c r="G328" s="489"/>
      <c r="H328" s="489"/>
      <c r="I328" s="490"/>
      <c r="J328" s="12" t="s">
        <v>23</v>
      </c>
      <c r="K328" s="14">
        <f>L328+M328</f>
        <v>100000</v>
      </c>
      <c r="L328" s="17">
        <v>100000</v>
      </c>
      <c r="M328" s="15"/>
      <c r="N328" s="8"/>
    </row>
    <row r="329" spans="1:31" customHeight="1" ht="30" s="10" customFormat="1">
      <c r="A329" s="8"/>
      <c r="B329" s="512" t="s">
        <v>430</v>
      </c>
      <c r="C329" s="513"/>
      <c r="D329" s="513"/>
      <c r="E329" s="513"/>
      <c r="F329" s="513"/>
      <c r="G329" s="513"/>
      <c r="H329" s="513"/>
      <c r="I329" s="513"/>
      <c r="J329" s="513"/>
      <c r="K329" s="513"/>
      <c r="L329" s="513"/>
      <c r="M329" s="513"/>
      <c r="N329" s="514"/>
    </row>
    <row r="330" spans="1:31" customHeight="1" ht="60" s="10" customFormat="1">
      <c r="A330" s="8"/>
      <c r="B330" s="22" t="s">
        <v>431</v>
      </c>
      <c r="C330" s="35" t="s">
        <v>432</v>
      </c>
      <c r="D330" s="25" t="s">
        <v>20</v>
      </c>
      <c r="E330" s="12" t="s">
        <v>99</v>
      </c>
      <c r="F330" s="488" t="s">
        <v>182</v>
      </c>
      <c r="G330" s="489"/>
      <c r="H330" s="489"/>
      <c r="I330" s="490"/>
      <c r="J330" s="12" t="s">
        <v>23</v>
      </c>
      <c r="K330" s="14">
        <f>L330+M330</f>
        <v>2000000</v>
      </c>
      <c r="L330" s="17">
        <v>2000000</v>
      </c>
      <c r="M330" s="15"/>
      <c r="N330" s="8"/>
    </row>
    <row r="331" spans="1:31" customHeight="1" ht="60" s="10" customFormat="1">
      <c r="A331" s="8"/>
      <c r="B331" s="22" t="s">
        <v>433</v>
      </c>
      <c r="C331" s="35" t="s">
        <v>432</v>
      </c>
      <c r="D331" s="25" t="s">
        <v>20</v>
      </c>
      <c r="E331" s="12" t="s">
        <v>99</v>
      </c>
      <c r="F331" s="488" t="s">
        <v>182</v>
      </c>
      <c r="G331" s="489"/>
      <c r="H331" s="489"/>
      <c r="I331" s="490"/>
      <c r="J331" s="12" t="s">
        <v>23</v>
      </c>
      <c r="K331" s="14">
        <f>L331+M331</f>
        <v>500000</v>
      </c>
      <c r="L331" s="17">
        <v>500000</v>
      </c>
      <c r="M331" s="15"/>
      <c r="N331" s="8"/>
    </row>
    <row r="332" spans="1:31" customHeight="1" ht="60" s="10" customFormat="1">
      <c r="A332" s="8"/>
      <c r="B332" s="22" t="s">
        <v>434</v>
      </c>
      <c r="C332" s="35" t="s">
        <v>432</v>
      </c>
      <c r="D332" s="25" t="s">
        <v>20</v>
      </c>
      <c r="E332" s="12" t="s">
        <v>268</v>
      </c>
      <c r="F332" s="488" t="s">
        <v>182</v>
      </c>
      <c r="G332" s="489"/>
      <c r="H332" s="489"/>
      <c r="I332" s="490"/>
      <c r="J332" s="12" t="s">
        <v>23</v>
      </c>
      <c r="K332" s="14">
        <f>L332+M332</f>
        <v>500000</v>
      </c>
      <c r="L332" s="17">
        <v>500000</v>
      </c>
      <c r="M332" s="15"/>
      <c r="N332" s="8"/>
    </row>
    <row r="333" spans="1:31" customHeight="1" ht="60" s="10" customFormat="1">
      <c r="A333" s="8"/>
      <c r="B333" s="22" t="s">
        <v>435</v>
      </c>
      <c r="C333" s="35" t="s">
        <v>432</v>
      </c>
      <c r="D333" s="25" t="s">
        <v>20</v>
      </c>
      <c r="E333" s="12" t="s">
        <v>268</v>
      </c>
      <c r="F333" s="488" t="s">
        <v>182</v>
      </c>
      <c r="G333" s="489"/>
      <c r="H333" s="489"/>
      <c r="I333" s="490"/>
      <c r="J333" s="12" t="s">
        <v>23</v>
      </c>
      <c r="K333" s="14">
        <f>L333+M333</f>
        <v>260000</v>
      </c>
      <c r="L333" s="17">
        <v>260000</v>
      </c>
      <c r="M333" s="15"/>
      <c r="N333" s="8"/>
    </row>
    <row r="334" spans="1:31" customHeight="1" ht="60" s="10" customFormat="1">
      <c r="A334" s="8"/>
      <c r="B334" s="22" t="s">
        <v>436</v>
      </c>
      <c r="C334" s="35" t="s">
        <v>432</v>
      </c>
      <c r="D334" s="25" t="s">
        <v>20</v>
      </c>
      <c r="E334" s="12" t="s">
        <v>268</v>
      </c>
      <c r="F334" s="488" t="s">
        <v>182</v>
      </c>
      <c r="G334" s="489"/>
      <c r="H334" s="489"/>
      <c r="I334" s="490"/>
      <c r="J334" s="12" t="s">
        <v>23</v>
      </c>
      <c r="K334" s="14">
        <f>L334+M334</f>
        <v>200000</v>
      </c>
      <c r="L334" s="17">
        <v>200000</v>
      </c>
      <c r="M334" s="15"/>
      <c r="N334" s="8"/>
    </row>
    <row r="335" spans="1:31" customHeight="1" ht="60" s="10" customFormat="1">
      <c r="A335" s="8"/>
      <c r="B335" s="22" t="s">
        <v>437</v>
      </c>
      <c r="C335" s="35" t="s">
        <v>432</v>
      </c>
      <c r="D335" s="25" t="s">
        <v>20</v>
      </c>
      <c r="E335" s="12" t="s">
        <v>99</v>
      </c>
      <c r="F335" s="488" t="s">
        <v>182</v>
      </c>
      <c r="G335" s="489"/>
      <c r="H335" s="489"/>
      <c r="I335" s="490"/>
      <c r="J335" s="12" t="s">
        <v>23</v>
      </c>
      <c r="K335" s="14">
        <f>L335+M335</f>
        <v>100000</v>
      </c>
      <c r="L335" s="17">
        <v>100000</v>
      </c>
      <c r="M335" s="15"/>
      <c r="N335" s="8"/>
    </row>
    <row r="336" spans="1:31" customHeight="1" ht="60" s="10" customFormat="1">
      <c r="A336" s="8"/>
      <c r="B336" s="22" t="s">
        <v>438</v>
      </c>
      <c r="C336" s="35" t="s">
        <v>432</v>
      </c>
      <c r="D336" s="25" t="s">
        <v>20</v>
      </c>
      <c r="E336" s="12" t="s">
        <v>268</v>
      </c>
      <c r="F336" s="488" t="s">
        <v>182</v>
      </c>
      <c r="G336" s="489"/>
      <c r="H336" s="489"/>
      <c r="I336" s="490"/>
      <c r="J336" s="12" t="s">
        <v>23</v>
      </c>
      <c r="K336" s="14">
        <f>L336+M336</f>
        <v>500000</v>
      </c>
      <c r="L336" s="17"/>
      <c r="M336" s="17">
        <v>500000</v>
      </c>
      <c r="N336" s="8"/>
    </row>
    <row r="337" spans="1:31" customHeight="1" ht="60" s="10" customFormat="1">
      <c r="A337" s="8"/>
      <c r="B337" s="22" t="s">
        <v>439</v>
      </c>
      <c r="C337" s="35" t="s">
        <v>432</v>
      </c>
      <c r="D337" s="25" t="s">
        <v>20</v>
      </c>
      <c r="E337" s="12" t="s">
        <v>99</v>
      </c>
      <c r="F337" s="488" t="s">
        <v>182</v>
      </c>
      <c r="G337" s="489"/>
      <c r="H337" s="489"/>
      <c r="I337" s="490"/>
      <c r="J337" s="12" t="s">
        <v>23</v>
      </c>
      <c r="K337" s="14">
        <f>L337+M337</f>
        <v>1600000</v>
      </c>
      <c r="L337" s="17">
        <v>1600000</v>
      </c>
      <c r="M337" s="15"/>
      <c r="N337" s="8"/>
    </row>
    <row r="338" spans="1:31" customHeight="1" ht="45" s="10" customFormat="1">
      <c r="A338" s="8"/>
      <c r="B338" s="22" t="s">
        <v>440</v>
      </c>
      <c r="C338" s="35" t="s">
        <v>432</v>
      </c>
      <c r="D338" s="25" t="s">
        <v>20</v>
      </c>
      <c r="E338" s="25" t="s">
        <v>21</v>
      </c>
      <c r="F338" s="488" t="s">
        <v>182</v>
      </c>
      <c r="G338" s="489"/>
      <c r="H338" s="489"/>
      <c r="I338" s="490"/>
      <c r="J338" s="12" t="s">
        <v>23</v>
      </c>
      <c r="K338" s="14">
        <f>L338+M338</f>
        <v>400000</v>
      </c>
      <c r="L338" s="17">
        <v>400000</v>
      </c>
      <c r="M338" s="15"/>
      <c r="N338" s="8"/>
    </row>
    <row r="339" spans="1:31" customHeight="1" ht="45" s="10" customFormat="1">
      <c r="A339" s="8"/>
      <c r="B339" s="22" t="s">
        <v>441</v>
      </c>
      <c r="C339" s="35" t="s">
        <v>432</v>
      </c>
      <c r="D339" s="25" t="s">
        <v>20</v>
      </c>
      <c r="E339" s="25" t="s">
        <v>21</v>
      </c>
      <c r="F339" s="488" t="s">
        <v>182</v>
      </c>
      <c r="G339" s="489"/>
      <c r="H339" s="489"/>
      <c r="I339" s="490"/>
      <c r="J339" s="12" t="s">
        <v>23</v>
      </c>
      <c r="K339" s="14">
        <f>L339+M339</f>
        <v>41000000</v>
      </c>
      <c r="L339" s="17">
        <v>41000000</v>
      </c>
      <c r="M339" s="15"/>
      <c r="N339" s="8"/>
    </row>
    <row r="340" spans="1:31" customHeight="1" ht="45" s="10" customFormat="1">
      <c r="A340" s="8"/>
      <c r="B340" s="22" t="s">
        <v>442</v>
      </c>
      <c r="C340" s="35" t="s">
        <v>432</v>
      </c>
      <c r="D340" s="25" t="s">
        <v>20</v>
      </c>
      <c r="E340" s="25" t="s">
        <v>21</v>
      </c>
      <c r="F340" s="488" t="s">
        <v>182</v>
      </c>
      <c r="G340" s="489"/>
      <c r="H340" s="489"/>
      <c r="I340" s="490"/>
      <c r="J340" s="12" t="s">
        <v>23</v>
      </c>
      <c r="K340" s="14">
        <f>L340+M340</f>
        <v>20000000</v>
      </c>
      <c r="L340" s="17">
        <v>20000000</v>
      </c>
      <c r="M340" s="15"/>
      <c r="N340" s="8"/>
    </row>
    <row r="341" spans="1:31" customHeight="1" ht="45" s="10" customFormat="1">
      <c r="A341" s="8"/>
      <c r="B341" s="22" t="s">
        <v>443</v>
      </c>
      <c r="C341" s="35" t="s">
        <v>432</v>
      </c>
      <c r="D341" s="25" t="s">
        <v>20</v>
      </c>
      <c r="E341" s="25" t="s">
        <v>21</v>
      </c>
      <c r="F341" s="488" t="s">
        <v>182</v>
      </c>
      <c r="G341" s="489"/>
      <c r="H341" s="489"/>
      <c r="I341" s="490"/>
      <c r="J341" s="12" t="s">
        <v>23</v>
      </c>
      <c r="K341" s="14">
        <f>L341+M341</f>
        <v>2000000</v>
      </c>
      <c r="L341" s="17"/>
      <c r="M341" s="17">
        <v>2000000</v>
      </c>
      <c r="N341" s="8"/>
    </row>
    <row r="342" spans="1:31" customHeight="1" ht="45" s="10" customFormat="1">
      <c r="A342" s="8"/>
      <c r="B342" s="27" t="s">
        <v>444</v>
      </c>
      <c r="C342" s="35" t="s">
        <v>432</v>
      </c>
      <c r="D342" s="25" t="s">
        <v>20</v>
      </c>
      <c r="E342" s="25" t="s">
        <v>21</v>
      </c>
      <c r="F342" s="488" t="s">
        <v>182</v>
      </c>
      <c r="G342" s="489"/>
      <c r="H342" s="489"/>
      <c r="I342" s="490"/>
      <c r="J342" s="12" t="s">
        <v>23</v>
      </c>
      <c r="K342" s="36">
        <f>L342+M342</f>
        <v>2000000</v>
      </c>
      <c r="L342" s="17">
        <v>2000000</v>
      </c>
      <c r="M342" s="37"/>
      <c r="N342" s="8"/>
    </row>
    <row r="343" spans="1:31" customHeight="1" ht="30" s="10" customFormat="1">
      <c r="A343" s="8"/>
      <c r="B343" s="512" t="s">
        <v>445</v>
      </c>
      <c r="C343" s="513"/>
      <c r="D343" s="513"/>
      <c r="E343" s="513"/>
      <c r="F343" s="513"/>
      <c r="G343" s="513"/>
      <c r="H343" s="513"/>
      <c r="I343" s="513"/>
      <c r="J343" s="513"/>
      <c r="K343" s="513"/>
      <c r="L343" s="513"/>
      <c r="M343" s="513"/>
      <c r="N343" s="514"/>
    </row>
    <row r="344" spans="1:31" customHeight="1" ht="60" s="10" customFormat="1">
      <c r="A344" s="8"/>
      <c r="B344" s="22" t="s">
        <v>446</v>
      </c>
      <c r="C344" s="25" t="s">
        <v>447</v>
      </c>
      <c r="D344" s="25" t="s">
        <v>20</v>
      </c>
      <c r="E344" s="12" t="s">
        <v>268</v>
      </c>
      <c r="F344" s="488" t="s">
        <v>182</v>
      </c>
      <c r="G344" s="489"/>
      <c r="H344" s="489"/>
      <c r="I344" s="490"/>
      <c r="J344" s="12" t="s">
        <v>23</v>
      </c>
      <c r="K344" s="36">
        <f>L344+M344</f>
        <v>8000000</v>
      </c>
      <c r="L344" s="17">
        <v>8000000</v>
      </c>
      <c r="M344" s="37"/>
      <c r="N344" s="8"/>
    </row>
    <row r="345" spans="1:31" customHeight="1" ht="60" s="10" customFormat="1">
      <c r="A345" s="8"/>
      <c r="B345" s="22" t="s">
        <v>448</v>
      </c>
      <c r="C345" s="25" t="s">
        <v>447</v>
      </c>
      <c r="D345" s="25" t="s">
        <v>20</v>
      </c>
      <c r="E345" s="12" t="s">
        <v>268</v>
      </c>
      <c r="F345" s="488" t="s">
        <v>182</v>
      </c>
      <c r="G345" s="489"/>
      <c r="H345" s="489"/>
      <c r="I345" s="490"/>
      <c r="J345" s="12" t="s">
        <v>23</v>
      </c>
      <c r="K345" s="36">
        <f>L345+M345</f>
        <v>1000000</v>
      </c>
      <c r="L345" s="17">
        <v>1000000</v>
      </c>
      <c r="M345" s="37"/>
      <c r="N345" s="8"/>
    </row>
    <row r="346" spans="1:31" customHeight="1" ht="30" s="10" customFormat="1">
      <c r="A346" s="8"/>
      <c r="B346" s="512" t="s">
        <v>449</v>
      </c>
      <c r="C346" s="513"/>
      <c r="D346" s="513"/>
      <c r="E346" s="513"/>
      <c r="F346" s="513"/>
      <c r="G346" s="513"/>
      <c r="H346" s="513"/>
      <c r="I346" s="513"/>
      <c r="J346" s="513"/>
      <c r="K346" s="513"/>
      <c r="L346" s="513"/>
      <c r="M346" s="513"/>
      <c r="N346" s="514"/>
    </row>
    <row r="347" spans="1:31" customHeight="1" ht="30" s="10" customFormat="1">
      <c r="A347" s="8"/>
      <c r="B347" s="512" t="s">
        <v>450</v>
      </c>
      <c r="C347" s="513"/>
      <c r="D347" s="513"/>
      <c r="E347" s="513"/>
      <c r="F347" s="513"/>
      <c r="G347" s="513"/>
      <c r="H347" s="513"/>
      <c r="I347" s="513"/>
      <c r="J347" s="513"/>
      <c r="K347" s="513"/>
      <c r="L347" s="513"/>
      <c r="M347" s="513"/>
      <c r="N347" s="514"/>
    </row>
    <row r="348" spans="1:31" customHeight="1" ht="30" s="10" customFormat="1">
      <c r="A348" s="8"/>
      <c r="B348" s="22" t="s">
        <v>451</v>
      </c>
      <c r="C348" s="25" t="s">
        <v>452</v>
      </c>
      <c r="D348" s="25" t="s">
        <v>20</v>
      </c>
      <c r="E348" s="32" t="s">
        <v>21</v>
      </c>
      <c r="F348" s="488" t="s">
        <v>453</v>
      </c>
      <c r="G348" s="489"/>
      <c r="H348" s="489"/>
      <c r="I348" s="490"/>
      <c r="J348" s="12" t="s">
        <v>23</v>
      </c>
      <c r="K348" s="36"/>
      <c r="L348" s="17">
        <v>2890768.8</v>
      </c>
      <c r="M348" s="37"/>
      <c r="N348" s="8"/>
    </row>
    <row r="349" spans="1:31" customHeight="1" ht="60" s="10" customFormat="1">
      <c r="A349" s="8"/>
      <c r="B349" s="22" t="s">
        <v>454</v>
      </c>
      <c r="C349" s="25" t="s">
        <v>452</v>
      </c>
      <c r="D349" s="25" t="s">
        <v>20</v>
      </c>
      <c r="E349" s="12" t="s">
        <v>363</v>
      </c>
      <c r="F349" s="488" t="s">
        <v>87</v>
      </c>
      <c r="G349" s="489"/>
      <c r="H349" s="489"/>
      <c r="I349" s="490"/>
      <c r="J349" s="12" t="s">
        <v>23</v>
      </c>
      <c r="K349" s="36"/>
      <c r="L349" s="17">
        <v>300000</v>
      </c>
      <c r="M349" s="37"/>
      <c r="N349" s="8"/>
    </row>
    <row r="350" spans="1:31" customHeight="1" ht="60" s="10" customFormat="1">
      <c r="A350" s="8"/>
      <c r="B350" s="22" t="s">
        <v>455</v>
      </c>
      <c r="C350" s="25" t="s">
        <v>452</v>
      </c>
      <c r="D350" s="25" t="s">
        <v>20</v>
      </c>
      <c r="E350" s="32" t="s">
        <v>99</v>
      </c>
      <c r="F350" s="488" t="s">
        <v>453</v>
      </c>
      <c r="G350" s="489"/>
      <c r="H350" s="489"/>
      <c r="I350" s="490"/>
      <c r="J350" s="12" t="s">
        <v>23</v>
      </c>
      <c r="K350" s="36"/>
      <c r="L350" s="17">
        <v>22000</v>
      </c>
      <c r="M350" s="37"/>
      <c r="N350" s="8"/>
    </row>
    <row r="351" spans="1:31" customHeight="1" ht="30" s="10" customFormat="1">
      <c r="A351" s="8"/>
      <c r="B351" s="515" t="s">
        <v>456</v>
      </c>
      <c r="C351" s="516"/>
      <c r="D351" s="516"/>
      <c r="E351" s="516"/>
      <c r="F351" s="516"/>
      <c r="G351" s="516"/>
      <c r="H351" s="516"/>
      <c r="I351" s="516"/>
      <c r="J351" s="516"/>
      <c r="K351" s="516"/>
      <c r="L351" s="516"/>
      <c r="M351" s="516"/>
      <c r="N351" s="517"/>
    </row>
    <row r="352" spans="1:31" customHeight="1" ht="60" s="10" customFormat="1">
      <c r="A352" s="8"/>
      <c r="B352" s="22" t="s">
        <v>457</v>
      </c>
      <c r="C352" s="25" t="s">
        <v>452</v>
      </c>
      <c r="D352" s="25" t="s">
        <v>20</v>
      </c>
      <c r="E352" s="75" t="s">
        <v>458</v>
      </c>
      <c r="F352" s="488" t="s">
        <v>453</v>
      </c>
      <c r="G352" s="489"/>
      <c r="H352" s="489"/>
      <c r="I352" s="490"/>
      <c r="J352" s="12" t="s">
        <v>23</v>
      </c>
      <c r="K352" s="36"/>
      <c r="L352" s="17"/>
      <c r="M352" s="37">
        <v>914000</v>
      </c>
      <c r="N352" s="8"/>
    </row>
    <row r="353" spans="1:31" customHeight="1" ht="60" s="10" customFormat="1">
      <c r="A353" s="8"/>
      <c r="B353" s="22" t="s">
        <v>459</v>
      </c>
      <c r="C353" s="25" t="s">
        <v>452</v>
      </c>
      <c r="D353" s="25" t="s">
        <v>20</v>
      </c>
      <c r="E353" s="12" t="s">
        <v>268</v>
      </c>
      <c r="F353" s="488" t="s">
        <v>453</v>
      </c>
      <c r="G353" s="489"/>
      <c r="H353" s="489"/>
      <c r="I353" s="490"/>
      <c r="J353" s="12" t="s">
        <v>23</v>
      </c>
      <c r="K353" s="36"/>
      <c r="L353" s="17"/>
      <c r="M353" s="37">
        <v>1028925.62</v>
      </c>
      <c r="N353" s="8"/>
    </row>
    <row r="354" spans="1:31" customHeight="1" ht="60" s="10" customFormat="1">
      <c r="A354" s="8"/>
      <c r="B354" s="22" t="s">
        <v>460</v>
      </c>
      <c r="C354" s="25" t="s">
        <v>452</v>
      </c>
      <c r="D354" s="25" t="s">
        <v>20</v>
      </c>
      <c r="E354" s="32" t="s">
        <v>99</v>
      </c>
      <c r="F354" s="488" t="s">
        <v>453</v>
      </c>
      <c r="G354" s="489"/>
      <c r="H354" s="489"/>
      <c r="I354" s="490"/>
      <c r="J354" s="12" t="s">
        <v>23</v>
      </c>
      <c r="K354" s="36"/>
      <c r="L354" s="17"/>
      <c r="M354" s="37">
        <v>300000</v>
      </c>
      <c r="N354" s="8"/>
    </row>
    <row r="355" spans="1:31" customHeight="1" ht="30" s="10" customFormat="1">
      <c r="A355" s="8"/>
      <c r="B355" s="512" t="s">
        <v>461</v>
      </c>
      <c r="C355" s="513"/>
      <c r="D355" s="513"/>
      <c r="E355" s="513"/>
      <c r="F355" s="513"/>
      <c r="G355" s="513"/>
      <c r="H355" s="513"/>
      <c r="I355" s="513"/>
      <c r="J355" s="513"/>
      <c r="K355" s="513"/>
      <c r="L355" s="513"/>
      <c r="M355" s="513"/>
      <c r="N355" s="514"/>
    </row>
    <row r="356" spans="1:31" customHeight="1" ht="30" s="10" customFormat="1">
      <c r="A356" s="8"/>
      <c r="B356" s="509" t="s">
        <v>462</v>
      </c>
      <c r="C356" s="510"/>
      <c r="D356" s="510"/>
      <c r="E356" s="510"/>
      <c r="F356" s="510"/>
      <c r="G356" s="510"/>
      <c r="H356" s="510"/>
      <c r="I356" s="510"/>
      <c r="J356" s="510"/>
      <c r="K356" s="510"/>
      <c r="L356" s="510"/>
      <c r="M356" s="510"/>
      <c r="N356" s="511"/>
    </row>
    <row r="357" spans="1:31" customHeight="1" ht="60" s="10" customFormat="1">
      <c r="A357" s="8"/>
      <c r="B357" s="22" t="s">
        <v>463</v>
      </c>
      <c r="C357" s="25" t="s">
        <v>452</v>
      </c>
      <c r="D357" s="25" t="s">
        <v>20</v>
      </c>
      <c r="E357" s="12" t="s">
        <v>268</v>
      </c>
      <c r="F357" s="488" t="s">
        <v>453</v>
      </c>
      <c r="G357" s="489"/>
      <c r="H357" s="489"/>
      <c r="I357" s="490"/>
      <c r="J357" s="12" t="s">
        <v>23</v>
      </c>
      <c r="K357" s="36"/>
      <c r="L357" s="17"/>
      <c r="M357" s="37">
        <f>400000+350000+350000+350000+329296.67</f>
        <v>1779296.67</v>
      </c>
      <c r="N357" s="8"/>
    </row>
    <row r="358" spans="1:31" customHeight="1" ht="60" s="10" customFormat="1">
      <c r="A358" s="8"/>
      <c r="B358" s="22" t="s">
        <v>464</v>
      </c>
      <c r="C358" s="25" t="s">
        <v>452</v>
      </c>
      <c r="D358" s="25" t="s">
        <v>20</v>
      </c>
      <c r="E358" s="12" t="s">
        <v>268</v>
      </c>
      <c r="F358" s="488" t="s">
        <v>453</v>
      </c>
      <c r="G358" s="489"/>
      <c r="H358" s="489"/>
      <c r="I358" s="490"/>
      <c r="J358" s="12" t="s">
        <v>23</v>
      </c>
      <c r="K358" s="36"/>
      <c r="L358" s="17"/>
      <c r="M358" s="37">
        <v>400000</v>
      </c>
      <c r="N358" s="8"/>
    </row>
    <row r="359" spans="1:31" customHeight="1" ht="60" s="10" customFormat="1">
      <c r="A359" s="8"/>
      <c r="B359" s="22" t="s">
        <v>465</v>
      </c>
      <c r="C359" s="25" t="s">
        <v>452</v>
      </c>
      <c r="D359" s="25" t="s">
        <v>20</v>
      </c>
      <c r="E359" s="12" t="s">
        <v>268</v>
      </c>
      <c r="F359" s="488" t="s">
        <v>453</v>
      </c>
      <c r="G359" s="489"/>
      <c r="H359" s="489"/>
      <c r="I359" s="490"/>
      <c r="J359" s="12" t="s">
        <v>23</v>
      </c>
      <c r="K359" s="36"/>
      <c r="L359" s="17"/>
      <c r="M359" s="37">
        <v>1000000</v>
      </c>
      <c r="N359" s="8"/>
    </row>
    <row r="360" spans="1:31" customHeight="1" ht="30" s="10" customFormat="1">
      <c r="A360" s="8"/>
      <c r="B360" s="509" t="s">
        <v>466</v>
      </c>
      <c r="C360" s="510"/>
      <c r="D360" s="510"/>
      <c r="E360" s="510"/>
      <c r="F360" s="510"/>
      <c r="G360" s="510"/>
      <c r="H360" s="510"/>
      <c r="I360" s="510"/>
      <c r="J360" s="510"/>
      <c r="K360" s="510"/>
      <c r="L360" s="510"/>
      <c r="M360" s="510"/>
      <c r="N360" s="511"/>
    </row>
    <row r="361" spans="1:31" customHeight="1" ht="60" s="10" customFormat="1">
      <c r="A361" s="8"/>
      <c r="B361" s="22" t="s">
        <v>467</v>
      </c>
      <c r="C361" s="25" t="s">
        <v>452</v>
      </c>
      <c r="D361" s="25" t="s">
        <v>20</v>
      </c>
      <c r="E361" s="12" t="s">
        <v>268</v>
      </c>
      <c r="F361" s="488" t="s">
        <v>453</v>
      </c>
      <c r="G361" s="489"/>
      <c r="H361" s="489"/>
      <c r="I361" s="490"/>
      <c r="J361" s="12" t="s">
        <v>23</v>
      </c>
      <c r="K361" s="36"/>
      <c r="L361" s="17"/>
      <c r="M361" s="37">
        <f>135000+2800000</f>
        <v>2935000</v>
      </c>
      <c r="N361" s="8"/>
    </row>
    <row r="362" spans="1:31" customHeight="1" ht="60" s="10" customFormat="1">
      <c r="A362" s="8"/>
      <c r="B362" s="22" t="s">
        <v>468</v>
      </c>
      <c r="C362" s="25" t="s">
        <v>452</v>
      </c>
      <c r="D362" s="25" t="s">
        <v>20</v>
      </c>
      <c r="E362" s="12" t="s">
        <v>268</v>
      </c>
      <c r="F362" s="488" t="s">
        <v>453</v>
      </c>
      <c r="G362" s="489"/>
      <c r="H362" s="489"/>
      <c r="I362" s="490"/>
      <c r="J362" s="12" t="s">
        <v>23</v>
      </c>
      <c r="K362" s="36"/>
      <c r="L362" s="17"/>
      <c r="M362" s="37">
        <f>148800+80000</f>
        <v>228800</v>
      </c>
      <c r="N362" s="8"/>
    </row>
    <row r="363" spans="1:31" customHeight="1" ht="60" s="10" customFormat="1">
      <c r="A363" s="8"/>
      <c r="B363" s="22" t="s">
        <v>469</v>
      </c>
      <c r="C363" s="25" t="s">
        <v>452</v>
      </c>
      <c r="D363" s="25" t="s">
        <v>20</v>
      </c>
      <c r="E363" s="12" t="s">
        <v>458</v>
      </c>
      <c r="F363" s="488" t="s">
        <v>453</v>
      </c>
      <c r="G363" s="489"/>
      <c r="H363" s="489"/>
      <c r="I363" s="490"/>
      <c r="J363" s="12" t="s">
        <v>23</v>
      </c>
      <c r="K363" s="36"/>
      <c r="L363" s="17"/>
      <c r="M363" s="37">
        <v>893400</v>
      </c>
      <c r="N363" s="8"/>
    </row>
    <row r="364" spans="1:31" customHeight="1" ht="34.5" s="10" customFormat="1">
      <c r="A364" s="38"/>
      <c r="B364" s="39"/>
      <c r="C364" s="40"/>
      <c r="D364" s="40"/>
      <c r="E364" s="41"/>
      <c r="F364" s="42"/>
      <c r="G364" s="42"/>
      <c r="H364" s="42"/>
      <c r="I364" s="42"/>
      <c r="J364" s="41"/>
      <c r="K364" s="43"/>
      <c r="L364" s="44"/>
      <c r="M364" s="45"/>
      <c r="N364" s="38"/>
      <c r="O364" s="46"/>
    </row>
    <row r="365" spans="1:31" customHeight="1" ht="13.5" s="47" customFormat="1">
      <c r="A365" s="48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</row>
    <row r="366" spans="1:31" customHeight="1" ht="12.75" s="47" customFormat="1">
      <c r="B366" s="47" t="s">
        <v>470</v>
      </c>
      <c r="C366" s="48"/>
      <c r="H366" s="48" t="s">
        <v>471</v>
      </c>
      <c r="I366" s="48"/>
      <c r="J366" s="48"/>
      <c r="K366" s="48"/>
      <c r="L366" s="518" t="s">
        <v>472</v>
      </c>
      <c r="M366" s="518"/>
      <c r="AE366" s="47"/>
    </row>
    <row r="367" spans="1:31" customHeight="1" ht="12" s="47" customFormat="1">
      <c r="C367" s="48"/>
      <c r="H367" s="48"/>
      <c r="I367" s="48"/>
      <c r="J367" s="48"/>
      <c r="K367" s="48"/>
      <c r="L367" s="48"/>
      <c r="M367" s="48"/>
      <c r="W367" s="47"/>
    </row>
    <row r="368" spans="1:31" s="47" customFormat="1">
      <c r="B368" s="519" t="s">
        <v>473</v>
      </c>
      <c r="C368" s="518"/>
      <c r="E368" s="54" t="s">
        <v>473</v>
      </c>
      <c r="H368" s="48"/>
      <c r="I368" s="48"/>
      <c r="J368" s="48"/>
      <c r="K368" s="48"/>
      <c r="L368" s="48"/>
    </row>
    <row r="369" spans="1:31" customHeight="1" ht="16.5" s="47" customFormat="1">
      <c r="B369" s="520" t="s">
        <v>474</v>
      </c>
      <c r="C369" s="520"/>
      <c r="D369" s="520" t="s">
        <v>475</v>
      </c>
      <c r="E369" s="520"/>
      <c r="F369" s="520"/>
      <c r="H369" s="55"/>
      <c r="I369" s="520" t="s">
        <v>476</v>
      </c>
      <c r="J369" s="520"/>
      <c r="K369" s="520"/>
      <c r="L369" s="55"/>
      <c r="M369" s="520" t="s">
        <v>477</v>
      </c>
      <c r="N369" s="520"/>
      <c r="O369" s="55"/>
      <c r="P369" s="55"/>
    </row>
    <row r="370" spans="1:31" customHeight="1" ht="12.75" s="47" customFormat="1">
      <c r="B370" s="518" t="s">
        <v>478</v>
      </c>
      <c r="C370" s="518"/>
      <c r="D370" s="518" t="s">
        <v>479</v>
      </c>
      <c r="E370" s="518"/>
      <c r="F370" s="518"/>
      <c r="I370" s="518" t="s">
        <v>480</v>
      </c>
      <c r="J370" s="518"/>
      <c r="K370" s="518"/>
      <c r="L370" s="48"/>
      <c r="M370" s="518" t="s">
        <v>481</v>
      </c>
      <c r="N370" s="518"/>
      <c r="O370" s="48"/>
      <c r="P370" s="48"/>
    </row>
    <row r="371" spans="1:31" customHeight="1" ht="57" s="10" customFormat="1">
      <c r="C371" s="6"/>
      <c r="D371" s="6"/>
      <c r="E371" s="6"/>
      <c r="F371" s="6"/>
      <c r="G371" s="6"/>
      <c r="H371" s="6"/>
      <c r="I371" s="6"/>
      <c r="J371" s="6"/>
    </row>
    <row r="372" spans="1:31" customHeight="1" ht="57" s="10" customFormat="1">
      <c r="C372" s="6"/>
      <c r="D372" s="6"/>
      <c r="E372" s="6"/>
      <c r="F372" s="6"/>
      <c r="G372" s="6"/>
      <c r="H372" s="6"/>
      <c r="I372" s="6"/>
      <c r="J372" s="6"/>
      <c r="K372" s="49"/>
      <c r="L372" s="49"/>
      <c r="M372" s="49"/>
    </row>
    <row r="373" spans="1:31" customHeight="1" ht="57" s="10" customFormat="1">
      <c r="C373" s="6"/>
      <c r="D373" s="6"/>
      <c r="E373" s="6"/>
      <c r="F373" s="6"/>
      <c r="G373" s="6"/>
      <c r="H373" s="6"/>
      <c r="I373" s="6"/>
      <c r="J373" s="6"/>
    </row>
    <row r="374" spans="1:31" customHeight="1" ht="57" s="10" customFormat="1">
      <c r="C374" s="6"/>
      <c r="D374" s="6"/>
      <c r="E374" s="6"/>
      <c r="F374" s="6"/>
      <c r="G374" s="6"/>
      <c r="H374" s="6"/>
      <c r="I374" s="6"/>
      <c r="J374" s="6"/>
    </row>
    <row r="375" spans="1:31" customHeight="1" ht="57" s="10" customFormat="1">
      <c r="C375" s="6"/>
      <c r="D375" s="6"/>
      <c r="E375" s="6"/>
      <c r="F375" s="6"/>
      <c r="G375" s="6"/>
      <c r="H375" s="6"/>
      <c r="I375" s="6"/>
      <c r="J375" s="6"/>
    </row>
    <row r="376" spans="1:31" customHeight="1" ht="57" s="10" customFormat="1">
      <c r="C376" s="6"/>
      <c r="D376" s="6"/>
      <c r="E376" s="6"/>
      <c r="F376" s="6"/>
      <c r="G376" s="6"/>
      <c r="H376" s="6"/>
      <c r="I376" s="6"/>
      <c r="J376" s="6"/>
    </row>
    <row r="377" spans="1:31" customHeight="1" ht="57" s="10" customFormat="1">
      <c r="C377" s="6"/>
      <c r="D377" s="6"/>
      <c r="E377" s="6"/>
      <c r="F377" s="6"/>
      <c r="G377" s="6"/>
      <c r="H377" s="6"/>
      <c r="I377" s="6"/>
      <c r="J377" s="6"/>
    </row>
    <row r="378" spans="1:31" customHeight="1" ht="57" s="50" customFormat="1">
      <c r="C378" s="51"/>
      <c r="D378" s="51"/>
      <c r="E378" s="51"/>
      <c r="F378" s="51"/>
      <c r="G378" s="51"/>
      <c r="H378" s="51"/>
      <c r="I378" s="51"/>
      <c r="J378" s="51"/>
    </row>
    <row r="379" spans="1:31" customHeight="1" ht="57" s="50" customFormat="1">
      <c r="C379" s="51"/>
      <c r="D379" s="51"/>
      <c r="E379" s="51"/>
      <c r="F379" s="51"/>
      <c r="G379" s="51"/>
      <c r="H379" s="51"/>
      <c r="I379" s="51"/>
      <c r="J379" s="51"/>
    </row>
    <row r="380" spans="1:31" customHeight="1" ht="57" s="50" customFormat="1">
      <c r="C380" s="51"/>
      <c r="D380" s="51"/>
      <c r="E380" s="51"/>
      <c r="F380" s="51"/>
      <c r="G380" s="51"/>
      <c r="H380" s="51"/>
      <c r="I380" s="51"/>
      <c r="J380" s="51"/>
    </row>
    <row r="381" spans="1:31" customHeight="1" ht="57" s="50" customFormat="1">
      <c r="C381" s="51"/>
      <c r="D381" s="51"/>
      <c r="E381" s="51"/>
      <c r="F381" s="51"/>
      <c r="G381" s="51"/>
      <c r="H381" s="51"/>
      <c r="I381" s="51"/>
      <c r="J381" s="51"/>
    </row>
    <row r="382" spans="1:31" customHeight="1" ht="57" s="50" customFormat="1">
      <c r="C382" s="51"/>
      <c r="D382" s="51"/>
      <c r="E382" s="51"/>
      <c r="F382" s="51"/>
      <c r="G382" s="51"/>
      <c r="H382" s="51"/>
      <c r="I382" s="51"/>
      <c r="J382" s="51"/>
    </row>
    <row r="383" spans="1:31" s="50" customFormat="1">
      <c r="C383" s="51"/>
      <c r="D383" s="51"/>
      <c r="E383" s="51"/>
      <c r="F383" s="51"/>
      <c r="G383" s="51"/>
      <c r="H383" s="51"/>
      <c r="I383" s="51"/>
      <c r="J383" s="51"/>
    </row>
    <row r="384" spans="1:31" s="50" customFormat="1">
      <c r="C384" s="51"/>
      <c r="D384" s="51"/>
      <c r="E384" s="51"/>
      <c r="F384" s="51"/>
      <c r="G384" s="51"/>
      <c r="H384" s="51"/>
      <c r="I384" s="51"/>
      <c r="J384" s="51"/>
    </row>
    <row r="385" spans="1:31" s="50" customFormat="1">
      <c r="C385" s="51"/>
      <c r="D385" s="51"/>
      <c r="E385" s="51"/>
      <c r="F385" s="51"/>
      <c r="G385" s="51"/>
      <c r="H385" s="51"/>
      <c r="I385" s="51"/>
      <c r="J385" s="51"/>
    </row>
    <row r="386" spans="1:31" s="50" customFormat="1">
      <c r="C386" s="51"/>
      <c r="D386" s="51"/>
      <c r="E386" s="51"/>
      <c r="F386" s="51"/>
      <c r="G386" s="51"/>
      <c r="H386" s="51"/>
      <c r="I386" s="51"/>
      <c r="J386" s="51"/>
    </row>
    <row r="387" spans="1:31" s="50" customFormat="1">
      <c r="C387" s="51"/>
      <c r="D387" s="51"/>
      <c r="E387" s="51"/>
      <c r="F387" s="51"/>
      <c r="G387" s="51"/>
      <c r="H387" s="51"/>
      <c r="I387" s="51"/>
      <c r="J387" s="51"/>
    </row>
    <row r="388" spans="1:31" s="50" customFormat="1">
      <c r="C388" s="51"/>
      <c r="D388" s="51"/>
      <c r="E388" s="51"/>
      <c r="F388" s="51"/>
      <c r="G388" s="51"/>
      <c r="H388" s="51"/>
      <c r="I388" s="51"/>
      <c r="J388" s="51"/>
    </row>
    <row r="389" spans="1:31" s="50" customFormat="1">
      <c r="C389" s="51"/>
      <c r="D389" s="51"/>
      <c r="E389" s="51"/>
      <c r="F389" s="51"/>
      <c r="G389" s="51"/>
      <c r="H389" s="51"/>
      <c r="I389" s="51"/>
      <c r="J389" s="51"/>
    </row>
    <row r="390" spans="1:31" s="50" customFormat="1">
      <c r="C390" s="51"/>
      <c r="D390" s="51"/>
      <c r="E390" s="51"/>
      <c r="F390" s="51"/>
      <c r="G390" s="51"/>
      <c r="H390" s="51"/>
      <c r="I390" s="51"/>
      <c r="J390" s="51"/>
    </row>
    <row r="391" spans="1:31" s="50" customFormat="1">
      <c r="C391" s="51"/>
      <c r="D391" s="51"/>
      <c r="E391" s="51"/>
      <c r="F391" s="51"/>
      <c r="G391" s="51"/>
      <c r="H391" s="51"/>
      <c r="I391" s="51"/>
      <c r="J391" s="51"/>
    </row>
    <row r="392" spans="1:31" s="50" customFormat="1">
      <c r="C392" s="51"/>
      <c r="D392" s="51"/>
      <c r="E392" s="51"/>
      <c r="F392" s="51"/>
      <c r="G392" s="51"/>
      <c r="H392" s="51"/>
      <c r="I392" s="51"/>
      <c r="J392" s="51"/>
    </row>
    <row r="393" spans="1:31" s="50" customFormat="1">
      <c r="C393" s="51"/>
      <c r="D393" s="51"/>
      <c r="E393" s="51"/>
      <c r="F393" s="51"/>
      <c r="G393" s="51"/>
      <c r="H393" s="51"/>
      <c r="I393" s="51"/>
      <c r="J393" s="51"/>
    </row>
    <row r="394" spans="1:31" s="50" customFormat="1">
      <c r="C394" s="51"/>
      <c r="D394" s="51"/>
      <c r="E394" s="51"/>
      <c r="F394" s="51"/>
      <c r="G394" s="51"/>
      <c r="H394" s="51"/>
      <c r="I394" s="51"/>
      <c r="J394" s="51"/>
    </row>
    <row r="395" spans="1:31" s="50" customFormat="1">
      <c r="C395" s="51"/>
      <c r="D395" s="51"/>
      <c r="E395" s="51"/>
      <c r="F395" s="51"/>
      <c r="G395" s="51"/>
      <c r="H395" s="51"/>
      <c r="I395" s="51"/>
      <c r="J395" s="51"/>
    </row>
    <row r="396" spans="1:31" s="50" customFormat="1">
      <c r="C396" s="51"/>
      <c r="D396" s="51"/>
      <c r="E396" s="51"/>
      <c r="F396" s="51"/>
      <c r="G396" s="51"/>
      <c r="H396" s="51"/>
      <c r="I396" s="51"/>
      <c r="J396" s="51"/>
    </row>
    <row r="397" spans="1:31" s="50" customFormat="1">
      <c r="C397" s="51"/>
      <c r="D397" s="51"/>
      <c r="E397" s="51"/>
      <c r="F397" s="51"/>
      <c r="G397" s="51"/>
      <c r="H397" s="51"/>
      <c r="I397" s="51"/>
      <c r="J397" s="51"/>
    </row>
    <row r="398" spans="1:31" s="50" customFormat="1">
      <c r="C398" s="51"/>
      <c r="D398" s="51"/>
      <c r="E398" s="51"/>
      <c r="F398" s="51"/>
      <c r="G398" s="51"/>
      <c r="H398" s="51"/>
      <c r="I398" s="51"/>
      <c r="J398" s="51"/>
    </row>
    <row r="399" spans="1:31" s="50" customFormat="1">
      <c r="C399" s="51"/>
      <c r="D399" s="51"/>
      <c r="E399" s="51"/>
      <c r="F399" s="51"/>
      <c r="G399" s="51"/>
      <c r="H399" s="51"/>
      <c r="I399" s="51"/>
      <c r="J399" s="51"/>
    </row>
    <row r="400" spans="1:31" s="50" customFormat="1">
      <c r="C400" s="51"/>
      <c r="D400" s="51"/>
      <c r="E400" s="51"/>
      <c r="F400" s="51"/>
      <c r="G400" s="51"/>
      <c r="H400" s="51"/>
      <c r="I400" s="51"/>
      <c r="J400" s="51"/>
    </row>
    <row r="401" spans="1:31" s="50" customFormat="1">
      <c r="C401" s="51"/>
      <c r="D401" s="51"/>
      <c r="E401" s="51"/>
      <c r="F401" s="51"/>
      <c r="G401" s="51"/>
      <c r="H401" s="51"/>
      <c r="I401" s="51"/>
      <c r="J401" s="51"/>
    </row>
    <row r="402" spans="1:31" s="50" customFormat="1">
      <c r="C402" s="51"/>
      <c r="D402" s="51"/>
      <c r="E402" s="51"/>
      <c r="F402" s="51"/>
      <c r="G402" s="51"/>
      <c r="H402" s="51"/>
      <c r="I402" s="51"/>
      <c r="J402" s="51"/>
    </row>
    <row r="403" spans="1:31" s="50" customFormat="1">
      <c r="C403" s="51"/>
      <c r="D403" s="51"/>
      <c r="E403" s="51"/>
      <c r="F403" s="51"/>
      <c r="G403" s="51"/>
      <c r="H403" s="51"/>
      <c r="I403" s="51"/>
      <c r="J403" s="51"/>
    </row>
    <row r="404" spans="1:31" s="50" customFormat="1">
      <c r="C404" s="51"/>
      <c r="D404" s="51"/>
      <c r="E404" s="51"/>
      <c r="F404" s="51"/>
      <c r="G404" s="51"/>
      <c r="H404" s="51"/>
      <c r="I404" s="51"/>
      <c r="J404" s="51"/>
    </row>
    <row r="405" spans="1:31" s="50" customFormat="1">
      <c r="C405" s="51"/>
      <c r="D405" s="51"/>
      <c r="E405" s="51"/>
      <c r="F405" s="51"/>
      <c r="G405" s="51"/>
      <c r="H405" s="51"/>
      <c r="I405" s="51"/>
      <c r="J405" s="51"/>
    </row>
    <row r="406" spans="1:31" s="50" customFormat="1">
      <c r="C406" s="51"/>
      <c r="D406" s="51"/>
      <c r="E406" s="51"/>
      <c r="F406" s="51"/>
      <c r="G406" s="51"/>
      <c r="H406" s="51"/>
      <c r="I406" s="51"/>
      <c r="J406" s="51"/>
    </row>
    <row r="407" spans="1:31" s="50" customFormat="1">
      <c r="C407" s="51"/>
      <c r="D407" s="51"/>
      <c r="E407" s="51"/>
      <c r="F407" s="51"/>
      <c r="G407" s="51"/>
      <c r="H407" s="51"/>
      <c r="I407" s="51"/>
      <c r="J407" s="51"/>
    </row>
    <row r="408" spans="1:31" s="50" customFormat="1">
      <c r="C408" s="51"/>
      <c r="D408" s="51"/>
      <c r="E408" s="51"/>
      <c r="F408" s="51"/>
      <c r="G408" s="51"/>
      <c r="H408" s="51"/>
      <c r="I408" s="51"/>
      <c r="J408" s="51"/>
    </row>
    <row r="409" spans="1:31" s="50" customFormat="1">
      <c r="C409" s="51"/>
      <c r="D409" s="51"/>
      <c r="E409" s="51"/>
      <c r="F409" s="51"/>
      <c r="G409" s="51"/>
      <c r="H409" s="51"/>
      <c r="I409" s="51"/>
      <c r="J409" s="51"/>
    </row>
    <row r="410" spans="1:31" s="50" customFormat="1">
      <c r="C410" s="51"/>
      <c r="D410" s="51"/>
      <c r="E410" s="51"/>
      <c r="F410" s="51"/>
      <c r="G410" s="51"/>
      <c r="H410" s="51"/>
      <c r="I410" s="51"/>
      <c r="J410" s="51"/>
    </row>
    <row r="411" spans="1:31" s="50" customFormat="1">
      <c r="C411" s="51"/>
      <c r="D411" s="51"/>
      <c r="E411" s="51"/>
      <c r="F411" s="51"/>
      <c r="G411" s="51"/>
      <c r="H411" s="51"/>
      <c r="I411" s="51"/>
      <c r="J411" s="51"/>
    </row>
    <row r="412" spans="1:31" s="50" customFormat="1">
      <c r="C412" s="51"/>
      <c r="D412" s="51"/>
      <c r="E412" s="51"/>
      <c r="F412" s="51"/>
      <c r="G412" s="51"/>
      <c r="H412" s="51"/>
      <c r="I412" s="51"/>
      <c r="J412" s="51"/>
    </row>
    <row r="413" spans="1:31" s="50" customFormat="1">
      <c r="C413" s="51"/>
      <c r="D413" s="51"/>
      <c r="E413" s="51"/>
      <c r="F413" s="51"/>
      <c r="G413" s="51"/>
      <c r="H413" s="51"/>
      <c r="I413" s="51"/>
      <c r="J413" s="51"/>
    </row>
    <row r="414" spans="1:31" s="50" customFormat="1">
      <c r="C414" s="51"/>
      <c r="D414" s="51"/>
      <c r="E414" s="51"/>
      <c r="F414" s="51"/>
      <c r="G414" s="51"/>
      <c r="H414" s="51"/>
      <c r="I414" s="51"/>
      <c r="J414" s="51"/>
    </row>
    <row r="415" spans="1:31" s="50" customFormat="1">
      <c r="C415" s="51"/>
      <c r="D415" s="51"/>
      <c r="E415" s="51"/>
      <c r="F415" s="51"/>
      <c r="G415" s="51"/>
      <c r="H415" s="51"/>
      <c r="I415" s="51"/>
      <c r="J415" s="51"/>
    </row>
    <row r="416" spans="1:31" s="50" customFormat="1">
      <c r="C416" s="51"/>
      <c r="D416" s="51"/>
      <c r="E416" s="51"/>
      <c r="F416" s="51"/>
      <c r="G416" s="51"/>
      <c r="H416" s="51"/>
      <c r="I416" s="51"/>
      <c r="J416" s="51"/>
    </row>
    <row r="417" spans="1:31" s="50" customFormat="1">
      <c r="C417" s="51"/>
      <c r="D417" s="51"/>
      <c r="E417" s="51"/>
      <c r="F417" s="51"/>
      <c r="G417" s="51"/>
      <c r="H417" s="51"/>
      <c r="I417" s="51"/>
      <c r="J417" s="51"/>
    </row>
    <row r="418" spans="1:31" s="50" customFormat="1">
      <c r="C418" s="51"/>
      <c r="D418" s="51"/>
      <c r="E418" s="51"/>
      <c r="F418" s="51"/>
      <c r="G418" s="51"/>
      <c r="H418" s="51"/>
      <c r="I418" s="51"/>
      <c r="J418" s="51"/>
    </row>
    <row r="419" spans="1:31" s="50" customFormat="1">
      <c r="C419" s="51"/>
      <c r="D419" s="51"/>
      <c r="E419" s="51"/>
      <c r="F419" s="51"/>
      <c r="G419" s="51"/>
      <c r="H419" s="51"/>
      <c r="I419" s="51"/>
      <c r="J419" s="51"/>
    </row>
    <row r="420" spans="1:31" s="50" customFormat="1">
      <c r="C420" s="51"/>
      <c r="D420" s="51"/>
      <c r="E420" s="51"/>
      <c r="F420" s="51"/>
      <c r="G420" s="51"/>
      <c r="H420" s="51"/>
      <c r="I420" s="51"/>
      <c r="J420" s="51"/>
    </row>
    <row r="421" spans="1:31" s="50" customFormat="1">
      <c r="C421" s="51"/>
      <c r="D421" s="51"/>
      <c r="E421" s="51"/>
      <c r="F421" s="51"/>
      <c r="G421" s="51"/>
      <c r="H421" s="51"/>
      <c r="I421" s="51"/>
      <c r="J421" s="51"/>
    </row>
    <row r="422" spans="1:31" s="50" customFormat="1">
      <c r="C422" s="51"/>
      <c r="D422" s="51"/>
      <c r="E422" s="51"/>
      <c r="F422" s="51"/>
      <c r="G422" s="51"/>
      <c r="H422" s="51"/>
      <c r="I422" s="51"/>
      <c r="J422" s="51"/>
    </row>
    <row r="423" spans="1:31" s="50" customFormat="1">
      <c r="C423" s="51"/>
      <c r="D423" s="51"/>
      <c r="E423" s="51"/>
      <c r="F423" s="51"/>
      <c r="G423" s="51"/>
      <c r="H423" s="51"/>
      <c r="I423" s="51"/>
      <c r="J423" s="51"/>
    </row>
    <row r="424" spans="1:31" s="50" customFormat="1">
      <c r="C424" s="51"/>
      <c r="D424" s="51"/>
      <c r="E424" s="51"/>
      <c r="F424" s="51"/>
      <c r="G424" s="51"/>
      <c r="H424" s="51"/>
      <c r="I424" s="51"/>
      <c r="J424" s="51"/>
    </row>
    <row r="425" spans="1:31" s="50" customFormat="1">
      <c r="C425" s="51"/>
      <c r="D425" s="51"/>
      <c r="E425" s="51"/>
      <c r="F425" s="51"/>
      <c r="G425" s="51"/>
      <c r="H425" s="51"/>
      <c r="I425" s="51"/>
      <c r="J425" s="51"/>
    </row>
    <row r="426" spans="1:31" s="50" customFormat="1">
      <c r="C426" s="51"/>
      <c r="D426" s="51"/>
      <c r="E426" s="51"/>
      <c r="F426" s="51"/>
      <c r="G426" s="51"/>
      <c r="H426" s="51"/>
      <c r="I426" s="51"/>
      <c r="J426" s="51"/>
    </row>
    <row r="427" spans="1:31" s="50" customFormat="1">
      <c r="C427" s="51"/>
      <c r="D427" s="51"/>
      <c r="E427" s="51"/>
      <c r="F427" s="51"/>
      <c r="G427" s="51"/>
      <c r="H427" s="51"/>
      <c r="I427" s="51"/>
      <c r="J427" s="51"/>
    </row>
    <row r="428" spans="1:31" s="50" customFormat="1">
      <c r="C428" s="51"/>
      <c r="D428" s="51"/>
      <c r="E428" s="51"/>
      <c r="F428" s="51"/>
      <c r="G428" s="51"/>
      <c r="H428" s="51"/>
      <c r="I428" s="51"/>
      <c r="J428" s="51"/>
    </row>
    <row r="429" spans="1:31" s="50" customFormat="1">
      <c r="C429" s="51"/>
      <c r="D429" s="51"/>
      <c r="E429" s="51"/>
      <c r="F429" s="51"/>
      <c r="G429" s="51"/>
      <c r="H429" s="51"/>
      <c r="I429" s="51"/>
      <c r="J429" s="51"/>
    </row>
    <row r="430" spans="1:31" s="50" customFormat="1">
      <c r="C430" s="51"/>
      <c r="D430" s="51"/>
      <c r="E430" s="51"/>
      <c r="F430" s="51"/>
      <c r="G430" s="51"/>
      <c r="H430" s="51"/>
      <c r="I430" s="51"/>
      <c r="J430" s="51"/>
    </row>
    <row r="431" spans="1:31" s="50" customFormat="1">
      <c r="C431" s="51"/>
      <c r="D431" s="51"/>
      <c r="E431" s="51"/>
      <c r="F431" s="51"/>
      <c r="G431" s="51"/>
      <c r="H431" s="51"/>
      <c r="I431" s="51"/>
      <c r="J431" s="51"/>
    </row>
    <row r="432" spans="1:31" s="50" customFormat="1">
      <c r="C432" s="51"/>
      <c r="D432" s="51"/>
      <c r="E432" s="51"/>
      <c r="F432" s="51"/>
      <c r="G432" s="51"/>
      <c r="H432" s="51"/>
      <c r="I432" s="51"/>
      <c r="J432" s="51"/>
    </row>
    <row r="433" spans="1:31" s="50" customFormat="1">
      <c r="C433" s="51"/>
      <c r="D433" s="51"/>
      <c r="E433" s="51"/>
      <c r="F433" s="51"/>
      <c r="G433" s="51"/>
      <c r="H433" s="51"/>
      <c r="I433" s="51"/>
      <c r="J433" s="51"/>
    </row>
    <row r="434" spans="1:31" s="50" customFormat="1">
      <c r="C434" s="51"/>
      <c r="D434" s="51"/>
      <c r="E434" s="51"/>
      <c r="F434" s="51"/>
      <c r="G434" s="51"/>
      <c r="H434" s="51"/>
      <c r="I434" s="51"/>
      <c r="J434" s="51"/>
    </row>
    <row r="435" spans="1:31" s="50" customFormat="1">
      <c r="C435" s="51"/>
      <c r="D435" s="51"/>
      <c r="E435" s="51"/>
      <c r="F435" s="51"/>
      <c r="G435" s="51"/>
      <c r="H435" s="51"/>
      <c r="I435" s="51"/>
      <c r="J435" s="51"/>
    </row>
    <row r="436" spans="1:31" s="50" customFormat="1">
      <c r="C436" s="51"/>
      <c r="D436" s="51"/>
      <c r="E436" s="51"/>
      <c r="F436" s="51"/>
      <c r="G436" s="51"/>
      <c r="H436" s="51"/>
      <c r="I436" s="51"/>
      <c r="J436" s="51"/>
    </row>
    <row r="437" spans="1:31" s="50" customFormat="1">
      <c r="C437" s="51"/>
    </row>
    <row r="438" spans="1:31" s="50" customFormat="1">
      <c r="C438" s="51"/>
    </row>
    <row r="439" spans="1:31" s="50" customFormat="1">
      <c r="C439" s="51"/>
    </row>
    <row r="440" spans="1:31" s="50" customFormat="1">
      <c r="C440" s="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B370:C370"/>
    <mergeCell ref="D370:F370"/>
    <mergeCell ref="I370:K370"/>
    <mergeCell ref="M370:N370"/>
    <mergeCell ref="F353:I353"/>
    <mergeCell ref="F354:I354"/>
    <mergeCell ref="B355:N355"/>
    <mergeCell ref="B356:N356"/>
    <mergeCell ref="F357:I357"/>
    <mergeCell ref="F358:I358"/>
    <mergeCell ref="L366:M366"/>
    <mergeCell ref="B368:C368"/>
    <mergeCell ref="B369:C369"/>
    <mergeCell ref="D369:F369"/>
    <mergeCell ref="I369:K369"/>
    <mergeCell ref="M369:N369"/>
    <mergeCell ref="F359:I359"/>
    <mergeCell ref="B360:N360"/>
    <mergeCell ref="F361:I361"/>
    <mergeCell ref="F362:I362"/>
    <mergeCell ref="F363:I363"/>
    <mergeCell ref="B347:N347"/>
    <mergeCell ref="F348:I348"/>
    <mergeCell ref="F349:I349"/>
    <mergeCell ref="F350:I350"/>
    <mergeCell ref="B351:N351"/>
    <mergeCell ref="F352:I352"/>
    <mergeCell ref="F341:I341"/>
    <mergeCell ref="F342:I342"/>
    <mergeCell ref="B343:N343"/>
    <mergeCell ref="F344:I344"/>
    <mergeCell ref="F345:I345"/>
    <mergeCell ref="B346:N346"/>
    <mergeCell ref="F335:I335"/>
    <mergeCell ref="F336:I336"/>
    <mergeCell ref="F337:I337"/>
    <mergeCell ref="F338:I338"/>
    <mergeCell ref="F339:I339"/>
    <mergeCell ref="F340:I340"/>
    <mergeCell ref="B329:N329"/>
    <mergeCell ref="F330:I330"/>
    <mergeCell ref="F331:I331"/>
    <mergeCell ref="F332:I332"/>
    <mergeCell ref="F333:I333"/>
    <mergeCell ref="F334:I334"/>
    <mergeCell ref="F323:I323"/>
    <mergeCell ref="F324:I324"/>
    <mergeCell ref="F325:I325"/>
    <mergeCell ref="F326:I326"/>
    <mergeCell ref="F327:I327"/>
    <mergeCell ref="F328:I328"/>
    <mergeCell ref="F317:I317"/>
    <mergeCell ref="F318:I318"/>
    <mergeCell ref="B319:N319"/>
    <mergeCell ref="F320:I320"/>
    <mergeCell ref="B321:N321"/>
    <mergeCell ref="F322:I322"/>
    <mergeCell ref="F311:I311"/>
    <mergeCell ref="F312:I312"/>
    <mergeCell ref="F313:I313"/>
    <mergeCell ref="F314:I314"/>
    <mergeCell ref="F315:I315"/>
    <mergeCell ref="F316:I316"/>
    <mergeCell ref="F305:I305"/>
    <mergeCell ref="F306:I306"/>
    <mergeCell ref="F307:I307"/>
    <mergeCell ref="F308:I308"/>
    <mergeCell ref="F309:I309"/>
    <mergeCell ref="F310:I310"/>
    <mergeCell ref="F299:I299"/>
    <mergeCell ref="F300:I300"/>
    <mergeCell ref="F301:I301"/>
    <mergeCell ref="F302:I302"/>
    <mergeCell ref="F303:I303"/>
    <mergeCell ref="F304:I304"/>
    <mergeCell ref="F293:I293"/>
    <mergeCell ref="F294:I294"/>
    <mergeCell ref="F295:I295"/>
    <mergeCell ref="F296:I296"/>
    <mergeCell ref="F297:I297"/>
    <mergeCell ref="B298:N298"/>
    <mergeCell ref="F287:I287"/>
    <mergeCell ref="F288:I288"/>
    <mergeCell ref="F289:I289"/>
    <mergeCell ref="F290:I290"/>
    <mergeCell ref="B291:N291"/>
    <mergeCell ref="F292:I292"/>
    <mergeCell ref="F281:I281"/>
    <mergeCell ref="F282:I282"/>
    <mergeCell ref="F283:I283"/>
    <mergeCell ref="F284:I284"/>
    <mergeCell ref="F285:I285"/>
    <mergeCell ref="F286:I286"/>
    <mergeCell ref="F275:I275"/>
    <mergeCell ref="F276:I276"/>
    <mergeCell ref="F277:I277"/>
    <mergeCell ref="B278:N278"/>
    <mergeCell ref="F279:I279"/>
    <mergeCell ref="F280:I280"/>
    <mergeCell ref="F269:I269"/>
    <mergeCell ref="F270:I270"/>
    <mergeCell ref="B271:N271"/>
    <mergeCell ref="F272:I272"/>
    <mergeCell ref="F273:I273"/>
    <mergeCell ref="B274:N274"/>
    <mergeCell ref="F263:I263"/>
    <mergeCell ref="F264:I264"/>
    <mergeCell ref="F265:I265"/>
    <mergeCell ref="F266:I266"/>
    <mergeCell ref="F267:I267"/>
    <mergeCell ref="F268:I268"/>
    <mergeCell ref="F257:I257"/>
    <mergeCell ref="F258:I258"/>
    <mergeCell ref="F259:I259"/>
    <mergeCell ref="F260:I260"/>
    <mergeCell ref="F261:I261"/>
    <mergeCell ref="B262:N262"/>
    <mergeCell ref="F251:I251"/>
    <mergeCell ref="F252:I252"/>
    <mergeCell ref="F253:I253"/>
    <mergeCell ref="B254:N254"/>
    <mergeCell ref="B255:N255"/>
    <mergeCell ref="F256:I256"/>
    <mergeCell ref="F245:I245"/>
    <mergeCell ref="F246:I246"/>
    <mergeCell ref="F247:I247"/>
    <mergeCell ref="F248:I248"/>
    <mergeCell ref="F249:I249"/>
    <mergeCell ref="B250:N250"/>
    <mergeCell ref="B239:N239"/>
    <mergeCell ref="F240:I240"/>
    <mergeCell ref="F241:I241"/>
    <mergeCell ref="F242:I242"/>
    <mergeCell ref="F243:I243"/>
    <mergeCell ref="F244:I244"/>
    <mergeCell ref="F233:I233"/>
    <mergeCell ref="F234:I234"/>
    <mergeCell ref="F235:I235"/>
    <mergeCell ref="F236:I236"/>
    <mergeCell ref="F237:I237"/>
    <mergeCell ref="F238:I238"/>
    <mergeCell ref="B227:N227"/>
    <mergeCell ref="F228:I228"/>
    <mergeCell ref="F229:I229"/>
    <mergeCell ref="F230:I230"/>
    <mergeCell ref="F231:I231"/>
    <mergeCell ref="F232:I232"/>
    <mergeCell ref="F221:I221"/>
    <mergeCell ref="F222:I222"/>
    <mergeCell ref="F223:I223"/>
    <mergeCell ref="F224:I224"/>
    <mergeCell ref="F225:I225"/>
    <mergeCell ref="B226:N226"/>
    <mergeCell ref="F215:I215"/>
    <mergeCell ref="B216:N216"/>
    <mergeCell ref="F217:I217"/>
    <mergeCell ref="F218:I218"/>
    <mergeCell ref="F219:I219"/>
    <mergeCell ref="F220:I220"/>
    <mergeCell ref="F209:I209"/>
    <mergeCell ref="F210:I210"/>
    <mergeCell ref="F211:I211"/>
    <mergeCell ref="F212:I212"/>
    <mergeCell ref="F213:I213"/>
    <mergeCell ref="F214:I214"/>
    <mergeCell ref="F203:I203"/>
    <mergeCell ref="F204:I204"/>
    <mergeCell ref="F205:I205"/>
    <mergeCell ref="B206:N206"/>
    <mergeCell ref="B207:N207"/>
    <mergeCell ref="F208:I208"/>
    <mergeCell ref="F197:I197"/>
    <mergeCell ref="F198:I198"/>
    <mergeCell ref="F199:I199"/>
    <mergeCell ref="B200:N200"/>
    <mergeCell ref="F201:I201"/>
    <mergeCell ref="F202:I202"/>
    <mergeCell ref="B191:N191"/>
    <mergeCell ref="F192:I192"/>
    <mergeCell ref="F193:I193"/>
    <mergeCell ref="F194:I194"/>
    <mergeCell ref="F195:I195"/>
    <mergeCell ref="F196:I196"/>
    <mergeCell ref="F185:I185"/>
    <mergeCell ref="F186:I186"/>
    <mergeCell ref="F187:I187"/>
    <mergeCell ref="F188:I188"/>
    <mergeCell ref="F189:I189"/>
    <mergeCell ref="B190:N190"/>
    <mergeCell ref="F179:I179"/>
    <mergeCell ref="F180:I180"/>
    <mergeCell ref="F181:I181"/>
    <mergeCell ref="F182:I182"/>
    <mergeCell ref="F183:I183"/>
    <mergeCell ref="F184:I184"/>
    <mergeCell ref="F173:I173"/>
    <mergeCell ref="F174:I174"/>
    <mergeCell ref="F175:I175"/>
    <mergeCell ref="F176:I176"/>
    <mergeCell ref="F177:I177"/>
    <mergeCell ref="F178:I178"/>
    <mergeCell ref="F167:I167"/>
    <mergeCell ref="B168:N168"/>
    <mergeCell ref="F169:I169"/>
    <mergeCell ref="B170:N170"/>
    <mergeCell ref="B171:N171"/>
    <mergeCell ref="F172:I172"/>
    <mergeCell ref="F161:I161"/>
    <mergeCell ref="F162:I162"/>
    <mergeCell ref="F163:I163"/>
    <mergeCell ref="F164:I164"/>
    <mergeCell ref="F165:I165"/>
    <mergeCell ref="F166:I166"/>
    <mergeCell ref="F155:I155"/>
    <mergeCell ref="F156:I156"/>
    <mergeCell ref="F157:I157"/>
    <mergeCell ref="F158:I158"/>
    <mergeCell ref="F159:I159"/>
    <mergeCell ref="F160:I160"/>
    <mergeCell ref="F149:I149"/>
    <mergeCell ref="F150:I150"/>
    <mergeCell ref="F151:I151"/>
    <mergeCell ref="F152:I152"/>
    <mergeCell ref="F153:I153"/>
    <mergeCell ref="F154:I154"/>
    <mergeCell ref="F143:I143"/>
    <mergeCell ref="F144:I144"/>
    <mergeCell ref="F145:I145"/>
    <mergeCell ref="F146:I146"/>
    <mergeCell ref="F147:I147"/>
    <mergeCell ref="B148:N148"/>
    <mergeCell ref="B137:N137"/>
    <mergeCell ref="B138:N138"/>
    <mergeCell ref="F139:I139"/>
    <mergeCell ref="F140:I140"/>
    <mergeCell ref="F141:I141"/>
    <mergeCell ref="F142:I142"/>
    <mergeCell ref="F113:I113"/>
    <mergeCell ref="F114:I114"/>
    <mergeCell ref="B120:N120"/>
    <mergeCell ref="F134:I134"/>
    <mergeCell ref="F135:I135"/>
    <mergeCell ref="F136:I136"/>
    <mergeCell ref="F107:I107"/>
    <mergeCell ref="B108:N108"/>
    <mergeCell ref="F109:I109"/>
    <mergeCell ref="F110:I110"/>
    <mergeCell ref="B111:N111"/>
    <mergeCell ref="F112:I112"/>
    <mergeCell ref="F101:I101"/>
    <mergeCell ref="F102:I102"/>
    <mergeCell ref="F103:I103"/>
    <mergeCell ref="F104:I104"/>
    <mergeCell ref="F105:I105"/>
    <mergeCell ref="F106:I106"/>
    <mergeCell ref="F95:I95"/>
    <mergeCell ref="F96:I96"/>
    <mergeCell ref="F97:I97"/>
    <mergeCell ref="F98:I98"/>
    <mergeCell ref="F99:I99"/>
    <mergeCell ref="B100:N100"/>
    <mergeCell ref="B89:N89"/>
    <mergeCell ref="F90:I90"/>
    <mergeCell ref="F91:I91"/>
    <mergeCell ref="F92:I92"/>
    <mergeCell ref="F93:I93"/>
    <mergeCell ref="F94:I94"/>
    <mergeCell ref="F83:I83"/>
    <mergeCell ref="F84:I84"/>
    <mergeCell ref="F85:I85"/>
    <mergeCell ref="B86:N86"/>
    <mergeCell ref="F87:I87"/>
    <mergeCell ref="F88:I88"/>
    <mergeCell ref="B77:M77"/>
    <mergeCell ref="F78:I78"/>
    <mergeCell ref="F79:I79"/>
    <mergeCell ref="F80:I80"/>
    <mergeCell ref="F81:I81"/>
    <mergeCell ref="F82:I82"/>
    <mergeCell ref="F70:I70"/>
    <mergeCell ref="F71:I71"/>
    <mergeCell ref="F72:I72"/>
    <mergeCell ref="F73:I73"/>
    <mergeCell ref="B74:N74"/>
    <mergeCell ref="B75:N75"/>
    <mergeCell ref="B64:N64"/>
    <mergeCell ref="F65:I65"/>
    <mergeCell ref="F66:I66"/>
    <mergeCell ref="B67:N67"/>
    <mergeCell ref="B68:N68"/>
    <mergeCell ref="F69:I69"/>
    <mergeCell ref="F58:I58"/>
    <mergeCell ref="F59:I59"/>
    <mergeCell ref="F60:I60"/>
    <mergeCell ref="F61:I61"/>
    <mergeCell ref="F62:I62"/>
    <mergeCell ref="F63:I63"/>
    <mergeCell ref="F52:I52"/>
    <mergeCell ref="F53:I53"/>
    <mergeCell ref="B54:N54"/>
    <mergeCell ref="F55:I55"/>
    <mergeCell ref="B56:N56"/>
    <mergeCell ref="F57:I57"/>
    <mergeCell ref="F46:I46"/>
    <mergeCell ref="F47:I47"/>
    <mergeCell ref="F48:I48"/>
    <mergeCell ref="F49:I49"/>
    <mergeCell ref="F50:I50"/>
    <mergeCell ref="F51:I51"/>
    <mergeCell ref="F35:I35"/>
    <mergeCell ref="F36:I36"/>
    <mergeCell ref="F37:I37"/>
    <mergeCell ref="F40:I40"/>
    <mergeCell ref="F44:I44"/>
    <mergeCell ref="F45:I45"/>
    <mergeCell ref="B26:N26"/>
    <mergeCell ref="B29:N29"/>
    <mergeCell ref="B30:N30"/>
    <mergeCell ref="F31:I31"/>
    <mergeCell ref="F33:I33"/>
    <mergeCell ref="F34:I34"/>
    <mergeCell ref="F20:I20"/>
    <mergeCell ref="F21:I21"/>
    <mergeCell ref="F22:I22"/>
    <mergeCell ref="F23:I23"/>
    <mergeCell ref="F24:I24"/>
    <mergeCell ref="F25:I25"/>
    <mergeCell ref="C5:N5"/>
    <mergeCell ref="F13:I13"/>
    <mergeCell ref="F16:I16"/>
    <mergeCell ref="F17:I17"/>
    <mergeCell ref="F18:I18"/>
    <mergeCell ref="F19:I19"/>
    <mergeCell ref="F6:I6"/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</mergeCells>
  <conditionalFormatting sqref="B5">
    <cfRule type="expression" dxfId="0" priority="1" stopIfTrue="1">
      <formula>LEN(TRIM(B5))=0</formula>
    </cfRule>
  </conditionalFormatting>
  <conditionalFormatting sqref="B11:B36">
    <cfRule type="expression" dxfId="1" priority="2" stopIfTrue="1">
      <formula>LEN(TRIM(B11))=0</formula>
    </cfRule>
  </conditionalFormatting>
  <printOptions gridLines="false" gridLinesSet="true"/>
  <pageMargins left="0.5" right="0.25" top="0.75" bottom="0.5" header="0.3" footer="0.3"/>
  <pageSetup paperSize="1" orientation="landscape" scale="65" fitToHeight="1" fitToWidth="1" r:id="rId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458"/>
  <sheetViews>
    <sheetView tabSelected="0" workbookViewId="0" zoomScale="98" zoomScaleNormal="98" showGridLines="true" showRowColHeaders="1">
      <pane ySplit="4" topLeftCell="A203" activePane="bottomLeft" state="frozen"/>
      <selection pane="bottomLeft" activeCell="A203" sqref="A203"/>
    </sheetView>
  </sheetViews>
  <sheetFormatPr defaultRowHeight="14.4" defaultColWidth="9.140625" outlineLevelRow="0" outlineLevelCol="0"/>
  <cols>
    <col min="1" max="1" width="6.5703125" customWidth="true" style="1"/>
    <col min="2" max="2" width="49.7109375" customWidth="true" style="50"/>
    <col min="3" max="3" width="15.5703125" customWidth="true" style="52"/>
    <col min="4" max="4" width="13.5703125" customWidth="true" style="1"/>
    <col min="5" max="5" width="13.140625" customWidth="true" style="50"/>
    <col min="6" max="6" width="10.7109375" customWidth="true" style="1"/>
    <col min="7" max="7" width="9.140625" style="1"/>
    <col min="8" max="8" width="9.140625" style="1"/>
    <col min="9" max="9" width="9.140625" style="1"/>
    <col min="10" max="10" width="10.28515625" customWidth="true" style="1"/>
    <col min="11" max="11" width="15.7109375" customWidth="true" style="1"/>
    <col min="12" max="12" width="15.7109375" customWidth="true" style="1"/>
    <col min="13" max="13" width="15.7109375" customWidth="true" style="73"/>
    <col min="14" max="14" width="13.140625" customWidth="true" style="1"/>
    <col min="15" max="15" width="10.28515625" customWidth="true" style="1"/>
    <col min="16" max="16" width="9.140625" style="1"/>
    <col min="17" max="17" width="9.140625" style="1"/>
    <col min="18" max="18" width="9.140625" style="1"/>
    <col min="19" max="19" width="9.140625" style="1"/>
    <col min="20" max="20" width="9.140625" style="1"/>
    <col min="21" max="21" width="9.140625" style="1"/>
    <col min="22" max="22" width="9.140625" style="1"/>
    <col min="23" max="23" width="9.140625" style="1"/>
    <col min="24" max="24" width="9.140625" style="1"/>
    <col min="25" max="25" width="35.42578125" customWidth="true" style="1"/>
    <col min="26" max="26" width="10.42578125" customWidth="true" style="1"/>
    <col min="27" max="27" width="11.5703125" customWidth="true" style="1"/>
    <col min="28" max="28" width="9.140625" style="1"/>
  </cols>
  <sheetData>
    <row r="1" spans="1:31">
      <c r="A1" s="476" t="s">
        <v>482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8"/>
    </row>
    <row r="2" spans="1:31">
      <c r="A2" s="2"/>
      <c r="B2" s="3"/>
      <c r="C2" s="2"/>
      <c r="D2" s="4"/>
      <c r="E2" s="3"/>
      <c r="F2" s="4"/>
      <c r="G2" s="4"/>
      <c r="H2" s="4"/>
      <c r="I2" s="4"/>
      <c r="J2" s="4"/>
      <c r="K2" s="5"/>
      <c r="L2" s="2"/>
      <c r="M2" s="67"/>
      <c r="N2" s="4"/>
    </row>
    <row r="3" spans="1:31" customHeight="1" ht="12.75" s="6" customFormat="1">
      <c r="A3" s="479" t="s">
        <v>1</v>
      </c>
      <c r="B3" s="481" t="s">
        <v>2</v>
      </c>
      <c r="C3" s="479" t="s">
        <v>3</v>
      </c>
      <c r="D3" s="479" t="s">
        <v>4</v>
      </c>
      <c r="E3" s="479" t="s">
        <v>5</v>
      </c>
      <c r="F3" s="482" t="s">
        <v>6</v>
      </c>
      <c r="G3" s="483"/>
      <c r="H3" s="483"/>
      <c r="I3" s="484"/>
      <c r="J3" s="479" t="s">
        <v>7</v>
      </c>
      <c r="K3" s="482" t="s">
        <v>8</v>
      </c>
      <c r="L3" s="483"/>
      <c r="M3" s="484"/>
      <c r="N3" s="479" t="s">
        <v>9</v>
      </c>
    </row>
    <row r="4" spans="1:31" customHeight="1" ht="51" s="6" customFormat="1">
      <c r="A4" s="480"/>
      <c r="B4" s="481"/>
      <c r="C4" s="480"/>
      <c r="D4" s="480"/>
      <c r="E4" s="480"/>
      <c r="F4" s="7" t="s">
        <v>10</v>
      </c>
      <c r="G4" s="7" t="s">
        <v>11</v>
      </c>
      <c r="H4" s="7" t="s">
        <v>12</v>
      </c>
      <c r="I4" s="7" t="s">
        <v>13</v>
      </c>
      <c r="J4" s="480"/>
      <c r="K4" s="7" t="s">
        <v>14</v>
      </c>
      <c r="L4" s="7" t="s">
        <v>15</v>
      </c>
      <c r="M4" s="68" t="s">
        <v>16</v>
      </c>
      <c r="N4" s="480"/>
    </row>
    <row r="5" spans="1:31" customHeight="1" ht="12" s="10" customFormat="1">
      <c r="A5" s="8"/>
      <c r="B5" s="9" t="s">
        <v>17</v>
      </c>
      <c r="C5" s="485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7"/>
    </row>
    <row r="6" spans="1:31" customHeight="1" ht="47.25" s="10" customFormat="1">
      <c r="A6" s="8"/>
      <c r="B6" s="100" t="s">
        <v>483</v>
      </c>
      <c r="C6" s="12" t="s">
        <v>19</v>
      </c>
      <c r="D6" s="12" t="s">
        <v>20</v>
      </c>
      <c r="E6" s="12" t="s">
        <v>21</v>
      </c>
      <c r="F6" s="488" t="s">
        <v>484</v>
      </c>
      <c r="G6" s="489"/>
      <c r="H6" s="489"/>
      <c r="I6" s="490"/>
      <c r="J6" s="12" t="s">
        <v>23</v>
      </c>
      <c r="K6" s="14">
        <f>L6</f>
        <v>18853670.36</v>
      </c>
      <c r="L6" s="14">
        <v>18853670.36</v>
      </c>
      <c r="M6" s="20"/>
      <c r="N6" s="174" t="s">
        <v>485</v>
      </c>
    </row>
    <row r="7" spans="1:31" customHeight="1" ht="52.5" s="10" customFormat="1">
      <c r="A7" s="8"/>
      <c r="B7" s="11" t="s">
        <v>28</v>
      </c>
      <c r="C7" s="12" t="s">
        <v>29</v>
      </c>
      <c r="D7" s="12" t="s">
        <v>20</v>
      </c>
      <c r="E7" s="12" t="s">
        <v>30</v>
      </c>
      <c r="F7" s="488" t="s">
        <v>484</v>
      </c>
      <c r="G7" s="489"/>
      <c r="H7" s="489"/>
      <c r="I7" s="490"/>
      <c r="J7" s="12" t="s">
        <v>23</v>
      </c>
      <c r="K7" s="14">
        <f>L7+M7</f>
        <v>1909350</v>
      </c>
      <c r="L7" s="14">
        <v>1909350</v>
      </c>
      <c r="M7" s="20"/>
      <c r="N7" s="174" t="s">
        <v>485</v>
      </c>
    </row>
    <row r="8" spans="1:31" customHeight="1" ht="59.25" s="10" customFormat="1">
      <c r="A8" s="8"/>
      <c r="B8" s="11" t="s">
        <v>34</v>
      </c>
      <c r="C8" s="12" t="s">
        <v>35</v>
      </c>
      <c r="D8" s="12" t="s">
        <v>20</v>
      </c>
      <c r="E8" s="12" t="s">
        <v>21</v>
      </c>
      <c r="F8" s="488" t="s">
        <v>484</v>
      </c>
      <c r="G8" s="489"/>
      <c r="H8" s="489"/>
      <c r="I8" s="490"/>
      <c r="J8" s="12" t="s">
        <v>23</v>
      </c>
      <c r="K8" s="14">
        <f>L8+M8</f>
        <v>21130761</v>
      </c>
      <c r="L8" s="14">
        <v>21130761</v>
      </c>
      <c r="M8" s="20"/>
      <c r="N8" s="174" t="s">
        <v>485</v>
      </c>
    </row>
    <row r="9" spans="1:31" customHeight="1" ht="60" s="10" customFormat="1">
      <c r="A9" s="8"/>
      <c r="B9" s="8" t="s">
        <v>36</v>
      </c>
      <c r="C9" s="12" t="s">
        <v>35</v>
      </c>
      <c r="D9" s="12" t="s">
        <v>20</v>
      </c>
      <c r="E9" s="12" t="s">
        <v>21</v>
      </c>
      <c r="F9" s="488" t="s">
        <v>484</v>
      </c>
      <c r="G9" s="489"/>
      <c r="H9" s="489"/>
      <c r="I9" s="490"/>
      <c r="J9" s="12" t="s">
        <v>23</v>
      </c>
      <c r="K9" s="14">
        <f>L9+M9</f>
        <v>9997148</v>
      </c>
      <c r="L9" s="14">
        <v>9997148</v>
      </c>
      <c r="M9" s="20"/>
      <c r="N9" s="174" t="s">
        <v>485</v>
      </c>
    </row>
    <row r="10" spans="1:31" customHeight="1" ht="60" s="10" customFormat="1">
      <c r="A10" s="8"/>
      <c r="B10" s="8" t="s">
        <v>37</v>
      </c>
      <c r="C10" s="12" t="s">
        <v>19</v>
      </c>
      <c r="D10" s="12" t="s">
        <v>20</v>
      </c>
      <c r="E10" s="12" t="s">
        <v>38</v>
      </c>
      <c r="F10" s="488" t="s">
        <v>486</v>
      </c>
      <c r="G10" s="489"/>
      <c r="H10" s="489"/>
      <c r="I10" s="490"/>
      <c r="J10" s="12" t="s">
        <v>23</v>
      </c>
      <c r="K10" s="14">
        <f>L10+M10</f>
        <v>14246462</v>
      </c>
      <c r="L10" s="14">
        <v>14246462</v>
      </c>
      <c r="M10" s="20"/>
      <c r="N10" s="8"/>
    </row>
    <row r="11" spans="1:31" customHeight="1" ht="60" s="10" customFormat="1">
      <c r="A11" s="8"/>
      <c r="B11" s="8" t="s">
        <v>487</v>
      </c>
      <c r="C11" s="75" t="s">
        <v>488</v>
      </c>
      <c r="D11" s="12" t="s">
        <v>20</v>
      </c>
      <c r="E11" s="12" t="s">
        <v>21</v>
      </c>
      <c r="F11" s="488" t="s">
        <v>489</v>
      </c>
      <c r="G11" s="489"/>
      <c r="H11" s="489"/>
      <c r="I11" s="490"/>
      <c r="J11" s="12" t="s">
        <v>23</v>
      </c>
      <c r="K11" s="14">
        <f>L11+M11</f>
        <v>500000</v>
      </c>
      <c r="L11" s="14">
        <v>500000</v>
      </c>
      <c r="M11" s="20"/>
      <c r="N11" s="21"/>
    </row>
    <row r="12" spans="1:31" customHeight="1" ht="60" s="10" customFormat="1">
      <c r="A12" s="8"/>
      <c r="B12" s="8" t="s">
        <v>490</v>
      </c>
      <c r="C12" s="75" t="s">
        <v>142</v>
      </c>
      <c r="D12" s="12" t="s">
        <v>20</v>
      </c>
      <c r="E12" s="12" t="s">
        <v>21</v>
      </c>
      <c r="F12" s="488" t="s">
        <v>491</v>
      </c>
      <c r="G12" s="489"/>
      <c r="H12" s="489"/>
      <c r="I12" s="490"/>
      <c r="J12" s="12" t="s">
        <v>23</v>
      </c>
      <c r="K12" s="14">
        <f>L12+M12</f>
        <v>2350000</v>
      </c>
      <c r="L12" s="14">
        <v>2350000</v>
      </c>
      <c r="M12" s="20"/>
      <c r="N12" s="21"/>
    </row>
    <row r="13" spans="1:31" customHeight="1" ht="30" s="10" customFormat="1">
      <c r="A13" s="8"/>
      <c r="B13" s="8" t="s">
        <v>40</v>
      </c>
      <c r="C13" s="12" t="s">
        <v>19</v>
      </c>
      <c r="D13" s="12" t="s">
        <v>20</v>
      </c>
      <c r="E13" s="12" t="s">
        <v>21</v>
      </c>
      <c r="F13" s="488" t="s">
        <v>486</v>
      </c>
      <c r="G13" s="489"/>
      <c r="H13" s="489"/>
      <c r="I13" s="490"/>
      <c r="J13" s="12" t="s">
        <v>23</v>
      </c>
      <c r="K13" s="14">
        <f>L13</f>
        <v>24689157.49</v>
      </c>
      <c r="L13" s="14">
        <v>24689157.49</v>
      </c>
      <c r="M13" s="20"/>
      <c r="N13" s="82"/>
    </row>
    <row r="14" spans="1:31" customHeight="1" ht="30" s="10" customFormat="1">
      <c r="A14" s="8"/>
      <c r="B14" s="101" t="s">
        <v>492</v>
      </c>
      <c r="C14" s="75" t="s">
        <v>493</v>
      </c>
      <c r="D14" s="12" t="s">
        <v>20</v>
      </c>
      <c r="E14" s="12" t="s">
        <v>42</v>
      </c>
      <c r="F14" s="488" t="s">
        <v>486</v>
      </c>
      <c r="G14" s="489"/>
      <c r="H14" s="489"/>
      <c r="I14" s="490"/>
      <c r="J14" s="12" t="s">
        <v>23</v>
      </c>
      <c r="K14" s="14">
        <f>L14</f>
        <v>670000</v>
      </c>
      <c r="L14" s="14">
        <v>670000</v>
      </c>
      <c r="M14" s="20"/>
      <c r="N14" s="82"/>
    </row>
    <row r="15" spans="1:31" customHeight="1" ht="30" s="10" customFormat="1">
      <c r="A15" s="8"/>
      <c r="B15" s="101" t="s">
        <v>494</v>
      </c>
      <c r="C15" s="75" t="s">
        <v>495</v>
      </c>
      <c r="D15" s="12" t="s">
        <v>20</v>
      </c>
      <c r="E15" s="12" t="s">
        <v>42</v>
      </c>
      <c r="F15" s="488" t="s">
        <v>486</v>
      </c>
      <c r="G15" s="489"/>
      <c r="H15" s="489"/>
      <c r="I15" s="490"/>
      <c r="J15" s="12" t="s">
        <v>23</v>
      </c>
      <c r="K15" s="14">
        <f>L15</f>
        <v>279183.64</v>
      </c>
      <c r="L15" s="14">
        <v>279183.64</v>
      </c>
      <c r="M15" s="20"/>
      <c r="N15" s="82"/>
    </row>
    <row r="16" spans="1:31" customHeight="1" ht="30" s="10" customFormat="1">
      <c r="A16" s="8"/>
      <c r="B16" s="8" t="s">
        <v>41</v>
      </c>
      <c r="C16" s="12" t="s">
        <v>19</v>
      </c>
      <c r="D16" s="12" t="s">
        <v>20</v>
      </c>
      <c r="E16" s="12" t="s">
        <v>42</v>
      </c>
      <c r="F16" s="488" t="s">
        <v>486</v>
      </c>
      <c r="G16" s="489"/>
      <c r="H16" s="489"/>
      <c r="I16" s="490"/>
      <c r="J16" s="12" t="s">
        <v>23</v>
      </c>
      <c r="K16" s="14">
        <f>L16</f>
        <v>157800</v>
      </c>
      <c r="L16" s="14">
        <v>157800</v>
      </c>
      <c r="M16" s="20"/>
      <c r="N16" s="21"/>
    </row>
    <row r="17" spans="1:31" customHeight="1" ht="50.25" s="10" customFormat="1">
      <c r="A17" s="8"/>
      <c r="B17" s="8" t="s">
        <v>496</v>
      </c>
      <c r="C17" s="12" t="s">
        <v>19</v>
      </c>
      <c r="D17" s="12"/>
      <c r="E17" s="12" t="s">
        <v>21</v>
      </c>
      <c r="F17" s="488" t="s">
        <v>486</v>
      </c>
      <c r="G17" s="489"/>
      <c r="H17" s="489"/>
      <c r="I17" s="490"/>
      <c r="J17" s="12"/>
      <c r="K17" s="14">
        <f>L17</f>
        <v>801700</v>
      </c>
      <c r="L17" s="14">
        <v>801700</v>
      </c>
      <c r="M17" s="20"/>
      <c r="N17" s="21"/>
    </row>
    <row r="18" spans="1:31" customHeight="1" ht="70.5" s="10" customFormat="1">
      <c r="A18" s="8"/>
      <c r="B18" s="8" t="s">
        <v>44</v>
      </c>
      <c r="C18" s="12" t="s">
        <v>19</v>
      </c>
      <c r="D18" s="12" t="s">
        <v>20</v>
      </c>
      <c r="E18" s="12" t="s">
        <v>21</v>
      </c>
      <c r="F18" s="488" t="s">
        <v>486</v>
      </c>
      <c r="G18" s="489"/>
      <c r="H18" s="489"/>
      <c r="I18" s="490"/>
      <c r="J18" s="12" t="s">
        <v>23</v>
      </c>
      <c r="K18" s="14">
        <f>L18</f>
        <v>5447171.82</v>
      </c>
      <c r="L18" s="14">
        <v>5447171.82</v>
      </c>
      <c r="M18" s="20"/>
      <c r="N18" s="82" t="s">
        <v>46</v>
      </c>
    </row>
    <row r="19" spans="1:31" customHeight="1" ht="66.75" s="10" customFormat="1">
      <c r="A19" s="8"/>
      <c r="B19" s="8" t="s">
        <v>497</v>
      </c>
      <c r="C19" s="12" t="s">
        <v>19</v>
      </c>
      <c r="D19" s="12" t="s">
        <v>20</v>
      </c>
      <c r="E19" s="12" t="s">
        <v>21</v>
      </c>
      <c r="F19" s="488" t="s">
        <v>486</v>
      </c>
      <c r="G19" s="489"/>
      <c r="H19" s="489"/>
      <c r="I19" s="490"/>
      <c r="J19" s="12" t="s">
        <v>23</v>
      </c>
      <c r="K19" s="14">
        <f>L19</f>
        <v>1550000</v>
      </c>
      <c r="L19" s="14">
        <v>1550000</v>
      </c>
      <c r="M19" s="20"/>
      <c r="N19" s="82"/>
      <c r="O19" s="47"/>
    </row>
    <row r="20" spans="1:31" customHeight="1" ht="66.75" s="10" customFormat="1">
      <c r="A20" s="8"/>
      <c r="B20" s="8" t="s">
        <v>47</v>
      </c>
      <c r="C20" s="12" t="s">
        <v>19</v>
      </c>
      <c r="D20" s="12" t="s">
        <v>20</v>
      </c>
      <c r="E20" s="12" t="s">
        <v>21</v>
      </c>
      <c r="F20" s="488" t="s">
        <v>486</v>
      </c>
      <c r="G20" s="489"/>
      <c r="H20" s="489"/>
      <c r="I20" s="490"/>
      <c r="J20" s="12" t="s">
        <v>23</v>
      </c>
      <c r="K20" s="14">
        <f>L20</f>
        <v>11083000</v>
      </c>
      <c r="L20" s="14">
        <v>11083000</v>
      </c>
      <c r="M20" s="20"/>
      <c r="N20" s="82" t="s">
        <v>46</v>
      </c>
      <c r="O20" s="102"/>
    </row>
    <row r="21" spans="1:31" customHeight="1" ht="66.75" s="10" customFormat="1">
      <c r="A21" s="8"/>
      <c r="B21" s="8" t="s">
        <v>498</v>
      </c>
      <c r="C21" s="12" t="s">
        <v>19</v>
      </c>
      <c r="D21" s="12" t="s">
        <v>20</v>
      </c>
      <c r="E21" s="12" t="s">
        <v>21</v>
      </c>
      <c r="F21" s="488" t="s">
        <v>486</v>
      </c>
      <c r="G21" s="489"/>
      <c r="H21" s="489"/>
      <c r="I21" s="490"/>
      <c r="J21" s="12" t="s">
        <v>23</v>
      </c>
      <c r="K21" s="14">
        <f>L21</f>
        <v>7890000</v>
      </c>
      <c r="L21" s="14">
        <v>7890000</v>
      </c>
      <c r="M21" s="20"/>
      <c r="N21" s="82"/>
      <c r="O21" s="102"/>
    </row>
    <row r="22" spans="1:31" customHeight="1" ht="38.25" s="10" customFormat="1">
      <c r="A22" s="8"/>
      <c r="B22" s="8" t="s">
        <v>499</v>
      </c>
      <c r="C22" s="75" t="s">
        <v>495</v>
      </c>
      <c r="D22" s="12" t="s">
        <v>20</v>
      </c>
      <c r="E22" s="12" t="s">
        <v>21</v>
      </c>
      <c r="F22" s="488" t="s">
        <v>486</v>
      </c>
      <c r="G22" s="489"/>
      <c r="H22" s="489"/>
      <c r="I22" s="490"/>
      <c r="J22" s="12" t="s">
        <v>23</v>
      </c>
      <c r="K22" s="14">
        <f>L22</f>
        <v>3250000</v>
      </c>
      <c r="L22" s="14">
        <v>3250000</v>
      </c>
      <c r="M22" s="20"/>
      <c r="N22" s="82"/>
    </row>
    <row r="23" spans="1:31" customHeight="1" ht="38.25" s="10" customFormat="1">
      <c r="A23" s="8"/>
      <c r="B23" s="8" t="s">
        <v>500</v>
      </c>
      <c r="C23" s="75" t="s">
        <v>495</v>
      </c>
      <c r="D23" s="12" t="s">
        <v>20</v>
      </c>
      <c r="E23" s="12" t="s">
        <v>42</v>
      </c>
      <c r="F23" s="488" t="s">
        <v>486</v>
      </c>
      <c r="G23" s="489"/>
      <c r="H23" s="489"/>
      <c r="I23" s="490"/>
      <c r="J23" s="12" t="s">
        <v>23</v>
      </c>
      <c r="K23" s="14">
        <f>L23</f>
        <v>170000</v>
      </c>
      <c r="L23" s="14">
        <v>170000</v>
      </c>
      <c r="M23" s="20"/>
      <c r="N23" s="82"/>
    </row>
    <row r="24" spans="1:31" customHeight="1" ht="18" s="10" customFormat="1">
      <c r="A24" s="8"/>
      <c r="B24" s="103" t="s">
        <v>501</v>
      </c>
      <c r="C24" s="75"/>
      <c r="D24" s="12"/>
      <c r="E24" s="12"/>
      <c r="F24" s="485"/>
      <c r="G24" s="486"/>
      <c r="H24" s="486"/>
      <c r="I24" s="487"/>
      <c r="J24" s="12"/>
      <c r="K24" s="14"/>
      <c r="L24" s="14"/>
      <c r="M24" s="20"/>
      <c r="N24" s="82"/>
    </row>
    <row r="25" spans="1:31" customHeight="1" ht="27.75" s="10" customFormat="1">
      <c r="A25" s="8"/>
      <c r="B25" s="104" t="s">
        <v>502</v>
      </c>
      <c r="C25" s="105"/>
      <c r="D25" s="105"/>
      <c r="E25" s="105"/>
      <c r="F25" s="551"/>
      <c r="G25" s="546"/>
      <c r="H25" s="546"/>
      <c r="I25" s="547"/>
      <c r="J25" s="105"/>
      <c r="K25" s="109"/>
      <c r="L25" s="109"/>
      <c r="M25" s="110"/>
      <c r="N25" s="111"/>
    </row>
    <row r="26" spans="1:31" customHeight="1" ht="66.75" s="10" customFormat="1">
      <c r="A26" s="8"/>
      <c r="B26" s="112" t="s">
        <v>503</v>
      </c>
      <c r="C26" s="75" t="s">
        <v>504</v>
      </c>
      <c r="D26" s="12" t="s">
        <v>20</v>
      </c>
      <c r="E26" s="12" t="s">
        <v>21</v>
      </c>
      <c r="F26" s="521" t="s">
        <v>505</v>
      </c>
      <c r="G26" s="546"/>
      <c r="H26" s="546"/>
      <c r="I26" s="547"/>
      <c r="J26" s="12" t="s">
        <v>23</v>
      </c>
      <c r="K26" s="109">
        <f>L26</f>
        <v>9000000</v>
      </c>
      <c r="L26" s="114">
        <v>9000000</v>
      </c>
      <c r="M26" s="110"/>
      <c r="N26" s="111"/>
    </row>
    <row r="27" spans="1:31" customHeight="1" ht="66.75" s="10" customFormat="1">
      <c r="A27" s="8"/>
      <c r="B27" s="112" t="s">
        <v>506</v>
      </c>
      <c r="C27" s="75" t="s">
        <v>504</v>
      </c>
      <c r="D27" s="12" t="s">
        <v>20</v>
      </c>
      <c r="E27" s="12" t="s">
        <v>21</v>
      </c>
      <c r="F27" s="558">
        <v>45444</v>
      </c>
      <c r="G27" s="559"/>
      <c r="H27" s="559"/>
      <c r="I27" s="560"/>
      <c r="J27" s="12" t="s">
        <v>23</v>
      </c>
      <c r="K27" s="109">
        <f>L27</f>
        <v>900000</v>
      </c>
      <c r="L27" s="114">
        <v>900000</v>
      </c>
      <c r="M27" s="110"/>
      <c r="N27" s="111"/>
    </row>
    <row r="28" spans="1:31" customHeight="1" ht="66.75" s="10" customFormat="1">
      <c r="A28" s="8"/>
      <c r="B28" s="115" t="s">
        <v>507</v>
      </c>
      <c r="C28" s="75" t="s">
        <v>504</v>
      </c>
      <c r="D28" s="12" t="s">
        <v>20</v>
      </c>
      <c r="E28" s="75" t="s">
        <v>508</v>
      </c>
      <c r="F28" s="561" t="s">
        <v>509</v>
      </c>
      <c r="G28" s="559"/>
      <c r="H28" s="559"/>
      <c r="I28" s="560"/>
      <c r="J28" s="12"/>
      <c r="K28" s="109">
        <f>L28</f>
        <v>150000</v>
      </c>
      <c r="L28" s="114">
        <v>150000</v>
      </c>
      <c r="M28" s="110"/>
      <c r="N28" s="111"/>
    </row>
    <row r="29" spans="1:31" customHeight="1" ht="66.75" s="10" customFormat="1">
      <c r="A29" s="8"/>
      <c r="B29" s="115" t="s">
        <v>510</v>
      </c>
      <c r="C29" s="75"/>
      <c r="D29" s="12" t="s">
        <v>20</v>
      </c>
      <c r="E29" s="75" t="s">
        <v>508</v>
      </c>
      <c r="F29" s="561" t="s">
        <v>509</v>
      </c>
      <c r="G29" s="559"/>
      <c r="H29" s="559"/>
      <c r="I29" s="560"/>
      <c r="J29" s="12"/>
      <c r="K29" s="109">
        <f>L29</f>
        <v>300000</v>
      </c>
      <c r="L29" s="114">
        <v>300000</v>
      </c>
      <c r="M29" s="110"/>
      <c r="N29" s="111"/>
    </row>
    <row r="30" spans="1:31" customHeight="1" ht="66.75" s="10" customFormat="1">
      <c r="A30" s="8"/>
      <c r="B30" s="28" t="s">
        <v>511</v>
      </c>
      <c r="C30" s="75" t="s">
        <v>504</v>
      </c>
      <c r="D30" s="12" t="s">
        <v>20</v>
      </c>
      <c r="E30" s="75" t="s">
        <v>512</v>
      </c>
      <c r="F30" s="561" t="s">
        <v>513</v>
      </c>
      <c r="G30" s="559"/>
      <c r="H30" s="559"/>
      <c r="I30" s="560"/>
      <c r="J30" s="12" t="s">
        <v>23</v>
      </c>
      <c r="K30" s="109">
        <f>L30</f>
        <v>250000</v>
      </c>
      <c r="L30" s="114">
        <v>250000</v>
      </c>
      <c r="M30" s="110"/>
      <c r="N30" s="111"/>
    </row>
    <row r="31" spans="1:31" customHeight="1" ht="66.75" s="10" customFormat="1">
      <c r="A31" s="8"/>
      <c r="B31" s="112" t="s">
        <v>514</v>
      </c>
      <c r="C31" s="75" t="s">
        <v>504</v>
      </c>
      <c r="D31" s="12" t="s">
        <v>20</v>
      </c>
      <c r="E31" s="12" t="s">
        <v>21</v>
      </c>
      <c r="F31" s="561" t="s">
        <v>513</v>
      </c>
      <c r="G31" s="559"/>
      <c r="H31" s="559"/>
      <c r="I31" s="560"/>
      <c r="J31" s="12" t="s">
        <v>23</v>
      </c>
      <c r="K31" s="109">
        <f>L31</f>
        <v>25000000</v>
      </c>
      <c r="L31" s="114">
        <v>25000000</v>
      </c>
      <c r="M31" s="110"/>
      <c r="N31" s="111"/>
    </row>
    <row r="32" spans="1:31" customHeight="1" ht="66.75" s="10" customFormat="1">
      <c r="A32" s="8"/>
      <c r="B32" s="28" t="s">
        <v>515</v>
      </c>
      <c r="C32" s="75" t="s">
        <v>504</v>
      </c>
      <c r="D32" s="12" t="s">
        <v>20</v>
      </c>
      <c r="E32" s="75" t="s">
        <v>508</v>
      </c>
      <c r="F32" s="488" t="s">
        <v>516</v>
      </c>
      <c r="G32" s="489"/>
      <c r="H32" s="489"/>
      <c r="I32" s="490"/>
      <c r="J32" s="12" t="s">
        <v>23</v>
      </c>
      <c r="K32" s="109">
        <f>L32</f>
        <v>1000000</v>
      </c>
      <c r="L32" s="116">
        <v>1000000</v>
      </c>
      <c r="M32" s="110"/>
      <c r="N32" s="111"/>
    </row>
    <row r="33" spans="1:31" customHeight="1" ht="60" s="10" customFormat="1">
      <c r="A33" s="8"/>
      <c r="B33" s="112" t="s">
        <v>517</v>
      </c>
      <c r="C33" s="75" t="s">
        <v>504</v>
      </c>
      <c r="D33" s="12" t="s">
        <v>20</v>
      </c>
      <c r="E33" s="75" t="s">
        <v>512</v>
      </c>
      <c r="F33" s="488" t="s">
        <v>516</v>
      </c>
      <c r="G33" s="489"/>
      <c r="H33" s="489"/>
      <c r="I33" s="490"/>
      <c r="J33" s="12" t="s">
        <v>23</v>
      </c>
      <c r="K33" s="109">
        <f>L33</f>
        <v>200000</v>
      </c>
      <c r="L33" s="114">
        <v>200000</v>
      </c>
      <c r="M33" s="110"/>
      <c r="N33" s="111"/>
    </row>
    <row r="34" spans="1:31" customHeight="1" ht="60" s="10" customFormat="1">
      <c r="A34" s="8"/>
      <c r="B34" s="117" t="s">
        <v>518</v>
      </c>
      <c r="C34" s="75" t="s">
        <v>504</v>
      </c>
      <c r="D34" s="12" t="s">
        <v>20</v>
      </c>
      <c r="E34" s="12" t="s">
        <v>21</v>
      </c>
      <c r="F34" s="521" t="s">
        <v>519</v>
      </c>
      <c r="G34" s="546"/>
      <c r="H34" s="546"/>
      <c r="I34" s="547"/>
      <c r="J34" s="12" t="s">
        <v>23</v>
      </c>
      <c r="K34" s="109">
        <f>L34</f>
        <v>24500000</v>
      </c>
      <c r="L34" s="116">
        <v>24500000</v>
      </c>
      <c r="M34" s="110"/>
      <c r="N34" s="111"/>
    </row>
    <row r="35" spans="1:31" customHeight="1" ht="45.75" s="10" customFormat="1">
      <c r="A35" s="8"/>
      <c r="B35" s="117" t="s">
        <v>520</v>
      </c>
      <c r="C35" s="75" t="s">
        <v>504</v>
      </c>
      <c r="D35" s="12" t="s">
        <v>20</v>
      </c>
      <c r="E35" s="75" t="s">
        <v>508</v>
      </c>
      <c r="F35" s="488" t="s">
        <v>516</v>
      </c>
      <c r="G35" s="489"/>
      <c r="H35" s="489"/>
      <c r="I35" s="490"/>
      <c r="J35" s="12" t="s">
        <v>23</v>
      </c>
      <c r="K35" s="109">
        <f>L35</f>
        <v>150000</v>
      </c>
      <c r="L35" s="116">
        <v>150000</v>
      </c>
      <c r="M35" s="110"/>
      <c r="N35" s="111"/>
    </row>
    <row r="36" spans="1:31" customHeight="1" ht="17.25" s="10" customFormat="1">
      <c r="A36" s="8"/>
      <c r="B36" s="104" t="s">
        <v>521</v>
      </c>
      <c r="C36" s="105"/>
      <c r="D36" s="105"/>
      <c r="E36" s="105"/>
      <c r="F36" s="551"/>
      <c r="G36" s="546"/>
      <c r="H36" s="546"/>
      <c r="I36" s="547"/>
      <c r="J36" s="105"/>
      <c r="K36" s="109">
        <f>L36</f>
        <v/>
      </c>
      <c r="L36" s="114"/>
      <c r="M36" s="110"/>
      <c r="N36" s="111"/>
    </row>
    <row r="37" spans="1:31" customHeight="1" ht="60" s="10" customFormat="1">
      <c r="A37" s="8"/>
      <c r="B37" s="112" t="s">
        <v>522</v>
      </c>
      <c r="C37" s="75" t="s">
        <v>523</v>
      </c>
      <c r="D37" s="12" t="s">
        <v>20</v>
      </c>
      <c r="E37" s="75" t="s">
        <v>512</v>
      </c>
      <c r="F37" s="488" t="s">
        <v>486</v>
      </c>
      <c r="G37" s="489"/>
      <c r="H37" s="489"/>
      <c r="I37" s="490"/>
      <c r="J37" s="12" t="s">
        <v>23</v>
      </c>
      <c r="K37" s="109">
        <f>L37</f>
        <v>100000</v>
      </c>
      <c r="L37" s="114">
        <v>100000</v>
      </c>
      <c r="M37" s="110"/>
      <c r="N37" s="111"/>
    </row>
    <row r="38" spans="1:31" customHeight="1" ht="53.25" s="10" customFormat="1">
      <c r="A38" s="8"/>
      <c r="B38" s="112" t="s">
        <v>524</v>
      </c>
      <c r="C38" s="75" t="s">
        <v>523</v>
      </c>
      <c r="D38" s="12" t="s">
        <v>20</v>
      </c>
      <c r="E38" s="75" t="s">
        <v>512</v>
      </c>
      <c r="F38" s="488" t="s">
        <v>486</v>
      </c>
      <c r="G38" s="489"/>
      <c r="H38" s="489"/>
      <c r="I38" s="490"/>
      <c r="J38" s="12" t="s">
        <v>23</v>
      </c>
      <c r="K38" s="109"/>
      <c r="L38" s="114"/>
      <c r="M38" s="110"/>
      <c r="N38" s="111"/>
    </row>
    <row r="39" spans="1:31" customHeight="1" ht="18.75" s="10" customFormat="1">
      <c r="A39" s="8"/>
      <c r="B39" s="104" t="s">
        <v>525</v>
      </c>
      <c r="C39" s="105"/>
      <c r="D39" s="105"/>
      <c r="E39" s="105"/>
      <c r="F39" s="551"/>
      <c r="G39" s="546"/>
      <c r="H39" s="546"/>
      <c r="I39" s="547"/>
      <c r="J39" s="105"/>
      <c r="K39" s="109">
        <f>L39</f>
        <v/>
      </c>
      <c r="L39" s="114"/>
      <c r="M39" s="110"/>
      <c r="N39" s="111"/>
    </row>
    <row r="40" spans="1:31" customHeight="1" ht="46.5" s="10" customFormat="1">
      <c r="A40" s="8"/>
      <c r="B40" s="28" t="s">
        <v>526</v>
      </c>
      <c r="C40" s="75" t="s">
        <v>527</v>
      </c>
      <c r="D40" s="12" t="s">
        <v>20</v>
      </c>
      <c r="E40" s="75" t="s">
        <v>508</v>
      </c>
      <c r="F40" s="562" t="s">
        <v>528</v>
      </c>
      <c r="G40" s="563"/>
      <c r="H40" s="563"/>
      <c r="I40" s="564"/>
      <c r="J40" s="105"/>
      <c r="K40" s="109">
        <f>L40</f>
        <v>150000</v>
      </c>
      <c r="L40" s="114">
        <v>150000</v>
      </c>
      <c r="M40" s="110"/>
      <c r="N40" s="111"/>
    </row>
    <row r="41" spans="1:31" customHeight="1" ht="43.5" s="10" customFormat="1">
      <c r="A41" s="8"/>
      <c r="B41" s="112" t="s">
        <v>529</v>
      </c>
      <c r="C41" s="75" t="s">
        <v>527</v>
      </c>
      <c r="D41" s="12" t="s">
        <v>20</v>
      </c>
      <c r="E41" s="12" t="s">
        <v>21</v>
      </c>
      <c r="F41" s="562" t="s">
        <v>530</v>
      </c>
      <c r="G41" s="563"/>
      <c r="H41" s="563"/>
      <c r="I41" s="564"/>
      <c r="J41" s="12" t="s">
        <v>23</v>
      </c>
      <c r="K41" s="109">
        <f>L41</f>
        <v>3000000</v>
      </c>
      <c r="L41" s="114">
        <v>3000000</v>
      </c>
      <c r="M41" s="110"/>
      <c r="N41" s="111"/>
    </row>
    <row r="42" spans="1:31" customHeight="1" ht="56.25" s="10" customFormat="1">
      <c r="A42" s="8"/>
      <c r="B42" s="112" t="s">
        <v>531</v>
      </c>
      <c r="C42" s="75" t="s">
        <v>527</v>
      </c>
      <c r="D42" s="12" t="s">
        <v>20</v>
      </c>
      <c r="E42" s="12" t="s">
        <v>21</v>
      </c>
      <c r="F42" s="488" t="s">
        <v>486</v>
      </c>
      <c r="G42" s="489"/>
      <c r="H42" s="489"/>
      <c r="I42" s="490"/>
      <c r="J42" s="12" t="s">
        <v>23</v>
      </c>
      <c r="K42" s="109">
        <f>L42</f>
        <v>2050000</v>
      </c>
      <c r="L42" s="114">
        <v>2050000</v>
      </c>
      <c r="M42" s="110"/>
      <c r="N42" s="111"/>
      <c r="P42" s="99"/>
    </row>
    <row r="43" spans="1:31" customHeight="1" ht="57.75" s="10" customFormat="1">
      <c r="A43" s="8"/>
      <c r="B43" s="112" t="s">
        <v>532</v>
      </c>
      <c r="C43" s="75" t="s">
        <v>527</v>
      </c>
      <c r="D43" s="12" t="s">
        <v>20</v>
      </c>
      <c r="E43" s="75" t="s">
        <v>512</v>
      </c>
      <c r="F43" s="562" t="s">
        <v>533</v>
      </c>
      <c r="G43" s="563"/>
      <c r="H43" s="563"/>
      <c r="I43" s="564"/>
      <c r="J43" s="12" t="s">
        <v>23</v>
      </c>
      <c r="K43" s="109">
        <f>L43</f>
        <v>150000</v>
      </c>
      <c r="L43" s="114">
        <v>150000</v>
      </c>
      <c r="M43" s="110"/>
      <c r="N43" s="111"/>
    </row>
    <row r="44" spans="1:31" customHeight="1" ht="60" s="10" customFormat="1">
      <c r="A44" s="8"/>
      <c r="B44" s="28" t="s">
        <v>534</v>
      </c>
      <c r="C44" s="75" t="s">
        <v>527</v>
      </c>
      <c r="D44" s="12" t="s">
        <v>20</v>
      </c>
      <c r="E44" s="12" t="s">
        <v>21</v>
      </c>
      <c r="F44" s="562" t="s">
        <v>535</v>
      </c>
      <c r="G44" s="563"/>
      <c r="H44" s="563"/>
      <c r="I44" s="564"/>
      <c r="J44" s="12" t="s">
        <v>23</v>
      </c>
      <c r="K44" s="109">
        <f>L44</f>
        <v>400000</v>
      </c>
      <c r="L44" s="114">
        <v>400000</v>
      </c>
      <c r="M44" s="110"/>
      <c r="N44" s="111"/>
    </row>
    <row r="45" spans="1:31" customHeight="1" ht="60" s="10" customFormat="1">
      <c r="A45" s="8"/>
      <c r="B45" s="112" t="s">
        <v>536</v>
      </c>
      <c r="C45" s="75" t="s">
        <v>527</v>
      </c>
      <c r="D45" s="12" t="s">
        <v>20</v>
      </c>
      <c r="E45" s="12" t="s">
        <v>21</v>
      </c>
      <c r="F45" s="562" t="s">
        <v>537</v>
      </c>
      <c r="G45" s="563"/>
      <c r="H45" s="563"/>
      <c r="I45" s="564"/>
      <c r="J45" s="12" t="s">
        <v>23</v>
      </c>
      <c r="K45" s="109">
        <f>L45</f>
        <v>460000</v>
      </c>
      <c r="L45" s="114">
        <v>460000</v>
      </c>
      <c r="M45" s="110"/>
      <c r="N45" s="111"/>
    </row>
    <row r="46" spans="1:31" customHeight="1" ht="60" s="10" customFormat="1">
      <c r="A46" s="8"/>
      <c r="B46" s="112" t="s">
        <v>538</v>
      </c>
      <c r="C46" s="75" t="s">
        <v>527</v>
      </c>
      <c r="D46" s="12" t="s">
        <v>20</v>
      </c>
      <c r="E46" s="12" t="s">
        <v>21</v>
      </c>
      <c r="F46" s="562" t="s">
        <v>539</v>
      </c>
      <c r="G46" s="563"/>
      <c r="H46" s="563"/>
      <c r="I46" s="564"/>
      <c r="J46" s="12" t="s">
        <v>23</v>
      </c>
      <c r="K46" s="109">
        <f>L46</f>
        <v>3000000</v>
      </c>
      <c r="L46" s="114">
        <v>3000000</v>
      </c>
      <c r="M46" s="110"/>
      <c r="N46" s="111"/>
    </row>
    <row r="47" spans="1:31" customHeight="1" ht="60" s="10" customFormat="1">
      <c r="A47" s="8"/>
      <c r="B47" s="115" t="s">
        <v>540</v>
      </c>
      <c r="C47" s="75" t="s">
        <v>527</v>
      </c>
      <c r="D47" s="12" t="s">
        <v>20</v>
      </c>
      <c r="E47" s="12" t="s">
        <v>21</v>
      </c>
      <c r="F47" s="488" t="s">
        <v>486</v>
      </c>
      <c r="G47" s="489"/>
      <c r="H47" s="489"/>
      <c r="I47" s="490"/>
      <c r="J47" s="12" t="s">
        <v>23</v>
      </c>
      <c r="K47" s="109">
        <f>L47</f>
        <v>2870000</v>
      </c>
      <c r="L47" s="114">
        <v>2870000</v>
      </c>
      <c r="M47" s="110"/>
      <c r="N47" s="111"/>
    </row>
    <row r="48" spans="1:31" customHeight="1" ht="60" s="10" customFormat="1">
      <c r="A48" s="8"/>
      <c r="B48" s="112" t="s">
        <v>541</v>
      </c>
      <c r="C48" s="75" t="s">
        <v>527</v>
      </c>
      <c r="D48" s="12" t="s">
        <v>20</v>
      </c>
      <c r="E48" s="12" t="s">
        <v>21</v>
      </c>
      <c r="F48" s="562" t="s">
        <v>537</v>
      </c>
      <c r="G48" s="563"/>
      <c r="H48" s="563"/>
      <c r="I48" s="564"/>
      <c r="J48" s="12" t="s">
        <v>23</v>
      </c>
      <c r="K48" s="109">
        <f>L48</f>
        <v>5850000</v>
      </c>
      <c r="L48" s="114">
        <v>5850000</v>
      </c>
      <c r="M48" s="110"/>
      <c r="N48" s="111"/>
    </row>
    <row r="49" spans="1:31" customHeight="1" ht="60" s="10" customFormat="1">
      <c r="A49" s="8"/>
      <c r="B49" s="28" t="s">
        <v>542</v>
      </c>
      <c r="C49" s="75" t="s">
        <v>527</v>
      </c>
      <c r="D49" s="12" t="s">
        <v>20</v>
      </c>
      <c r="E49" s="12" t="s">
        <v>21</v>
      </c>
      <c r="F49" s="488" t="s">
        <v>486</v>
      </c>
      <c r="G49" s="489"/>
      <c r="H49" s="489"/>
      <c r="I49" s="490"/>
      <c r="J49" s="12" t="s">
        <v>23</v>
      </c>
      <c r="K49" s="109">
        <f>L49</f>
        <v>1500000</v>
      </c>
      <c r="L49" s="114">
        <v>1500000</v>
      </c>
      <c r="M49" s="110"/>
      <c r="N49" s="111"/>
    </row>
    <row r="50" spans="1:31" customHeight="1" ht="60" s="10" customFormat="1">
      <c r="A50" s="8"/>
      <c r="B50" s="28" t="s">
        <v>543</v>
      </c>
      <c r="C50" s="75" t="s">
        <v>527</v>
      </c>
      <c r="D50" s="12" t="s">
        <v>20</v>
      </c>
      <c r="E50" s="12" t="s">
        <v>21</v>
      </c>
      <c r="F50" s="488" t="s">
        <v>544</v>
      </c>
      <c r="G50" s="489"/>
      <c r="H50" s="489"/>
      <c r="I50" s="490"/>
      <c r="J50" s="12" t="s">
        <v>23</v>
      </c>
      <c r="K50" s="109">
        <f>L50</f>
        <v>1900000</v>
      </c>
      <c r="L50" s="114">
        <v>1900000</v>
      </c>
      <c r="M50" s="110"/>
      <c r="N50" s="111"/>
    </row>
    <row r="51" spans="1:31" customHeight="1" ht="20.25" s="10" customFormat="1">
      <c r="A51" s="8"/>
      <c r="B51" s="104" t="s">
        <v>545</v>
      </c>
      <c r="C51" s="105"/>
      <c r="D51" s="105"/>
      <c r="E51" s="105"/>
      <c r="F51" s="551"/>
      <c r="G51" s="546"/>
      <c r="H51" s="546"/>
      <c r="I51" s="547"/>
      <c r="J51" s="105"/>
      <c r="K51" s="109">
        <f>L51</f>
        <v/>
      </c>
      <c r="L51" s="118"/>
      <c r="M51" s="110"/>
      <c r="N51" s="111"/>
    </row>
    <row r="52" spans="1:31" customHeight="1" ht="64.5" s="10" customFormat="1">
      <c r="A52" s="8"/>
      <c r="B52" s="28" t="s">
        <v>546</v>
      </c>
      <c r="C52" s="75" t="s">
        <v>547</v>
      </c>
      <c r="D52" s="12" t="s">
        <v>20</v>
      </c>
      <c r="E52" s="75" t="s">
        <v>512</v>
      </c>
      <c r="F52" s="521" t="s">
        <v>548</v>
      </c>
      <c r="G52" s="546"/>
      <c r="H52" s="546"/>
      <c r="I52" s="547"/>
      <c r="J52" s="12" t="s">
        <v>23</v>
      </c>
      <c r="K52" s="109">
        <f>L52</f>
        <v>81373</v>
      </c>
      <c r="L52" s="114">
        <v>81373</v>
      </c>
      <c r="M52" s="110"/>
      <c r="N52" s="111"/>
    </row>
    <row r="53" spans="1:31" customHeight="1" ht="19.5" s="10" customFormat="1">
      <c r="A53" s="8"/>
      <c r="B53" s="104" t="s">
        <v>286</v>
      </c>
      <c r="C53" s="105"/>
      <c r="D53" s="105"/>
      <c r="E53" s="105"/>
      <c r="F53" s="551"/>
      <c r="G53" s="546"/>
      <c r="H53" s="546"/>
      <c r="I53" s="547"/>
      <c r="J53" s="105"/>
      <c r="K53" s="109">
        <f>L53</f>
        <v/>
      </c>
      <c r="L53" s="114"/>
      <c r="M53" s="110"/>
      <c r="N53" s="111"/>
    </row>
    <row r="54" spans="1:31" customHeight="1" ht="60" s="10" customFormat="1">
      <c r="A54" s="8"/>
      <c r="B54" s="112" t="s">
        <v>549</v>
      </c>
      <c r="C54" s="75" t="s">
        <v>550</v>
      </c>
      <c r="D54" s="12" t="s">
        <v>20</v>
      </c>
      <c r="E54" s="75" t="s">
        <v>512</v>
      </c>
      <c r="F54" s="521" t="s">
        <v>551</v>
      </c>
      <c r="G54" s="546"/>
      <c r="H54" s="546"/>
      <c r="I54" s="547"/>
      <c r="J54" s="12" t="s">
        <v>23</v>
      </c>
      <c r="K54" s="109">
        <f>L54</f>
        <v>100000</v>
      </c>
      <c r="L54" s="114">
        <v>100000</v>
      </c>
      <c r="M54" s="110"/>
      <c r="N54" s="111"/>
    </row>
    <row r="55" spans="1:31" customHeight="1" ht="19.5" s="10" customFormat="1">
      <c r="A55" s="8"/>
      <c r="B55" s="104" t="s">
        <v>552</v>
      </c>
      <c r="C55" s="105"/>
      <c r="D55" s="105"/>
      <c r="E55" s="75"/>
      <c r="F55" s="551"/>
      <c r="G55" s="546"/>
      <c r="H55" s="546"/>
      <c r="I55" s="547"/>
      <c r="J55" s="105"/>
      <c r="K55" s="109">
        <f>L55</f>
        <v/>
      </c>
      <c r="L55" s="114"/>
      <c r="M55" s="110"/>
      <c r="N55" s="111"/>
    </row>
    <row r="56" spans="1:31" customHeight="1" ht="55.5" s="10" customFormat="1">
      <c r="A56" s="8"/>
      <c r="B56" s="28" t="s">
        <v>553</v>
      </c>
      <c r="C56" s="75" t="s">
        <v>550</v>
      </c>
      <c r="D56" s="12" t="s">
        <v>20</v>
      </c>
      <c r="E56" s="75" t="s">
        <v>512</v>
      </c>
      <c r="F56" s="521" t="s">
        <v>554</v>
      </c>
      <c r="G56" s="546"/>
      <c r="H56" s="546"/>
      <c r="I56" s="547"/>
      <c r="J56" s="12" t="s">
        <v>23</v>
      </c>
      <c r="K56" s="109">
        <f>L56</f>
        <v>100000</v>
      </c>
      <c r="L56" s="114">
        <v>100000</v>
      </c>
      <c r="M56" s="110"/>
      <c r="N56" s="111"/>
    </row>
    <row r="57" spans="1:31" customHeight="1" ht="53.25" s="10" customFormat="1">
      <c r="A57" s="8"/>
      <c r="B57" s="112" t="s">
        <v>555</v>
      </c>
      <c r="C57" s="75" t="s">
        <v>550</v>
      </c>
      <c r="D57" s="12" t="s">
        <v>20</v>
      </c>
      <c r="E57" s="75" t="s">
        <v>512</v>
      </c>
      <c r="F57" s="565">
        <v>45352</v>
      </c>
      <c r="G57" s="546"/>
      <c r="H57" s="546"/>
      <c r="I57" s="547"/>
      <c r="J57" s="12" t="s">
        <v>23</v>
      </c>
      <c r="K57" s="109">
        <f>L57</f>
        <v>500000</v>
      </c>
      <c r="L57" s="114">
        <v>500000</v>
      </c>
      <c r="M57" s="110"/>
      <c r="N57" s="111"/>
    </row>
    <row r="58" spans="1:31" customHeight="1" ht="53.25" s="10" customFormat="1">
      <c r="A58" s="8"/>
      <c r="B58" s="28" t="s">
        <v>556</v>
      </c>
      <c r="C58" s="75" t="s">
        <v>550</v>
      </c>
      <c r="D58" s="12" t="s">
        <v>20</v>
      </c>
      <c r="E58" s="75" t="s">
        <v>512</v>
      </c>
      <c r="F58" s="521" t="s">
        <v>557</v>
      </c>
      <c r="G58" s="522"/>
      <c r="H58" s="522"/>
      <c r="I58" s="523"/>
      <c r="J58" s="12"/>
      <c r="K58" s="109">
        <f>L58</f>
        <v>100000</v>
      </c>
      <c r="L58" s="114">
        <v>100000</v>
      </c>
      <c r="M58" s="110"/>
      <c r="N58" s="111"/>
    </row>
    <row r="59" spans="1:31" customHeight="1" ht="51.75" s="10" customFormat="1">
      <c r="A59" s="8"/>
      <c r="B59" s="112" t="s">
        <v>558</v>
      </c>
      <c r="C59" s="75" t="s">
        <v>550</v>
      </c>
      <c r="D59" s="12" t="s">
        <v>20</v>
      </c>
      <c r="E59" s="75" t="s">
        <v>512</v>
      </c>
      <c r="F59" s="521" t="s">
        <v>559</v>
      </c>
      <c r="G59" s="522"/>
      <c r="H59" s="522"/>
      <c r="I59" s="523"/>
      <c r="J59" s="12" t="s">
        <v>23</v>
      </c>
      <c r="K59" s="109">
        <f>L59</f>
        <v>50000</v>
      </c>
      <c r="L59" s="114">
        <v>50000</v>
      </c>
      <c r="M59" s="110"/>
      <c r="N59" s="111"/>
    </row>
    <row r="60" spans="1:31" customHeight="1" ht="51.75" s="10" customFormat="1">
      <c r="A60" s="8"/>
      <c r="B60" s="28" t="s">
        <v>560</v>
      </c>
      <c r="C60" s="75" t="s">
        <v>550</v>
      </c>
      <c r="D60" s="12" t="s">
        <v>20</v>
      </c>
      <c r="E60" s="75" t="s">
        <v>512</v>
      </c>
      <c r="F60" s="521" t="s">
        <v>561</v>
      </c>
      <c r="G60" s="522"/>
      <c r="H60" s="522"/>
      <c r="I60" s="523"/>
      <c r="J60" s="12" t="s">
        <v>23</v>
      </c>
      <c r="K60" s="109">
        <f>L60</f>
        <v>50000</v>
      </c>
      <c r="L60" s="114">
        <v>50000</v>
      </c>
      <c r="M60" s="110"/>
      <c r="N60" s="111"/>
    </row>
    <row r="61" spans="1:31" customHeight="1" ht="16.5" s="10" customFormat="1">
      <c r="A61" s="8"/>
      <c r="B61" s="104" t="s">
        <v>562</v>
      </c>
      <c r="C61" s="105"/>
      <c r="D61" s="105"/>
      <c r="E61" s="105"/>
      <c r="F61" s="551"/>
      <c r="G61" s="546"/>
      <c r="H61" s="546"/>
      <c r="I61" s="547"/>
      <c r="J61" s="105"/>
      <c r="K61" s="109">
        <f>L61</f>
        <v/>
      </c>
      <c r="L61" s="114"/>
      <c r="M61" s="110"/>
      <c r="N61" s="111"/>
    </row>
    <row r="62" spans="1:31" customHeight="1" ht="18.75" s="10" customFormat="1">
      <c r="A62" s="8"/>
      <c r="B62" s="119" t="s">
        <v>563</v>
      </c>
      <c r="C62" s="105"/>
      <c r="D62" s="105"/>
      <c r="E62" s="105"/>
      <c r="F62" s="106"/>
      <c r="G62" s="107"/>
      <c r="H62" s="107"/>
      <c r="I62" s="108"/>
      <c r="J62" s="105"/>
      <c r="K62" s="109"/>
      <c r="L62" s="114"/>
      <c r="M62" s="110"/>
      <c r="N62" s="111"/>
    </row>
    <row r="63" spans="1:31" customHeight="1" ht="53.25" s="10" customFormat="1">
      <c r="A63" s="8"/>
      <c r="B63" s="120" t="s">
        <v>564</v>
      </c>
      <c r="C63" s="75" t="s">
        <v>565</v>
      </c>
      <c r="D63" s="12" t="s">
        <v>20</v>
      </c>
      <c r="E63" s="12" t="s">
        <v>21</v>
      </c>
      <c r="F63" s="551" t="s">
        <v>566</v>
      </c>
      <c r="G63" s="546"/>
      <c r="H63" s="546"/>
      <c r="I63" s="547"/>
      <c r="J63" s="12" t="s">
        <v>23</v>
      </c>
      <c r="K63" s="109">
        <f>L63</f>
        <v>400000</v>
      </c>
      <c r="L63" s="17">
        <v>400000</v>
      </c>
      <c r="M63" s="110"/>
      <c r="N63" s="111"/>
    </row>
    <row r="64" spans="1:31" customHeight="1" ht="19.5" s="10" customFormat="1">
      <c r="A64" s="8"/>
      <c r="B64" s="121" t="s">
        <v>567</v>
      </c>
      <c r="C64" s="105"/>
      <c r="D64" s="105"/>
      <c r="E64" s="105"/>
      <c r="F64" s="551"/>
      <c r="G64" s="546"/>
      <c r="H64" s="546"/>
      <c r="I64" s="547"/>
      <c r="J64" s="105"/>
      <c r="K64" s="109">
        <f>L64</f>
        <v/>
      </c>
      <c r="L64" s="114"/>
      <c r="M64" s="110"/>
      <c r="N64" s="111"/>
    </row>
    <row r="65" spans="1:31" customHeight="1" ht="66" s="10" customFormat="1">
      <c r="A65" s="8"/>
      <c r="B65" s="112" t="s">
        <v>568</v>
      </c>
      <c r="C65" s="75" t="s">
        <v>565</v>
      </c>
      <c r="D65" s="12" t="s">
        <v>20</v>
      </c>
      <c r="E65" s="12" t="s">
        <v>21</v>
      </c>
      <c r="F65" s="521" t="s">
        <v>537</v>
      </c>
      <c r="G65" s="546"/>
      <c r="H65" s="546"/>
      <c r="I65" s="547"/>
      <c r="J65" s="12" t="s">
        <v>23</v>
      </c>
      <c r="K65" s="109">
        <f>L65</f>
        <v>1000000</v>
      </c>
      <c r="L65" s="114">
        <v>1000000</v>
      </c>
      <c r="M65" s="110"/>
      <c r="N65" s="111"/>
    </row>
    <row r="66" spans="1:31" customHeight="1" ht="66.75" s="10" customFormat="1">
      <c r="A66" s="8"/>
      <c r="B66" s="112" t="s">
        <v>569</v>
      </c>
      <c r="C66" s="75" t="s">
        <v>565</v>
      </c>
      <c r="D66" s="12" t="s">
        <v>20</v>
      </c>
      <c r="E66" s="12" t="s">
        <v>21</v>
      </c>
      <c r="F66" s="521" t="s">
        <v>528</v>
      </c>
      <c r="G66" s="546"/>
      <c r="H66" s="546"/>
      <c r="I66" s="547"/>
      <c r="J66" s="12" t="s">
        <v>23</v>
      </c>
      <c r="K66" s="109">
        <f>L66</f>
        <v>1000000</v>
      </c>
      <c r="L66" s="114">
        <v>1000000</v>
      </c>
      <c r="M66" s="110"/>
      <c r="N66" s="111"/>
    </row>
    <row r="67" spans="1:31" customHeight="1" ht="68.25" s="10" customFormat="1">
      <c r="A67" s="8"/>
      <c r="B67" s="112" t="s">
        <v>570</v>
      </c>
      <c r="C67" s="75" t="s">
        <v>565</v>
      </c>
      <c r="D67" s="12" t="s">
        <v>20</v>
      </c>
      <c r="E67" s="12" t="s">
        <v>21</v>
      </c>
      <c r="F67" s="521" t="s">
        <v>539</v>
      </c>
      <c r="G67" s="546"/>
      <c r="H67" s="546"/>
      <c r="I67" s="547"/>
      <c r="J67" s="12" t="s">
        <v>23</v>
      </c>
      <c r="K67" s="109">
        <f>L67</f>
        <v>1500000</v>
      </c>
      <c r="L67" s="114">
        <v>1500000</v>
      </c>
      <c r="M67" s="110"/>
      <c r="N67" s="111"/>
    </row>
    <row r="68" spans="1:31" customHeight="1" ht="54" s="10" customFormat="1">
      <c r="A68" s="8"/>
      <c r="B68" s="112" t="s">
        <v>571</v>
      </c>
      <c r="C68" s="75" t="s">
        <v>565</v>
      </c>
      <c r="D68" s="12" t="s">
        <v>20</v>
      </c>
      <c r="E68" s="75" t="s">
        <v>512</v>
      </c>
      <c r="F68" s="521" t="s">
        <v>539</v>
      </c>
      <c r="G68" s="546"/>
      <c r="H68" s="546"/>
      <c r="I68" s="547"/>
      <c r="J68" s="12" t="s">
        <v>23</v>
      </c>
      <c r="K68" s="109">
        <f>L68</f>
        <v>200000</v>
      </c>
      <c r="L68" s="114">
        <v>200000</v>
      </c>
      <c r="M68" s="110"/>
      <c r="N68" s="111"/>
    </row>
    <row r="69" spans="1:31" customHeight="1" ht="53.25" s="10" customFormat="1">
      <c r="A69" s="8"/>
      <c r="B69" s="112" t="s">
        <v>572</v>
      </c>
      <c r="C69" s="75" t="s">
        <v>565</v>
      </c>
      <c r="D69" s="12" t="s">
        <v>20</v>
      </c>
      <c r="E69" s="12" t="s">
        <v>21</v>
      </c>
      <c r="F69" s="521" t="s">
        <v>573</v>
      </c>
      <c r="G69" s="546"/>
      <c r="H69" s="546"/>
      <c r="I69" s="547"/>
      <c r="J69" s="12" t="s">
        <v>23</v>
      </c>
      <c r="K69" s="109">
        <f>L69</f>
        <v>400000</v>
      </c>
      <c r="L69" s="114">
        <v>400000</v>
      </c>
      <c r="M69" s="110"/>
      <c r="N69" s="111"/>
    </row>
    <row r="70" spans="1:31" customHeight="1" ht="53.25" s="10" customFormat="1">
      <c r="A70" s="8"/>
      <c r="B70" s="28" t="s">
        <v>574</v>
      </c>
      <c r="C70" s="75" t="s">
        <v>565</v>
      </c>
      <c r="D70" s="12" t="s">
        <v>20</v>
      </c>
      <c r="E70" s="75" t="s">
        <v>512</v>
      </c>
      <c r="F70" s="521" t="s">
        <v>575</v>
      </c>
      <c r="G70" s="546"/>
      <c r="H70" s="546"/>
      <c r="I70" s="547"/>
      <c r="J70" s="12" t="s">
        <v>23</v>
      </c>
      <c r="K70" s="109">
        <f>L70</f>
        <v>300000</v>
      </c>
      <c r="L70" s="114">
        <v>300000</v>
      </c>
      <c r="M70" s="110"/>
      <c r="N70" s="111"/>
    </row>
    <row r="71" spans="1:31" customHeight="1" ht="53.25" s="10" customFormat="1">
      <c r="A71" s="8"/>
      <c r="B71" s="28" t="s">
        <v>576</v>
      </c>
      <c r="C71" s="75" t="s">
        <v>565</v>
      </c>
      <c r="D71" s="12" t="s">
        <v>20</v>
      </c>
      <c r="E71" s="75" t="s">
        <v>512</v>
      </c>
      <c r="F71" s="521" t="s">
        <v>575</v>
      </c>
      <c r="G71" s="546"/>
      <c r="H71" s="546"/>
      <c r="I71" s="547"/>
      <c r="J71" s="12" t="s">
        <v>23</v>
      </c>
      <c r="K71" s="109">
        <f>L71</f>
        <v>1000000</v>
      </c>
      <c r="L71" s="114">
        <v>1000000</v>
      </c>
      <c r="M71" s="110"/>
      <c r="N71" s="111"/>
    </row>
    <row r="72" spans="1:31" customHeight="1" ht="53.25" s="10" customFormat="1">
      <c r="A72" s="8"/>
      <c r="B72" s="28" t="s">
        <v>577</v>
      </c>
      <c r="C72" s="75" t="s">
        <v>565</v>
      </c>
      <c r="D72" s="12" t="s">
        <v>20</v>
      </c>
      <c r="E72" s="12" t="s">
        <v>21</v>
      </c>
      <c r="F72" s="521" t="s">
        <v>578</v>
      </c>
      <c r="G72" s="522"/>
      <c r="H72" s="522"/>
      <c r="I72" s="523"/>
      <c r="J72" s="12" t="s">
        <v>23</v>
      </c>
      <c r="K72" s="109">
        <f>L72</f>
        <v>500000</v>
      </c>
      <c r="L72" s="114">
        <v>500000</v>
      </c>
      <c r="M72" s="110"/>
      <c r="N72" s="111"/>
    </row>
    <row r="73" spans="1:31" customHeight="1" ht="53.25" s="10" customFormat="1">
      <c r="A73" s="8"/>
      <c r="B73" s="28" t="s">
        <v>579</v>
      </c>
      <c r="C73" s="75" t="s">
        <v>565</v>
      </c>
      <c r="D73" s="12" t="s">
        <v>20</v>
      </c>
      <c r="E73" s="75" t="s">
        <v>512</v>
      </c>
      <c r="F73" s="521" t="s">
        <v>580</v>
      </c>
      <c r="G73" s="522"/>
      <c r="H73" s="522"/>
      <c r="I73" s="523"/>
      <c r="J73" s="12" t="s">
        <v>23</v>
      </c>
      <c r="K73" s="109">
        <f>L73</f>
        <v>250000</v>
      </c>
      <c r="L73" s="114">
        <v>250000</v>
      </c>
      <c r="M73" s="110"/>
      <c r="N73" s="111"/>
    </row>
    <row r="74" spans="1:31" customHeight="1" ht="53.25" s="10" customFormat="1">
      <c r="A74" s="8"/>
      <c r="B74" s="28" t="s">
        <v>581</v>
      </c>
      <c r="C74" s="75" t="s">
        <v>565</v>
      </c>
      <c r="D74" s="12" t="s">
        <v>20</v>
      </c>
      <c r="E74" s="75" t="s">
        <v>512</v>
      </c>
      <c r="F74" s="521" t="s">
        <v>537</v>
      </c>
      <c r="G74" s="522"/>
      <c r="H74" s="522"/>
      <c r="I74" s="523"/>
      <c r="J74" s="12" t="s">
        <v>23</v>
      </c>
      <c r="K74" s="109">
        <f>L74</f>
        <v>300000</v>
      </c>
      <c r="L74" s="114">
        <v>300000</v>
      </c>
      <c r="M74" s="110"/>
      <c r="N74" s="111"/>
    </row>
    <row r="75" spans="1:31" customHeight="1" ht="17.25" s="10" customFormat="1">
      <c r="A75" s="8"/>
      <c r="B75" s="122" t="s">
        <v>582</v>
      </c>
      <c r="C75" s="105"/>
      <c r="D75" s="105"/>
      <c r="E75" s="105"/>
      <c r="F75" s="551"/>
      <c r="G75" s="546"/>
      <c r="H75" s="546"/>
      <c r="I75" s="547"/>
      <c r="J75" s="105"/>
      <c r="K75" s="109">
        <f>L75</f>
        <v/>
      </c>
      <c r="L75" s="114"/>
      <c r="M75" s="110"/>
      <c r="N75" s="111"/>
    </row>
    <row r="76" spans="1:31" customHeight="1" ht="18" s="10" customFormat="1">
      <c r="A76" s="8"/>
      <c r="B76" s="112" t="s">
        <v>583</v>
      </c>
      <c r="C76" s="105"/>
      <c r="D76" s="105"/>
      <c r="E76" s="105"/>
      <c r="F76" s="551"/>
      <c r="G76" s="546"/>
      <c r="H76" s="546"/>
      <c r="I76" s="547"/>
      <c r="J76" s="105"/>
      <c r="K76" s="109">
        <f>L76</f>
        <v/>
      </c>
      <c r="L76" s="114"/>
      <c r="M76" s="110"/>
      <c r="N76" s="111"/>
    </row>
    <row r="77" spans="1:31" customHeight="1" ht="65.25" s="10" customFormat="1">
      <c r="A77" s="8"/>
      <c r="B77" s="112" t="s">
        <v>584</v>
      </c>
      <c r="C77" s="75" t="s">
        <v>585</v>
      </c>
      <c r="D77" s="12" t="s">
        <v>20</v>
      </c>
      <c r="E77" s="12" t="s">
        <v>21</v>
      </c>
      <c r="F77" s="521" t="s">
        <v>586</v>
      </c>
      <c r="G77" s="546"/>
      <c r="H77" s="546"/>
      <c r="I77" s="547"/>
      <c r="J77" s="12" t="s">
        <v>23</v>
      </c>
      <c r="K77" s="109">
        <f>L77</f>
        <v>510000</v>
      </c>
      <c r="L77" s="114">
        <v>510000</v>
      </c>
      <c r="M77" s="110"/>
      <c r="N77" s="111"/>
    </row>
    <row r="78" spans="1:31" customHeight="1" ht="54" s="10" customFormat="1">
      <c r="A78" s="8"/>
      <c r="B78" s="112" t="s">
        <v>587</v>
      </c>
      <c r="C78" s="75" t="s">
        <v>585</v>
      </c>
      <c r="D78" s="12" t="s">
        <v>20</v>
      </c>
      <c r="E78" s="75" t="s">
        <v>512</v>
      </c>
      <c r="F78" s="521" t="s">
        <v>586</v>
      </c>
      <c r="G78" s="546"/>
      <c r="H78" s="546"/>
      <c r="I78" s="547"/>
      <c r="J78" s="12" t="s">
        <v>23</v>
      </c>
      <c r="K78" s="109">
        <f>L78</f>
        <v>200000</v>
      </c>
      <c r="L78" s="114">
        <v>200000</v>
      </c>
      <c r="M78" s="110"/>
      <c r="N78" s="111"/>
    </row>
    <row r="79" spans="1:31" customHeight="1" ht="66" s="10" customFormat="1">
      <c r="A79" s="8"/>
      <c r="B79" s="112" t="s">
        <v>588</v>
      </c>
      <c r="C79" s="75" t="s">
        <v>585</v>
      </c>
      <c r="D79" s="12" t="s">
        <v>20</v>
      </c>
      <c r="E79" s="12" t="s">
        <v>21</v>
      </c>
      <c r="F79" s="521" t="s">
        <v>586</v>
      </c>
      <c r="G79" s="546"/>
      <c r="H79" s="546"/>
      <c r="I79" s="547"/>
      <c r="J79" s="12" t="s">
        <v>23</v>
      </c>
      <c r="K79" s="109">
        <f>L79</f>
        <v>2000000</v>
      </c>
      <c r="L79" s="114">
        <v>2000000</v>
      </c>
      <c r="M79" s="110"/>
      <c r="N79" s="111"/>
    </row>
    <row r="80" spans="1:31" customHeight="1" ht="60" s="10" customFormat="1">
      <c r="A80" s="8"/>
      <c r="B80" s="123" t="s">
        <v>589</v>
      </c>
      <c r="C80" s="75" t="s">
        <v>585</v>
      </c>
      <c r="D80" s="12" t="s">
        <v>20</v>
      </c>
      <c r="E80" s="75" t="s">
        <v>512</v>
      </c>
      <c r="F80" s="521" t="s">
        <v>590</v>
      </c>
      <c r="G80" s="546"/>
      <c r="H80" s="546"/>
      <c r="I80" s="547"/>
      <c r="J80" s="12" t="s">
        <v>23</v>
      </c>
      <c r="K80" s="109">
        <f>L80</f>
        <v>60000</v>
      </c>
      <c r="L80" s="114">
        <v>60000</v>
      </c>
      <c r="M80" s="110"/>
      <c r="N80" s="111"/>
    </row>
    <row r="81" spans="1:31" customHeight="1" ht="64.5" s="10" customFormat="1">
      <c r="A81" s="8"/>
      <c r="B81" s="112" t="s">
        <v>591</v>
      </c>
      <c r="C81" s="75" t="s">
        <v>585</v>
      </c>
      <c r="D81" s="12" t="s">
        <v>20</v>
      </c>
      <c r="E81" s="12" t="s">
        <v>21</v>
      </c>
      <c r="F81" s="521" t="s">
        <v>586</v>
      </c>
      <c r="G81" s="546"/>
      <c r="H81" s="546"/>
      <c r="I81" s="547"/>
      <c r="J81" s="12" t="s">
        <v>23</v>
      </c>
      <c r="K81" s="109">
        <f>L81</f>
        <v>1124000</v>
      </c>
      <c r="L81" s="114">
        <v>1124000</v>
      </c>
      <c r="M81" s="110"/>
      <c r="N81" s="111"/>
    </row>
    <row r="82" spans="1:31" customHeight="1" ht="60" s="10" customFormat="1">
      <c r="A82" s="8"/>
      <c r="B82" s="123" t="s">
        <v>592</v>
      </c>
      <c r="C82" s="75" t="s">
        <v>585</v>
      </c>
      <c r="D82" s="12" t="s">
        <v>20</v>
      </c>
      <c r="E82" s="75" t="s">
        <v>512</v>
      </c>
      <c r="F82" s="521" t="s">
        <v>593</v>
      </c>
      <c r="G82" s="546"/>
      <c r="H82" s="546"/>
      <c r="I82" s="547"/>
      <c r="J82" s="12" t="s">
        <v>23</v>
      </c>
      <c r="K82" s="109">
        <f>L82</f>
        <v>25000</v>
      </c>
      <c r="L82" s="114">
        <v>25000</v>
      </c>
      <c r="M82" s="110"/>
      <c r="N82" s="111"/>
    </row>
    <row r="83" spans="1:31" customHeight="1" ht="60" s="10" customFormat="1">
      <c r="A83" s="8"/>
      <c r="B83" s="112" t="s">
        <v>594</v>
      </c>
      <c r="C83" s="75" t="s">
        <v>585</v>
      </c>
      <c r="D83" s="12" t="s">
        <v>20</v>
      </c>
      <c r="E83" s="12" t="s">
        <v>21</v>
      </c>
      <c r="F83" s="521" t="s">
        <v>595</v>
      </c>
      <c r="G83" s="546"/>
      <c r="H83" s="546"/>
      <c r="I83" s="547"/>
      <c r="J83" s="12" t="s">
        <v>23</v>
      </c>
      <c r="K83" s="109">
        <f>L83</f>
        <v>1020000</v>
      </c>
      <c r="L83" s="114">
        <v>1020000</v>
      </c>
      <c r="M83" s="110"/>
      <c r="N83" s="111"/>
    </row>
    <row r="84" spans="1:31" customHeight="1" ht="20.25" s="10" customFormat="1">
      <c r="A84" s="8"/>
      <c r="B84" s="104" t="s">
        <v>596</v>
      </c>
      <c r="C84" s="105"/>
      <c r="D84" s="105"/>
      <c r="E84" s="105"/>
      <c r="F84" s="551"/>
      <c r="G84" s="546"/>
      <c r="H84" s="546"/>
      <c r="I84" s="547"/>
      <c r="J84" s="105"/>
      <c r="K84" s="109">
        <f>L84</f>
        <v/>
      </c>
      <c r="L84" s="114"/>
      <c r="M84" s="110"/>
      <c r="N84" s="111"/>
    </row>
    <row r="85" spans="1:31" customHeight="1" ht="67.5" s="10" customFormat="1">
      <c r="A85" s="8"/>
      <c r="B85" s="28" t="s">
        <v>597</v>
      </c>
      <c r="C85" s="75" t="s">
        <v>598</v>
      </c>
      <c r="D85" s="12" t="s">
        <v>20</v>
      </c>
      <c r="E85" s="75" t="s">
        <v>599</v>
      </c>
      <c r="F85" s="521" t="s">
        <v>600</v>
      </c>
      <c r="G85" s="546"/>
      <c r="H85" s="546"/>
      <c r="I85" s="547"/>
      <c r="J85" s="12" t="s">
        <v>23</v>
      </c>
      <c r="K85" s="109">
        <f>L85</f>
        <v>150000</v>
      </c>
      <c r="L85" s="114">
        <v>150000</v>
      </c>
      <c r="M85" s="110"/>
      <c r="N85" s="111"/>
    </row>
    <row r="86" spans="1:31" customHeight="1" ht="18" s="10" customFormat="1">
      <c r="A86" s="8"/>
      <c r="B86" s="104" t="s">
        <v>352</v>
      </c>
      <c r="C86" s="105"/>
      <c r="D86" s="105"/>
      <c r="E86" s="105"/>
      <c r="F86" s="570"/>
      <c r="G86" s="571"/>
      <c r="H86" s="571"/>
      <c r="I86" s="572"/>
      <c r="J86" s="105"/>
      <c r="K86" s="109">
        <f>L86</f>
        <v/>
      </c>
      <c r="L86" s="114"/>
      <c r="M86" s="110"/>
      <c r="N86" s="111"/>
    </row>
    <row r="87" spans="1:31" customHeight="1" ht="60" s="10" customFormat="1">
      <c r="A87" s="8"/>
      <c r="B87" s="28" t="s">
        <v>601</v>
      </c>
      <c r="C87" s="75" t="s">
        <v>602</v>
      </c>
      <c r="D87" s="12" t="s">
        <v>20</v>
      </c>
      <c r="E87" s="75" t="s">
        <v>512</v>
      </c>
      <c r="F87" s="567" t="s">
        <v>603</v>
      </c>
      <c r="G87" s="568"/>
      <c r="H87" s="568"/>
      <c r="I87" s="569"/>
      <c r="J87" s="12" t="s">
        <v>23</v>
      </c>
      <c r="K87" s="109">
        <f>L87</f>
        <v>59250</v>
      </c>
      <c r="L87" s="114">
        <v>59250</v>
      </c>
      <c r="M87" s="110"/>
      <c r="N87" s="111"/>
    </row>
    <row r="88" spans="1:31" customHeight="1" ht="60" s="10" customFormat="1">
      <c r="A88" s="8"/>
      <c r="B88" s="28" t="s">
        <v>604</v>
      </c>
      <c r="C88" s="75" t="s">
        <v>602</v>
      </c>
      <c r="D88" s="12" t="s">
        <v>20</v>
      </c>
      <c r="E88" s="75" t="s">
        <v>512</v>
      </c>
      <c r="F88" s="521" t="s">
        <v>605</v>
      </c>
      <c r="G88" s="522"/>
      <c r="H88" s="522"/>
      <c r="I88" s="523"/>
      <c r="J88" s="12" t="s">
        <v>23</v>
      </c>
      <c r="K88" s="109">
        <f>L88</f>
        <v>48000</v>
      </c>
      <c r="L88" s="114">
        <v>48000</v>
      </c>
      <c r="M88" s="110"/>
      <c r="N88" s="111"/>
    </row>
    <row r="89" spans="1:31" customHeight="1" ht="60" s="10" customFormat="1">
      <c r="A89" s="8"/>
      <c r="B89" s="28" t="s">
        <v>606</v>
      </c>
      <c r="C89" s="75" t="s">
        <v>602</v>
      </c>
      <c r="D89" s="12" t="s">
        <v>20</v>
      </c>
      <c r="E89" s="75" t="s">
        <v>512</v>
      </c>
      <c r="F89" s="521" t="s">
        <v>607</v>
      </c>
      <c r="G89" s="546"/>
      <c r="H89" s="546"/>
      <c r="I89" s="547"/>
      <c r="J89" s="12" t="s">
        <v>23</v>
      </c>
      <c r="K89" s="109">
        <f>L89</f>
        <v>124000</v>
      </c>
      <c r="L89" s="114">
        <v>124000</v>
      </c>
      <c r="M89" s="110"/>
      <c r="N89" s="111"/>
    </row>
    <row r="90" spans="1:31" customHeight="1" ht="60" s="10" customFormat="1">
      <c r="A90" s="8"/>
      <c r="B90" s="112" t="s">
        <v>608</v>
      </c>
      <c r="C90" s="75" t="s">
        <v>602</v>
      </c>
      <c r="D90" s="12" t="s">
        <v>20</v>
      </c>
      <c r="E90" s="75" t="s">
        <v>512</v>
      </c>
      <c r="F90" s="521" t="s">
        <v>609</v>
      </c>
      <c r="G90" s="546"/>
      <c r="H90" s="546"/>
      <c r="I90" s="547"/>
      <c r="J90" s="12" t="s">
        <v>23</v>
      </c>
      <c r="K90" s="109">
        <f>L90</f>
        <v>55000</v>
      </c>
      <c r="L90" s="114">
        <v>55000</v>
      </c>
      <c r="M90" s="110"/>
      <c r="N90" s="111"/>
    </row>
    <row r="91" spans="1:31" customHeight="1" ht="60" s="10" customFormat="1">
      <c r="A91" s="8"/>
      <c r="B91" s="28" t="s">
        <v>610</v>
      </c>
      <c r="C91" s="75" t="s">
        <v>602</v>
      </c>
      <c r="D91" s="12" t="s">
        <v>20</v>
      </c>
      <c r="E91" s="75" t="s">
        <v>512</v>
      </c>
      <c r="F91" s="521" t="s">
        <v>530</v>
      </c>
      <c r="G91" s="546"/>
      <c r="H91" s="546"/>
      <c r="I91" s="547"/>
      <c r="J91" s="12" t="s">
        <v>23</v>
      </c>
      <c r="K91" s="109">
        <f>L91</f>
        <v>115700</v>
      </c>
      <c r="L91" s="114">
        <v>115700</v>
      </c>
      <c r="M91" s="110"/>
      <c r="N91" s="111"/>
    </row>
    <row r="92" spans="1:31" customHeight="1" ht="60" s="10" customFormat="1">
      <c r="A92" s="8"/>
      <c r="B92" s="112" t="s">
        <v>611</v>
      </c>
      <c r="C92" s="75" t="s">
        <v>602</v>
      </c>
      <c r="D92" s="12" t="s">
        <v>20</v>
      </c>
      <c r="E92" s="75" t="s">
        <v>512</v>
      </c>
      <c r="F92" s="521" t="s">
        <v>612</v>
      </c>
      <c r="G92" s="546"/>
      <c r="H92" s="546"/>
      <c r="I92" s="547"/>
      <c r="J92" s="12" t="s">
        <v>23</v>
      </c>
      <c r="K92" s="109">
        <f>L92</f>
        <v>181350</v>
      </c>
      <c r="L92" s="114">
        <v>181350</v>
      </c>
      <c r="M92" s="110"/>
      <c r="N92" s="111"/>
    </row>
    <row r="93" spans="1:31" customHeight="1" ht="60" s="10" customFormat="1">
      <c r="A93" s="8"/>
      <c r="B93" s="112" t="s">
        <v>613</v>
      </c>
      <c r="C93" s="75" t="s">
        <v>352</v>
      </c>
      <c r="D93" s="12" t="s">
        <v>20</v>
      </c>
      <c r="E93" s="75" t="s">
        <v>614</v>
      </c>
      <c r="F93" s="521" t="s">
        <v>607</v>
      </c>
      <c r="G93" s="546"/>
      <c r="H93" s="546"/>
      <c r="I93" s="547"/>
      <c r="J93" s="12" t="s">
        <v>23</v>
      </c>
      <c r="K93" s="109">
        <f>L93</f>
        <v>500000</v>
      </c>
      <c r="L93" s="114">
        <v>500000</v>
      </c>
      <c r="M93" s="110"/>
      <c r="N93" s="111"/>
    </row>
    <row r="94" spans="1:31" customHeight="1" ht="60" s="10" customFormat="1">
      <c r="A94" s="8"/>
      <c r="B94" s="112" t="s">
        <v>615</v>
      </c>
      <c r="C94" s="75" t="s">
        <v>602</v>
      </c>
      <c r="D94" s="12" t="s">
        <v>20</v>
      </c>
      <c r="E94" s="12" t="s">
        <v>21</v>
      </c>
      <c r="F94" s="521" t="s">
        <v>616</v>
      </c>
      <c r="G94" s="546"/>
      <c r="H94" s="546"/>
      <c r="I94" s="547"/>
      <c r="J94" s="12" t="s">
        <v>23</v>
      </c>
      <c r="K94" s="109">
        <f>L94</f>
        <v>203500</v>
      </c>
      <c r="L94" s="114">
        <v>203500</v>
      </c>
      <c r="M94" s="110"/>
      <c r="N94" s="111"/>
    </row>
    <row r="95" spans="1:31" customHeight="1" ht="60" s="10" customFormat="1">
      <c r="A95" s="8"/>
      <c r="B95" s="28" t="s">
        <v>617</v>
      </c>
      <c r="C95" s="75" t="s">
        <v>602</v>
      </c>
      <c r="D95" s="12" t="s">
        <v>20</v>
      </c>
      <c r="E95" s="75" t="s">
        <v>512</v>
      </c>
      <c r="F95" s="521" t="s">
        <v>618</v>
      </c>
      <c r="G95" s="546"/>
      <c r="H95" s="546"/>
      <c r="I95" s="547"/>
      <c r="J95" s="12"/>
      <c r="K95" s="109">
        <f>L95</f>
        <v>322000</v>
      </c>
      <c r="L95" s="114">
        <v>322000</v>
      </c>
      <c r="M95" s="110"/>
      <c r="N95" s="111"/>
    </row>
    <row r="96" spans="1:31" customHeight="1" ht="60" s="10" customFormat="1">
      <c r="A96" s="8"/>
      <c r="B96" s="112" t="s">
        <v>619</v>
      </c>
      <c r="C96" s="75" t="s">
        <v>602</v>
      </c>
      <c r="D96" s="12" t="s">
        <v>20</v>
      </c>
      <c r="E96" s="75" t="s">
        <v>512</v>
      </c>
      <c r="F96" s="521" t="s">
        <v>548</v>
      </c>
      <c r="G96" s="546"/>
      <c r="H96" s="546"/>
      <c r="I96" s="547"/>
      <c r="J96" s="12" t="s">
        <v>23</v>
      </c>
      <c r="K96" s="109">
        <f>L96</f>
        <v>177100</v>
      </c>
      <c r="L96" s="114">
        <v>177100</v>
      </c>
      <c r="M96" s="110"/>
      <c r="N96" s="111"/>
    </row>
    <row r="97" spans="1:31" customHeight="1" ht="60" s="10" customFormat="1">
      <c r="A97" s="8"/>
      <c r="B97" s="112" t="s">
        <v>620</v>
      </c>
      <c r="C97" s="75" t="s">
        <v>602</v>
      </c>
      <c r="D97" s="12" t="s">
        <v>20</v>
      </c>
      <c r="E97" s="75" t="s">
        <v>512</v>
      </c>
      <c r="F97" s="521" t="s">
        <v>621</v>
      </c>
      <c r="G97" s="546"/>
      <c r="H97" s="546"/>
      <c r="I97" s="547"/>
      <c r="J97" s="12" t="s">
        <v>23</v>
      </c>
      <c r="K97" s="109">
        <f>L97</f>
        <v>307675</v>
      </c>
      <c r="L97" s="114">
        <v>307675</v>
      </c>
      <c r="M97" s="110"/>
      <c r="N97" s="111"/>
    </row>
    <row r="98" spans="1:31" customHeight="1" ht="60" s="10" customFormat="1">
      <c r="A98" s="8"/>
      <c r="B98" s="112" t="s">
        <v>622</v>
      </c>
      <c r="C98" s="75" t="s">
        <v>602</v>
      </c>
      <c r="D98" s="12" t="s">
        <v>20</v>
      </c>
      <c r="E98" s="75" t="s">
        <v>512</v>
      </c>
      <c r="F98" s="521" t="s">
        <v>623</v>
      </c>
      <c r="G98" s="546"/>
      <c r="H98" s="546"/>
      <c r="I98" s="547"/>
      <c r="J98" s="12" t="s">
        <v>23</v>
      </c>
      <c r="K98" s="109">
        <f>L98</f>
        <v>79730</v>
      </c>
      <c r="L98" s="114">
        <v>79730</v>
      </c>
      <c r="M98" s="110"/>
      <c r="N98" s="111"/>
    </row>
    <row r="99" spans="1:31" customHeight="1" ht="60" s="10" customFormat="1">
      <c r="A99" s="8"/>
      <c r="B99" s="112" t="s">
        <v>624</v>
      </c>
      <c r="C99" s="75" t="s">
        <v>602</v>
      </c>
      <c r="D99" s="12" t="s">
        <v>20</v>
      </c>
      <c r="E99" s="75" t="s">
        <v>512</v>
      </c>
      <c r="F99" s="521" t="s">
        <v>623</v>
      </c>
      <c r="G99" s="546"/>
      <c r="H99" s="546"/>
      <c r="I99" s="547"/>
      <c r="J99" s="12" t="s">
        <v>23</v>
      </c>
      <c r="K99" s="109">
        <f>L99</f>
        <v>50200</v>
      </c>
      <c r="L99" s="114">
        <v>50200</v>
      </c>
      <c r="M99" s="110"/>
      <c r="N99" s="111"/>
    </row>
    <row r="100" spans="1:31" customHeight="1" ht="60" s="10" customFormat="1">
      <c r="A100" s="8"/>
      <c r="B100" s="112" t="s">
        <v>625</v>
      </c>
      <c r="C100" s="75" t="s">
        <v>602</v>
      </c>
      <c r="D100" s="12" t="s">
        <v>20</v>
      </c>
      <c r="E100" s="75" t="s">
        <v>512</v>
      </c>
      <c r="F100" s="521" t="s">
        <v>516</v>
      </c>
      <c r="G100" s="546"/>
      <c r="H100" s="546"/>
      <c r="I100" s="547"/>
      <c r="J100" s="12" t="s">
        <v>23</v>
      </c>
      <c r="K100" s="109">
        <f>L100</f>
        <v>39600</v>
      </c>
      <c r="L100" s="114">
        <v>39600</v>
      </c>
      <c r="M100" s="110"/>
      <c r="N100" s="111"/>
    </row>
    <row r="101" spans="1:31" customHeight="1" ht="60" s="10" customFormat="1">
      <c r="A101" s="8"/>
      <c r="B101" s="112" t="s">
        <v>626</v>
      </c>
      <c r="C101" s="75" t="s">
        <v>602</v>
      </c>
      <c r="D101" s="12" t="s">
        <v>20</v>
      </c>
      <c r="E101" s="75" t="s">
        <v>512</v>
      </c>
      <c r="F101" s="521" t="s">
        <v>627</v>
      </c>
      <c r="G101" s="546"/>
      <c r="H101" s="546"/>
      <c r="I101" s="547"/>
      <c r="J101" s="12" t="s">
        <v>23</v>
      </c>
      <c r="K101" s="109">
        <f>L101</f>
        <v>182250</v>
      </c>
      <c r="L101" s="114">
        <v>182250</v>
      </c>
      <c r="M101" s="110"/>
      <c r="N101" s="111"/>
    </row>
    <row r="102" spans="1:31" customHeight="1" ht="60" s="10" customFormat="1">
      <c r="A102" s="8"/>
      <c r="B102" s="112" t="s">
        <v>628</v>
      </c>
      <c r="C102" s="75" t="s">
        <v>602</v>
      </c>
      <c r="D102" s="12" t="s">
        <v>20</v>
      </c>
      <c r="E102" s="75" t="s">
        <v>512</v>
      </c>
      <c r="F102" s="521" t="s">
        <v>554</v>
      </c>
      <c r="G102" s="546"/>
      <c r="H102" s="546"/>
      <c r="I102" s="547"/>
      <c r="J102" s="12" t="s">
        <v>23</v>
      </c>
      <c r="K102" s="109">
        <f>L102</f>
        <v>232200</v>
      </c>
      <c r="L102" s="114">
        <v>232200</v>
      </c>
      <c r="M102" s="110"/>
      <c r="N102" s="111"/>
    </row>
    <row r="103" spans="1:31" customHeight="1" ht="60" s="10" customFormat="1">
      <c r="A103" s="8"/>
      <c r="B103" s="28" t="s">
        <v>629</v>
      </c>
      <c r="C103" s="75" t="s">
        <v>602</v>
      </c>
      <c r="D103" s="12" t="s">
        <v>20</v>
      </c>
      <c r="E103" s="12" t="s">
        <v>21</v>
      </c>
      <c r="F103" s="521" t="s">
        <v>516</v>
      </c>
      <c r="G103" s="522"/>
      <c r="H103" s="522"/>
      <c r="I103" s="523"/>
      <c r="J103" s="12" t="s">
        <v>23</v>
      </c>
      <c r="K103" s="109">
        <f>L103</f>
        <v>1404000</v>
      </c>
      <c r="L103" s="114">
        <v>1404000</v>
      </c>
      <c r="M103" s="110"/>
      <c r="N103" s="111"/>
    </row>
    <row r="104" spans="1:31" customHeight="1" ht="60" s="10" customFormat="1">
      <c r="A104" s="8"/>
      <c r="B104" s="28" t="s">
        <v>630</v>
      </c>
      <c r="C104" s="75" t="s">
        <v>602</v>
      </c>
      <c r="D104" s="12" t="s">
        <v>20</v>
      </c>
      <c r="E104" s="75" t="s">
        <v>512</v>
      </c>
      <c r="F104" s="521" t="s">
        <v>631</v>
      </c>
      <c r="G104" s="522"/>
      <c r="H104" s="522"/>
      <c r="I104" s="523"/>
      <c r="J104" s="12"/>
      <c r="K104" s="109">
        <f>L104</f>
        <v>100000</v>
      </c>
      <c r="L104" s="114">
        <v>100000</v>
      </c>
      <c r="M104" s="110"/>
      <c r="N104" s="111"/>
    </row>
    <row r="105" spans="1:31" customHeight="1" ht="18.75" s="10" customFormat="1">
      <c r="A105" s="8"/>
      <c r="B105" s="104" t="s">
        <v>632</v>
      </c>
      <c r="C105" s="105"/>
      <c r="D105" s="12"/>
      <c r="E105" s="105"/>
      <c r="F105" s="551"/>
      <c r="G105" s="546"/>
      <c r="H105" s="546"/>
      <c r="I105" s="547"/>
      <c r="J105" s="105"/>
      <c r="K105" s="109">
        <f>L105</f>
        <v/>
      </c>
      <c r="L105" s="114"/>
      <c r="M105" s="110"/>
      <c r="N105" s="111"/>
    </row>
    <row r="106" spans="1:31" customHeight="1" ht="60" s="10" customFormat="1">
      <c r="A106" s="8"/>
      <c r="B106" s="123" t="s">
        <v>633</v>
      </c>
      <c r="C106" s="75" t="s">
        <v>602</v>
      </c>
      <c r="D106" s="12" t="s">
        <v>20</v>
      </c>
      <c r="E106" s="75" t="s">
        <v>512</v>
      </c>
      <c r="F106" s="521" t="s">
        <v>634</v>
      </c>
      <c r="G106" s="546"/>
      <c r="H106" s="546"/>
      <c r="I106" s="547"/>
      <c r="J106" s="12" t="s">
        <v>23</v>
      </c>
      <c r="K106" s="109">
        <f>L106</f>
        <v>40000</v>
      </c>
      <c r="L106" s="114">
        <v>40000</v>
      </c>
      <c r="M106" s="110"/>
      <c r="N106" s="111"/>
    </row>
    <row r="107" spans="1:31" customHeight="1" ht="66.75" s="10" customFormat="1">
      <c r="A107" s="8"/>
      <c r="B107" s="112" t="s">
        <v>635</v>
      </c>
      <c r="C107" s="75" t="s">
        <v>602</v>
      </c>
      <c r="D107" s="12" t="s">
        <v>20</v>
      </c>
      <c r="E107" s="75" t="s">
        <v>636</v>
      </c>
      <c r="F107" s="521" t="s">
        <v>637</v>
      </c>
      <c r="G107" s="546"/>
      <c r="H107" s="546"/>
      <c r="I107" s="547"/>
      <c r="J107" s="12" t="s">
        <v>23</v>
      </c>
      <c r="K107" s="109">
        <f>L107</f>
        <v>453600</v>
      </c>
      <c r="L107" s="114">
        <v>453600</v>
      </c>
      <c r="M107" s="110"/>
      <c r="N107" s="111"/>
    </row>
    <row r="108" spans="1:31" customHeight="1" ht="52.5" s="10" customFormat="1">
      <c r="A108" s="8"/>
      <c r="B108" s="112" t="s">
        <v>638</v>
      </c>
      <c r="C108" s="75" t="s">
        <v>602</v>
      </c>
      <c r="D108" s="12" t="s">
        <v>20</v>
      </c>
      <c r="E108" s="75" t="s">
        <v>512</v>
      </c>
      <c r="F108" s="521" t="s">
        <v>559</v>
      </c>
      <c r="G108" s="546"/>
      <c r="H108" s="546"/>
      <c r="I108" s="547"/>
      <c r="J108" s="12" t="s">
        <v>23</v>
      </c>
      <c r="K108" s="109">
        <f>L108</f>
        <v>185800</v>
      </c>
      <c r="L108" s="114">
        <v>185800</v>
      </c>
      <c r="M108" s="110"/>
      <c r="N108" s="111"/>
    </row>
    <row r="109" spans="1:31" customHeight="1" ht="53.25" s="10" customFormat="1">
      <c r="A109" s="8"/>
      <c r="B109" s="112" t="s">
        <v>639</v>
      </c>
      <c r="C109" s="75" t="s">
        <v>602</v>
      </c>
      <c r="D109" s="12" t="s">
        <v>20</v>
      </c>
      <c r="E109" s="75" t="s">
        <v>512</v>
      </c>
      <c r="F109" s="521" t="s">
        <v>600</v>
      </c>
      <c r="G109" s="546"/>
      <c r="H109" s="546"/>
      <c r="I109" s="547"/>
      <c r="J109" s="12" t="s">
        <v>23</v>
      </c>
      <c r="K109" s="109">
        <f>L109</f>
        <v>64500</v>
      </c>
      <c r="L109" s="114">
        <v>64500</v>
      </c>
      <c r="M109" s="110"/>
      <c r="N109" s="111"/>
    </row>
    <row r="110" spans="1:31" customHeight="1" ht="53.25" s="10" customFormat="1">
      <c r="A110" s="8"/>
      <c r="B110" s="28" t="s">
        <v>640</v>
      </c>
      <c r="C110" s="75" t="s">
        <v>602</v>
      </c>
      <c r="D110" s="12"/>
      <c r="E110" s="75" t="s">
        <v>512</v>
      </c>
      <c r="F110" s="521" t="s">
        <v>641</v>
      </c>
      <c r="G110" s="546"/>
      <c r="H110" s="546"/>
      <c r="I110" s="547"/>
      <c r="J110" s="12" t="s">
        <v>23</v>
      </c>
      <c r="K110" s="109">
        <f>L110</f>
        <v>229920</v>
      </c>
      <c r="L110" s="114">
        <v>229920</v>
      </c>
      <c r="M110" s="110"/>
      <c r="N110" s="111"/>
    </row>
    <row r="111" spans="1:31" customHeight="1" ht="66.75" s="10" customFormat="1">
      <c r="A111" s="8"/>
      <c r="B111" s="112" t="s">
        <v>642</v>
      </c>
      <c r="C111" s="75" t="s">
        <v>602</v>
      </c>
      <c r="D111" s="12" t="s">
        <v>20</v>
      </c>
      <c r="E111" s="12" t="s">
        <v>21</v>
      </c>
      <c r="F111" s="521" t="s">
        <v>551</v>
      </c>
      <c r="G111" s="546"/>
      <c r="H111" s="546"/>
      <c r="I111" s="547"/>
      <c r="J111" s="12" t="s">
        <v>23</v>
      </c>
      <c r="K111" s="109">
        <f>L111</f>
        <v>485184</v>
      </c>
      <c r="L111" s="114">
        <v>485184</v>
      </c>
      <c r="M111" s="110"/>
      <c r="N111" s="111"/>
    </row>
    <row r="112" spans="1:31" customHeight="1" ht="60" s="10" customFormat="1">
      <c r="A112" s="8"/>
      <c r="B112" s="112" t="s">
        <v>643</v>
      </c>
      <c r="C112" s="75" t="s">
        <v>602</v>
      </c>
      <c r="D112" s="12" t="s">
        <v>20</v>
      </c>
      <c r="E112" s="75" t="s">
        <v>512</v>
      </c>
      <c r="F112" s="521" t="s">
        <v>644</v>
      </c>
      <c r="G112" s="546"/>
      <c r="H112" s="546"/>
      <c r="I112" s="547"/>
      <c r="J112" s="12" t="s">
        <v>23</v>
      </c>
      <c r="K112" s="109">
        <f>L112</f>
        <v>68700</v>
      </c>
      <c r="L112" s="114">
        <v>68700</v>
      </c>
      <c r="M112" s="110"/>
      <c r="N112" s="111"/>
    </row>
    <row r="113" spans="1:31" customHeight="1" ht="60" s="10" customFormat="1">
      <c r="A113" s="8"/>
      <c r="B113" s="28" t="s">
        <v>645</v>
      </c>
      <c r="C113" s="75" t="s">
        <v>602</v>
      </c>
      <c r="D113" s="12" t="s">
        <v>20</v>
      </c>
      <c r="E113" s="75" t="s">
        <v>512</v>
      </c>
      <c r="F113" s="521" t="s">
        <v>646</v>
      </c>
      <c r="G113" s="546"/>
      <c r="H113" s="546"/>
      <c r="I113" s="547"/>
      <c r="J113" s="12" t="s">
        <v>23</v>
      </c>
      <c r="K113" s="109">
        <f>L113</f>
        <v>88000</v>
      </c>
      <c r="L113" s="114">
        <v>88000</v>
      </c>
      <c r="M113" s="110"/>
      <c r="N113" s="111"/>
    </row>
    <row r="114" spans="1:31" customHeight="1" ht="20.25" s="10" customFormat="1">
      <c r="A114" s="8"/>
      <c r="B114" s="104" t="s">
        <v>372</v>
      </c>
      <c r="C114" s="105"/>
      <c r="D114" s="105"/>
      <c r="E114" s="105"/>
      <c r="F114" s="551"/>
      <c r="G114" s="546"/>
      <c r="H114" s="546"/>
      <c r="I114" s="547"/>
      <c r="J114" s="105"/>
      <c r="K114" s="109">
        <f>L114</f>
        <v/>
      </c>
      <c r="L114" s="114"/>
      <c r="M114" s="110"/>
      <c r="N114" s="111"/>
    </row>
    <row r="115" spans="1:31" customHeight="1" ht="15.75" s="10" customFormat="1">
      <c r="A115" s="8"/>
      <c r="B115" s="104" t="s">
        <v>379</v>
      </c>
      <c r="C115" s="105"/>
      <c r="D115" s="105"/>
      <c r="E115" s="105"/>
      <c r="F115" s="551"/>
      <c r="G115" s="546"/>
      <c r="H115" s="546"/>
      <c r="I115" s="547"/>
      <c r="J115" s="105"/>
      <c r="K115" s="109">
        <f>L115</f>
        <v/>
      </c>
      <c r="L115" s="114"/>
      <c r="M115" s="110"/>
      <c r="N115" s="111"/>
    </row>
    <row r="116" spans="1:31" customHeight="1" ht="20.25" s="10" customFormat="1">
      <c r="A116" s="8"/>
      <c r="B116" s="104" t="s">
        <v>376</v>
      </c>
      <c r="C116" s="105"/>
      <c r="D116" s="105"/>
      <c r="E116" s="105"/>
      <c r="F116" s="551"/>
      <c r="G116" s="546"/>
      <c r="H116" s="546"/>
      <c r="I116" s="547"/>
      <c r="J116" s="105"/>
      <c r="K116" s="109">
        <f>L116</f>
        <v/>
      </c>
      <c r="L116" s="114"/>
      <c r="M116" s="110"/>
      <c r="N116" s="111"/>
    </row>
    <row r="117" spans="1:31" customHeight="1" ht="74.25" s="10" customFormat="1">
      <c r="A117" s="8"/>
      <c r="B117" s="112" t="s">
        <v>647</v>
      </c>
      <c r="C117" s="75" t="s">
        <v>648</v>
      </c>
      <c r="D117" s="12" t="s">
        <v>20</v>
      </c>
      <c r="E117" s="12" t="s">
        <v>21</v>
      </c>
      <c r="F117" s="521" t="s">
        <v>623</v>
      </c>
      <c r="G117" s="546"/>
      <c r="H117" s="546"/>
      <c r="I117" s="547"/>
      <c r="J117" s="12" t="s">
        <v>23</v>
      </c>
      <c r="K117" s="109">
        <f>L117</f>
        <v>1300000</v>
      </c>
      <c r="L117" s="114">
        <v>1300000</v>
      </c>
      <c r="M117" s="110"/>
      <c r="N117" s="111"/>
    </row>
    <row r="118" spans="1:31" customHeight="1" ht="66" s="10" customFormat="1">
      <c r="A118" s="8"/>
      <c r="B118" s="112" t="s">
        <v>649</v>
      </c>
      <c r="C118" s="75" t="s">
        <v>648</v>
      </c>
      <c r="D118" s="12" t="s">
        <v>20</v>
      </c>
      <c r="E118" s="12" t="s">
        <v>21</v>
      </c>
      <c r="F118" s="521" t="s">
        <v>573</v>
      </c>
      <c r="G118" s="546"/>
      <c r="H118" s="546"/>
      <c r="I118" s="547"/>
      <c r="J118" s="12" t="s">
        <v>23</v>
      </c>
      <c r="K118" s="109">
        <f>L118</f>
        <v>500000</v>
      </c>
      <c r="L118" s="114">
        <v>500000</v>
      </c>
      <c r="M118" s="110"/>
      <c r="N118" s="111"/>
    </row>
    <row r="119" spans="1:31" customHeight="1" ht="66" s="10" customFormat="1">
      <c r="A119" s="8"/>
      <c r="B119" s="28" t="s">
        <v>650</v>
      </c>
      <c r="C119" s="75" t="s">
        <v>648</v>
      </c>
      <c r="D119" s="12" t="s">
        <v>20</v>
      </c>
      <c r="E119" s="75" t="s">
        <v>512</v>
      </c>
      <c r="F119" s="521" t="s">
        <v>586</v>
      </c>
      <c r="G119" s="522"/>
      <c r="H119" s="522"/>
      <c r="I119" s="523"/>
      <c r="J119" s="12" t="s">
        <v>23</v>
      </c>
      <c r="K119" s="109">
        <f>L119</f>
        <v>200000</v>
      </c>
      <c r="L119" s="114">
        <v>200000</v>
      </c>
      <c r="M119" s="110"/>
      <c r="N119" s="111"/>
    </row>
    <row r="120" spans="1:31" customHeight="1" ht="23.25" s="10" customFormat="1">
      <c r="A120" s="8"/>
      <c r="B120" s="104" t="s">
        <v>651</v>
      </c>
      <c r="C120" s="75"/>
      <c r="D120" s="105"/>
      <c r="E120" s="105"/>
      <c r="F120" s="551"/>
      <c r="G120" s="546"/>
      <c r="H120" s="546"/>
      <c r="I120" s="547"/>
      <c r="J120" s="105"/>
      <c r="K120" s="109">
        <f>L120</f>
        <v/>
      </c>
      <c r="L120" s="114"/>
      <c r="M120" s="110"/>
      <c r="N120" s="111"/>
    </row>
    <row r="121" spans="1:31" customHeight="1" ht="55.5" s="10" customFormat="1">
      <c r="A121" s="8"/>
      <c r="B121" s="112" t="s">
        <v>652</v>
      </c>
      <c r="C121" s="75" t="s">
        <v>648</v>
      </c>
      <c r="D121" s="12" t="s">
        <v>20</v>
      </c>
      <c r="E121" s="75" t="s">
        <v>512</v>
      </c>
      <c r="F121" s="521" t="s">
        <v>623</v>
      </c>
      <c r="G121" s="546"/>
      <c r="H121" s="546"/>
      <c r="I121" s="547"/>
      <c r="J121" s="12" t="s">
        <v>23</v>
      </c>
      <c r="K121" s="109">
        <f>L121</f>
        <v>200000</v>
      </c>
      <c r="L121" s="114">
        <v>200000</v>
      </c>
      <c r="M121" s="124"/>
      <c r="N121" s="125"/>
    </row>
    <row r="122" spans="1:31" customHeight="1" ht="24.95" s="10" customFormat="1">
      <c r="A122" s="8"/>
      <c r="B122" s="112" t="s">
        <v>653</v>
      </c>
      <c r="C122" s="75" t="s">
        <v>648</v>
      </c>
      <c r="D122" s="105" t="s">
        <v>20</v>
      </c>
      <c r="E122" s="105" t="s">
        <v>21</v>
      </c>
      <c r="F122" s="521" t="s">
        <v>600</v>
      </c>
      <c r="G122" s="546"/>
      <c r="H122" s="546"/>
      <c r="I122" s="547"/>
      <c r="J122" s="12" t="s">
        <v>23</v>
      </c>
      <c r="K122" s="109">
        <f>L122</f>
        <v>1000000</v>
      </c>
      <c r="L122" s="114">
        <v>1000000</v>
      </c>
      <c r="M122" s="110"/>
      <c r="N122" s="125"/>
    </row>
    <row r="123" spans="1:31" customHeight="1" ht="54" s="10" customFormat="1">
      <c r="A123" s="8"/>
      <c r="B123" s="123" t="s">
        <v>654</v>
      </c>
      <c r="C123" s="75" t="s">
        <v>648</v>
      </c>
      <c r="D123" s="105" t="s">
        <v>20</v>
      </c>
      <c r="E123" s="75" t="s">
        <v>512</v>
      </c>
      <c r="F123" s="485" t="s">
        <v>655</v>
      </c>
      <c r="G123" s="552"/>
      <c r="H123" s="552"/>
      <c r="I123" s="553"/>
      <c r="J123" s="12" t="s">
        <v>23</v>
      </c>
      <c r="K123" s="109">
        <f>L123</f>
        <v>100000</v>
      </c>
      <c r="L123" s="114">
        <v>100000</v>
      </c>
      <c r="M123" s="110"/>
      <c r="N123" s="125"/>
    </row>
    <row r="124" spans="1:31" customHeight="1" ht="54" s="10" customFormat="1">
      <c r="A124" s="8"/>
      <c r="B124" s="126" t="s">
        <v>656</v>
      </c>
      <c r="C124" s="75" t="s">
        <v>648</v>
      </c>
      <c r="D124" s="105" t="s">
        <v>20</v>
      </c>
      <c r="E124" s="75" t="s">
        <v>512</v>
      </c>
      <c r="F124" s="485" t="s">
        <v>535</v>
      </c>
      <c r="G124" s="486"/>
      <c r="H124" s="486"/>
      <c r="I124" s="487"/>
      <c r="J124" s="12" t="s">
        <v>23</v>
      </c>
      <c r="K124" s="109">
        <f>L124</f>
        <v>50000</v>
      </c>
      <c r="L124" s="114">
        <v>50000</v>
      </c>
      <c r="M124" s="110"/>
      <c r="N124" s="125"/>
    </row>
    <row r="125" spans="1:31" customHeight="1" ht="24.95" s="10" customFormat="1">
      <c r="A125" s="8"/>
      <c r="B125" s="104" t="s">
        <v>657</v>
      </c>
      <c r="C125" s="118"/>
      <c r="D125" s="105"/>
      <c r="E125" s="105"/>
      <c r="F125" s="551"/>
      <c r="G125" s="546"/>
      <c r="H125" s="546"/>
      <c r="I125" s="547"/>
      <c r="J125" s="124"/>
      <c r="K125" s="109">
        <f>L125</f>
        <v/>
      </c>
      <c r="L125" s="114"/>
      <c r="M125" s="110"/>
      <c r="N125" s="125"/>
    </row>
    <row r="126" spans="1:31" customHeight="1" ht="51.75" s="10" customFormat="1">
      <c r="A126" s="8"/>
      <c r="B126" s="112" t="s">
        <v>658</v>
      </c>
      <c r="C126" s="75" t="s">
        <v>648</v>
      </c>
      <c r="D126" s="105" t="s">
        <v>20</v>
      </c>
      <c r="E126" s="75" t="s">
        <v>512</v>
      </c>
      <c r="F126" s="521" t="s">
        <v>609</v>
      </c>
      <c r="G126" s="546"/>
      <c r="H126" s="546"/>
      <c r="I126" s="547"/>
      <c r="J126" s="12" t="s">
        <v>23</v>
      </c>
      <c r="K126" s="109">
        <f>L126</f>
        <v>60000</v>
      </c>
      <c r="L126" s="114">
        <v>60000</v>
      </c>
      <c r="M126" s="110"/>
      <c r="N126" s="125"/>
    </row>
    <row r="127" spans="1:31" customHeight="1" ht="66.75" s="10" customFormat="1">
      <c r="A127" s="8"/>
      <c r="B127" s="123" t="s">
        <v>397</v>
      </c>
      <c r="C127" s="75" t="s">
        <v>648</v>
      </c>
      <c r="D127" s="12" t="s">
        <v>20</v>
      </c>
      <c r="E127" s="12" t="s">
        <v>21</v>
      </c>
      <c r="F127" s="521" t="s">
        <v>659</v>
      </c>
      <c r="G127" s="546"/>
      <c r="H127" s="546"/>
      <c r="I127" s="547"/>
      <c r="J127" s="12" t="s">
        <v>23</v>
      </c>
      <c r="K127" s="109">
        <f>L127</f>
        <v>750000</v>
      </c>
      <c r="L127" s="114">
        <v>750000</v>
      </c>
      <c r="M127" s="124"/>
      <c r="N127" s="125"/>
    </row>
    <row r="128" spans="1:31" customHeight="1" ht="60" s="10" customFormat="1">
      <c r="A128" s="8"/>
      <c r="B128" s="112" t="s">
        <v>660</v>
      </c>
      <c r="C128" s="75" t="s">
        <v>648</v>
      </c>
      <c r="D128" s="105" t="s">
        <v>20</v>
      </c>
      <c r="E128" s="75" t="s">
        <v>512</v>
      </c>
      <c r="F128" s="485" t="s">
        <v>661</v>
      </c>
      <c r="G128" s="552"/>
      <c r="H128" s="552"/>
      <c r="I128" s="553"/>
      <c r="J128" s="12" t="s">
        <v>23</v>
      </c>
      <c r="K128" s="109">
        <f>L128</f>
        <v>100000</v>
      </c>
      <c r="L128" s="114">
        <v>100000</v>
      </c>
      <c r="M128" s="110"/>
      <c r="N128" s="127"/>
    </row>
    <row r="129" spans="1:31" customHeight="1" ht="19.5" s="10" customFormat="1">
      <c r="A129" s="8"/>
      <c r="B129" s="104" t="s">
        <v>662</v>
      </c>
      <c r="C129" s="105"/>
      <c r="D129" s="105"/>
      <c r="E129" s="105"/>
      <c r="F129" s="551"/>
      <c r="G129" s="546"/>
      <c r="H129" s="546"/>
      <c r="I129" s="547"/>
      <c r="J129" s="105"/>
      <c r="K129" s="109">
        <f>L129</f>
        <v/>
      </c>
      <c r="L129" s="114"/>
      <c r="M129" s="110"/>
      <c r="N129" s="127"/>
    </row>
    <row r="130" spans="1:31" customHeight="1" ht="17.25" s="10" customFormat="1">
      <c r="A130" s="8"/>
      <c r="B130" s="104" t="s">
        <v>400</v>
      </c>
      <c r="C130" s="105"/>
      <c r="D130" s="105"/>
      <c r="E130" s="105"/>
      <c r="F130" s="551"/>
      <c r="G130" s="546"/>
      <c r="H130" s="546"/>
      <c r="I130" s="547"/>
      <c r="J130" s="105"/>
      <c r="K130" s="109">
        <f>L130</f>
        <v/>
      </c>
      <c r="L130" s="114"/>
      <c r="M130" s="110"/>
      <c r="N130" s="127"/>
    </row>
    <row r="131" spans="1:31" customHeight="1" ht="31.5" s="10" customFormat="1">
      <c r="A131" s="8"/>
      <c r="B131" s="123" t="s">
        <v>401</v>
      </c>
      <c r="C131" s="105"/>
      <c r="D131" s="105"/>
      <c r="E131" s="105"/>
      <c r="F131" s="551"/>
      <c r="G131" s="546"/>
      <c r="H131" s="546"/>
      <c r="I131" s="547"/>
      <c r="J131" s="105"/>
      <c r="K131" s="109">
        <f>L131</f>
        <v/>
      </c>
      <c r="L131" s="114"/>
      <c r="M131" s="110"/>
      <c r="N131" s="127"/>
    </row>
    <row r="132" spans="1:31" customHeight="1" ht="54" s="10" customFormat="1">
      <c r="A132" s="8"/>
      <c r="B132" s="112" t="s">
        <v>402</v>
      </c>
      <c r="C132" s="75" t="s">
        <v>648</v>
      </c>
      <c r="D132" s="105" t="s">
        <v>20</v>
      </c>
      <c r="E132" s="75" t="s">
        <v>512</v>
      </c>
      <c r="F132" s="521" t="s">
        <v>663</v>
      </c>
      <c r="G132" s="546"/>
      <c r="H132" s="546"/>
      <c r="I132" s="547"/>
      <c r="J132" s="105" t="s">
        <v>23</v>
      </c>
      <c r="K132" s="109">
        <f>L132</f>
        <v>50000</v>
      </c>
      <c r="L132" s="114">
        <v>50000</v>
      </c>
      <c r="M132" s="110"/>
      <c r="N132" s="127"/>
    </row>
    <row r="133" spans="1:31" customHeight="1" ht="54" s="10" customFormat="1">
      <c r="A133" s="8"/>
      <c r="B133" s="112" t="s">
        <v>403</v>
      </c>
      <c r="C133" s="75" t="s">
        <v>648</v>
      </c>
      <c r="D133" s="105" t="s">
        <v>20</v>
      </c>
      <c r="E133" s="75" t="s">
        <v>512</v>
      </c>
      <c r="F133" s="521" t="s">
        <v>663</v>
      </c>
      <c r="G133" s="546"/>
      <c r="H133" s="546"/>
      <c r="I133" s="547"/>
      <c r="J133" s="105" t="s">
        <v>23</v>
      </c>
      <c r="K133" s="109">
        <f>L133</f>
        <v>50000</v>
      </c>
      <c r="L133" s="114">
        <v>50000</v>
      </c>
      <c r="M133" s="128"/>
      <c r="N133" s="127"/>
    </row>
    <row r="134" spans="1:31" customHeight="1" ht="54" s="10" customFormat="1">
      <c r="A134" s="8"/>
      <c r="B134" s="112" t="s">
        <v>664</v>
      </c>
      <c r="C134" s="75" t="s">
        <v>648</v>
      </c>
      <c r="D134" s="105" t="s">
        <v>20</v>
      </c>
      <c r="E134" s="75" t="s">
        <v>512</v>
      </c>
      <c r="F134" s="521" t="s">
        <v>663</v>
      </c>
      <c r="G134" s="546"/>
      <c r="H134" s="546"/>
      <c r="I134" s="547"/>
      <c r="J134" s="105" t="s">
        <v>23</v>
      </c>
      <c r="K134" s="109">
        <f>L134</f>
        <v>60000</v>
      </c>
      <c r="L134" s="114">
        <v>60000</v>
      </c>
      <c r="M134" s="128"/>
      <c r="N134" s="127"/>
    </row>
    <row r="135" spans="1:31" customHeight="1" ht="54" s="10" customFormat="1">
      <c r="A135" s="8"/>
      <c r="B135" s="28" t="s">
        <v>665</v>
      </c>
      <c r="C135" s="75" t="s">
        <v>648</v>
      </c>
      <c r="D135" s="105" t="s">
        <v>20</v>
      </c>
      <c r="E135" s="75" t="s">
        <v>512</v>
      </c>
      <c r="F135" s="521" t="s">
        <v>586</v>
      </c>
      <c r="G135" s="546"/>
      <c r="H135" s="546"/>
      <c r="I135" s="547"/>
      <c r="J135" s="105" t="s">
        <v>23</v>
      </c>
      <c r="K135" s="109">
        <f>L135</f>
        <v>150000</v>
      </c>
      <c r="L135" s="114">
        <v>150000</v>
      </c>
      <c r="M135" s="128"/>
      <c r="N135" s="127"/>
    </row>
    <row r="136" spans="1:31" customHeight="1" ht="51" s="10" customFormat="1">
      <c r="A136" s="8"/>
      <c r="B136" s="112" t="s">
        <v>410</v>
      </c>
      <c r="C136" s="75" t="s">
        <v>648</v>
      </c>
      <c r="D136" s="105" t="s">
        <v>20</v>
      </c>
      <c r="E136" s="75" t="s">
        <v>512</v>
      </c>
      <c r="F136" s="521" t="s">
        <v>586</v>
      </c>
      <c r="G136" s="546"/>
      <c r="H136" s="546"/>
      <c r="I136" s="547"/>
      <c r="J136" s="105" t="s">
        <v>23</v>
      </c>
      <c r="K136" s="109">
        <f>L136</f>
        <v>200000</v>
      </c>
      <c r="L136" s="114">
        <v>200000</v>
      </c>
      <c r="M136" s="110"/>
      <c r="N136" s="127"/>
    </row>
    <row r="137" spans="1:31" customHeight="1" ht="54.75" s="10" customFormat="1">
      <c r="A137" s="8"/>
      <c r="B137" s="123" t="s">
        <v>666</v>
      </c>
      <c r="C137" s="75" t="s">
        <v>648</v>
      </c>
      <c r="D137" s="105" t="s">
        <v>20</v>
      </c>
      <c r="E137" s="75" t="s">
        <v>512</v>
      </c>
      <c r="F137" s="521" t="s">
        <v>586</v>
      </c>
      <c r="G137" s="546"/>
      <c r="H137" s="546"/>
      <c r="I137" s="547"/>
      <c r="J137" s="105" t="s">
        <v>23</v>
      </c>
      <c r="K137" s="109">
        <f>L137</f>
        <v>200000</v>
      </c>
      <c r="L137" s="114">
        <v>200000</v>
      </c>
      <c r="M137" s="110"/>
      <c r="N137" s="127"/>
    </row>
    <row r="138" spans="1:31" customHeight="1" ht="30" s="10" customFormat="1">
      <c r="A138" s="8"/>
      <c r="B138" s="129" t="s">
        <v>667</v>
      </c>
      <c r="C138" s="124"/>
      <c r="D138" s="124"/>
      <c r="E138" s="124"/>
      <c r="F138" s="554"/>
      <c r="G138" s="555"/>
      <c r="H138" s="555"/>
      <c r="I138" s="556"/>
      <c r="J138" s="124"/>
      <c r="K138" s="109">
        <f>L138</f>
        <v/>
      </c>
      <c r="L138" s="114"/>
      <c r="M138" s="124"/>
      <c r="N138" s="125"/>
    </row>
    <row r="139" spans="1:31" customHeight="1" ht="60" s="10" customFormat="1">
      <c r="A139" s="8"/>
      <c r="B139" s="112" t="s">
        <v>414</v>
      </c>
      <c r="C139" s="75" t="s">
        <v>648</v>
      </c>
      <c r="D139" s="105" t="s">
        <v>20</v>
      </c>
      <c r="E139" s="12" t="s">
        <v>21</v>
      </c>
      <c r="F139" s="521" t="s">
        <v>659</v>
      </c>
      <c r="G139" s="546"/>
      <c r="H139" s="546"/>
      <c r="I139" s="547"/>
      <c r="J139" s="105" t="s">
        <v>23</v>
      </c>
      <c r="K139" s="109">
        <f>L139</f>
        <v>1500000</v>
      </c>
      <c r="L139" s="114">
        <v>1500000</v>
      </c>
      <c r="M139" s="110"/>
      <c r="N139" s="127"/>
    </row>
    <row r="140" spans="1:31" customHeight="1" ht="51.75" s="10" customFormat="1">
      <c r="A140" s="8"/>
      <c r="B140" s="130" t="s">
        <v>419</v>
      </c>
      <c r="C140" s="75" t="s">
        <v>648</v>
      </c>
      <c r="D140" s="105" t="s">
        <v>20</v>
      </c>
      <c r="E140" s="12" t="s">
        <v>21</v>
      </c>
      <c r="F140" s="521" t="s">
        <v>663</v>
      </c>
      <c r="G140" s="546"/>
      <c r="H140" s="546"/>
      <c r="I140" s="547"/>
      <c r="J140" s="105" t="s">
        <v>23</v>
      </c>
      <c r="K140" s="109">
        <f>L140</f>
        <v>300000</v>
      </c>
      <c r="L140" s="114">
        <v>300000</v>
      </c>
      <c r="M140" s="110"/>
      <c r="N140" s="127"/>
    </row>
    <row r="141" spans="1:31" customHeight="1" ht="55.5" s="10" customFormat="1">
      <c r="A141" s="8"/>
      <c r="B141" s="28" t="s">
        <v>668</v>
      </c>
      <c r="C141" s="75" t="s">
        <v>648</v>
      </c>
      <c r="D141" s="105" t="s">
        <v>20</v>
      </c>
      <c r="E141" s="75" t="s">
        <v>512</v>
      </c>
      <c r="F141" s="521" t="s">
        <v>554</v>
      </c>
      <c r="G141" s="546"/>
      <c r="H141" s="546"/>
      <c r="I141" s="547"/>
      <c r="J141" s="12" t="s">
        <v>23</v>
      </c>
      <c r="K141" s="109">
        <f>L141</f>
        <v>100000</v>
      </c>
      <c r="L141" s="114">
        <v>100000</v>
      </c>
      <c r="M141" s="124"/>
      <c r="N141" s="125"/>
    </row>
    <row r="142" spans="1:31" customHeight="1" ht="55.5" s="10" customFormat="1">
      <c r="A142" s="8"/>
      <c r="B142" s="28" t="s">
        <v>669</v>
      </c>
      <c r="C142" s="75" t="s">
        <v>648</v>
      </c>
      <c r="D142" s="105" t="s">
        <v>20</v>
      </c>
      <c r="E142" s="75" t="s">
        <v>512</v>
      </c>
      <c r="F142" s="521" t="s">
        <v>670</v>
      </c>
      <c r="G142" s="522"/>
      <c r="H142" s="522"/>
      <c r="I142" s="523"/>
      <c r="J142" s="12" t="s">
        <v>23</v>
      </c>
      <c r="K142" s="109">
        <f>L142</f>
        <v>60000</v>
      </c>
      <c r="L142" s="114">
        <v>60000</v>
      </c>
      <c r="M142" s="124"/>
      <c r="N142" s="125"/>
    </row>
    <row r="143" spans="1:31" customHeight="1" ht="55.5" s="10" customFormat="1">
      <c r="A143" s="8"/>
      <c r="B143" s="28" t="s">
        <v>671</v>
      </c>
      <c r="C143" s="75" t="s">
        <v>648</v>
      </c>
      <c r="D143" s="105" t="s">
        <v>20</v>
      </c>
      <c r="E143" s="75" t="s">
        <v>512</v>
      </c>
      <c r="F143" s="485" t="s">
        <v>670</v>
      </c>
      <c r="G143" s="552"/>
      <c r="H143" s="552"/>
      <c r="I143" s="553"/>
      <c r="J143" s="105" t="s">
        <v>23</v>
      </c>
      <c r="K143" s="109">
        <f>L143</f>
        <v>80000</v>
      </c>
      <c r="L143" s="114">
        <v>80000</v>
      </c>
      <c r="M143" s="110"/>
      <c r="N143" s="127"/>
    </row>
    <row r="144" spans="1:31" customHeight="1" ht="55.5" s="10" customFormat="1">
      <c r="A144" s="8"/>
      <c r="B144" s="28" t="s">
        <v>672</v>
      </c>
      <c r="C144" s="75" t="s">
        <v>648</v>
      </c>
      <c r="D144" s="105" t="s">
        <v>20</v>
      </c>
      <c r="E144" s="75" t="s">
        <v>512</v>
      </c>
      <c r="F144" s="521" t="s">
        <v>673</v>
      </c>
      <c r="G144" s="546"/>
      <c r="H144" s="546"/>
      <c r="I144" s="547"/>
      <c r="J144" s="105" t="s">
        <v>23</v>
      </c>
      <c r="K144" s="109">
        <f>L144</f>
        <v>80000</v>
      </c>
      <c r="L144" s="114">
        <v>80000</v>
      </c>
      <c r="M144" s="110"/>
      <c r="N144" s="127"/>
    </row>
    <row r="145" spans="1:31" customHeight="1" ht="42.75" s="10" customFormat="1">
      <c r="A145" s="8"/>
      <c r="B145" s="119" t="s">
        <v>674</v>
      </c>
      <c r="C145" s="75"/>
      <c r="D145" s="105"/>
      <c r="E145" s="75"/>
      <c r="F145" s="113"/>
      <c r="G145" s="107"/>
      <c r="H145" s="107"/>
      <c r="I145" s="108"/>
      <c r="J145" s="105"/>
      <c r="K145" s="109"/>
      <c r="L145" s="114"/>
      <c r="M145" s="110"/>
      <c r="N145" s="127"/>
    </row>
    <row r="146" spans="1:31" customHeight="1" ht="55.5" s="10" customFormat="1">
      <c r="A146" s="8"/>
      <c r="B146" s="28" t="s">
        <v>675</v>
      </c>
      <c r="C146" s="75" t="s">
        <v>648</v>
      </c>
      <c r="D146" s="105" t="s">
        <v>20</v>
      </c>
      <c r="E146" s="75" t="s">
        <v>512</v>
      </c>
      <c r="F146" s="521" t="s">
        <v>513</v>
      </c>
      <c r="G146" s="522"/>
      <c r="H146" s="522"/>
      <c r="I146" s="523"/>
      <c r="J146" s="105"/>
      <c r="K146" s="109">
        <f>L146</f>
        <v>30000</v>
      </c>
      <c r="L146" s="114">
        <v>30000</v>
      </c>
      <c r="M146" s="110"/>
      <c r="N146" s="127"/>
    </row>
    <row r="147" spans="1:31" customHeight="1" ht="55.5" s="10" customFormat="1">
      <c r="A147" s="8"/>
      <c r="B147" s="28" t="s">
        <v>676</v>
      </c>
      <c r="C147" s="75" t="s">
        <v>648</v>
      </c>
      <c r="D147" s="105" t="s">
        <v>20</v>
      </c>
      <c r="E147" s="75" t="s">
        <v>512</v>
      </c>
      <c r="F147" s="521" t="s">
        <v>677</v>
      </c>
      <c r="G147" s="522"/>
      <c r="H147" s="522"/>
      <c r="I147" s="523"/>
      <c r="J147" s="105"/>
      <c r="K147" s="109">
        <f>L147</f>
        <v>30000</v>
      </c>
      <c r="L147" s="114">
        <v>30000</v>
      </c>
      <c r="M147" s="110"/>
      <c r="N147" s="127"/>
    </row>
    <row r="148" spans="1:31" customHeight="1" ht="55.5" s="10" customFormat="1">
      <c r="A148" s="8"/>
      <c r="B148" s="28" t="s">
        <v>425</v>
      </c>
      <c r="C148" s="75" t="s">
        <v>648</v>
      </c>
      <c r="D148" s="105" t="s">
        <v>20</v>
      </c>
      <c r="E148" s="75" t="s">
        <v>512</v>
      </c>
      <c r="F148" s="521" t="s">
        <v>678</v>
      </c>
      <c r="G148" s="522"/>
      <c r="H148" s="522"/>
      <c r="I148" s="523"/>
      <c r="J148" s="105"/>
      <c r="K148" s="109">
        <f>L148</f>
        <v>36000</v>
      </c>
      <c r="L148" s="114">
        <v>36000</v>
      </c>
      <c r="M148" s="110"/>
      <c r="N148" s="127"/>
    </row>
    <row r="149" spans="1:31" customHeight="1" ht="55.5" s="10" customFormat="1">
      <c r="A149" s="8"/>
      <c r="B149" s="28" t="s">
        <v>426</v>
      </c>
      <c r="C149" s="75" t="s">
        <v>648</v>
      </c>
      <c r="D149" s="105" t="s">
        <v>20</v>
      </c>
      <c r="E149" s="75" t="s">
        <v>512</v>
      </c>
      <c r="F149" s="521" t="s">
        <v>513</v>
      </c>
      <c r="G149" s="522"/>
      <c r="H149" s="522"/>
      <c r="I149" s="523"/>
      <c r="J149" s="105"/>
      <c r="K149" s="109">
        <f>L149</f>
        <v>14000</v>
      </c>
      <c r="L149" s="114">
        <v>14000</v>
      </c>
      <c r="M149" s="110"/>
      <c r="N149" s="127"/>
    </row>
    <row r="150" spans="1:31" customHeight="1" ht="55.5" s="10" customFormat="1">
      <c r="A150" s="8"/>
      <c r="B150" s="28" t="s">
        <v>679</v>
      </c>
      <c r="C150" s="75" t="s">
        <v>648</v>
      </c>
      <c r="D150" s="105" t="s">
        <v>20</v>
      </c>
      <c r="E150" s="75" t="s">
        <v>512</v>
      </c>
      <c r="F150" s="521" t="s">
        <v>680</v>
      </c>
      <c r="G150" s="522"/>
      <c r="H150" s="522"/>
      <c r="I150" s="523"/>
      <c r="J150" s="105"/>
      <c r="K150" s="109">
        <f>L150</f>
        <v>50000</v>
      </c>
      <c r="L150" s="114">
        <v>50000</v>
      </c>
      <c r="M150" s="110"/>
      <c r="N150" s="127"/>
    </row>
    <row r="151" spans="1:31" customHeight="1" ht="55.5" s="10" customFormat="1">
      <c r="A151" s="8"/>
      <c r="B151" s="28" t="s">
        <v>428</v>
      </c>
      <c r="C151" s="75" t="s">
        <v>648</v>
      </c>
      <c r="D151" s="105" t="s">
        <v>20</v>
      </c>
      <c r="E151" s="75" t="s">
        <v>512</v>
      </c>
      <c r="F151" s="521" t="s">
        <v>681</v>
      </c>
      <c r="G151" s="522"/>
      <c r="H151" s="522"/>
      <c r="I151" s="523"/>
      <c r="J151" s="105"/>
      <c r="K151" s="109">
        <f>L151</f>
        <v>100000</v>
      </c>
      <c r="L151" s="114">
        <v>100000</v>
      </c>
      <c r="M151" s="110"/>
      <c r="N151" s="127"/>
    </row>
    <row r="152" spans="1:31" customHeight="1" ht="55.5" s="10" customFormat="1">
      <c r="A152" s="8"/>
      <c r="B152" s="28" t="s">
        <v>429</v>
      </c>
      <c r="C152" s="75" t="s">
        <v>648</v>
      </c>
      <c r="D152" s="105" t="s">
        <v>20</v>
      </c>
      <c r="E152" s="75" t="s">
        <v>512</v>
      </c>
      <c r="F152" s="521" t="s">
        <v>513</v>
      </c>
      <c r="G152" s="522"/>
      <c r="H152" s="522"/>
      <c r="I152" s="523"/>
      <c r="J152" s="105"/>
      <c r="K152" s="131" t="str">
        <f>L152</f>
        <v>100,00.00</v>
      </c>
      <c r="L152" s="132" t="s">
        <v>682</v>
      </c>
      <c r="M152" s="110"/>
      <c r="N152" s="127"/>
    </row>
    <row r="153" spans="1:31" customHeight="1" ht="30" s="10" customFormat="1">
      <c r="A153" s="8"/>
      <c r="B153" s="104" t="s">
        <v>683</v>
      </c>
      <c r="C153" s="124"/>
      <c r="D153" s="124"/>
      <c r="E153" s="124"/>
      <c r="F153" s="554"/>
      <c r="G153" s="555"/>
      <c r="H153" s="555"/>
      <c r="I153" s="556"/>
      <c r="J153" s="124"/>
      <c r="K153" s="109">
        <f>L153</f>
        <v/>
      </c>
      <c r="L153" s="114"/>
      <c r="M153" s="124"/>
      <c r="N153" s="125"/>
    </row>
    <row r="154" spans="1:31" customHeight="1" ht="30" s="10" customFormat="1">
      <c r="A154" s="8"/>
      <c r="B154" s="112" t="s">
        <v>684</v>
      </c>
      <c r="C154" s="75" t="s">
        <v>168</v>
      </c>
      <c r="D154" s="118"/>
      <c r="E154" s="105" t="s">
        <v>21</v>
      </c>
      <c r="F154" s="521" t="s">
        <v>663</v>
      </c>
      <c r="G154" s="546"/>
      <c r="H154" s="546"/>
      <c r="I154" s="547"/>
      <c r="J154" s="12" t="s">
        <v>23</v>
      </c>
      <c r="K154" s="109">
        <f>L154</f>
        <v>1300000</v>
      </c>
      <c r="L154" s="114">
        <v>1300000</v>
      </c>
      <c r="M154" s="118"/>
      <c r="N154" s="127"/>
    </row>
    <row r="155" spans="1:31" customHeight="1" ht="53.25" s="10" customFormat="1">
      <c r="A155" s="8"/>
      <c r="B155" s="112" t="s">
        <v>685</v>
      </c>
      <c r="C155" s="75" t="s">
        <v>168</v>
      </c>
      <c r="D155" s="105" t="s">
        <v>20</v>
      </c>
      <c r="E155" s="75" t="s">
        <v>512</v>
      </c>
      <c r="F155" s="521" t="s">
        <v>557</v>
      </c>
      <c r="G155" s="546"/>
      <c r="H155" s="546"/>
      <c r="I155" s="547"/>
      <c r="J155" s="105" t="s">
        <v>23</v>
      </c>
      <c r="K155" s="109">
        <f>L155</f>
        <v>200000</v>
      </c>
      <c r="L155" s="114">
        <v>200000</v>
      </c>
      <c r="M155" s="110"/>
      <c r="N155" s="127"/>
    </row>
    <row r="156" spans="1:31" customHeight="1" ht="60" s="10" customFormat="1">
      <c r="A156" s="8"/>
      <c r="B156" s="112" t="s">
        <v>686</v>
      </c>
      <c r="C156" s="75" t="s">
        <v>168</v>
      </c>
      <c r="D156" s="105" t="s">
        <v>20</v>
      </c>
      <c r="E156" s="75" t="s">
        <v>512</v>
      </c>
      <c r="F156" s="521" t="s">
        <v>607</v>
      </c>
      <c r="G156" s="546"/>
      <c r="H156" s="546"/>
      <c r="I156" s="547"/>
      <c r="J156" s="105" t="s">
        <v>23</v>
      </c>
      <c r="K156" s="109">
        <f>L156</f>
        <v>300000</v>
      </c>
      <c r="L156" s="114">
        <v>300000</v>
      </c>
      <c r="M156" s="110"/>
      <c r="N156" s="127"/>
    </row>
    <row r="157" spans="1:31" customHeight="1" ht="60" s="10" customFormat="1">
      <c r="A157" s="8"/>
      <c r="B157" s="112" t="s">
        <v>687</v>
      </c>
      <c r="C157" s="75" t="s">
        <v>168</v>
      </c>
      <c r="D157" s="105" t="s">
        <v>20</v>
      </c>
      <c r="E157" s="105" t="s">
        <v>21</v>
      </c>
      <c r="F157" s="521" t="s">
        <v>688</v>
      </c>
      <c r="G157" s="546"/>
      <c r="H157" s="546"/>
      <c r="I157" s="547"/>
      <c r="J157" s="105" t="s">
        <v>23</v>
      </c>
      <c r="K157" s="109">
        <f>L157</f>
        <v>500000</v>
      </c>
      <c r="L157" s="114">
        <v>500000</v>
      </c>
      <c r="M157" s="110"/>
      <c r="N157" s="127"/>
    </row>
    <row r="158" spans="1:31" customHeight="1" ht="60" s="10" customFormat="1">
      <c r="A158" s="8"/>
      <c r="B158" s="112" t="s">
        <v>689</v>
      </c>
      <c r="C158" s="75" t="s">
        <v>168</v>
      </c>
      <c r="D158" s="105" t="s">
        <v>20</v>
      </c>
      <c r="E158" s="75" t="s">
        <v>512</v>
      </c>
      <c r="F158" s="521" t="s">
        <v>554</v>
      </c>
      <c r="G158" s="546"/>
      <c r="H158" s="546"/>
      <c r="I158" s="547"/>
      <c r="J158" s="105" t="s">
        <v>23</v>
      </c>
      <c r="K158" s="109">
        <f>L158</f>
        <v>100000</v>
      </c>
      <c r="L158" s="114">
        <v>100000</v>
      </c>
      <c r="M158" s="110"/>
      <c r="N158" s="127"/>
    </row>
    <row r="159" spans="1:31" customHeight="1" ht="60" s="10" customFormat="1">
      <c r="A159" s="8"/>
      <c r="B159" s="112" t="s">
        <v>690</v>
      </c>
      <c r="C159" s="75" t="s">
        <v>168</v>
      </c>
      <c r="D159" s="105" t="s">
        <v>20</v>
      </c>
      <c r="E159" s="105" t="s">
        <v>21</v>
      </c>
      <c r="F159" s="521" t="s">
        <v>623</v>
      </c>
      <c r="G159" s="546"/>
      <c r="H159" s="546"/>
      <c r="I159" s="547"/>
      <c r="J159" s="105" t="s">
        <v>23</v>
      </c>
      <c r="K159" s="109">
        <f>L159</f>
        <v>6000000</v>
      </c>
      <c r="L159" s="114">
        <v>6000000</v>
      </c>
      <c r="M159" s="110"/>
      <c r="N159" s="127"/>
    </row>
    <row r="160" spans="1:31" customHeight="1" ht="30" s="10" customFormat="1">
      <c r="A160" s="8"/>
      <c r="B160" s="112" t="s">
        <v>691</v>
      </c>
      <c r="C160" s="75" t="s">
        <v>168</v>
      </c>
      <c r="D160" s="105" t="s">
        <v>20</v>
      </c>
      <c r="E160" s="105" t="s">
        <v>21</v>
      </c>
      <c r="F160" s="521" t="s">
        <v>692</v>
      </c>
      <c r="G160" s="546"/>
      <c r="H160" s="546"/>
      <c r="I160" s="547"/>
      <c r="J160" s="12" t="s">
        <v>23</v>
      </c>
      <c r="K160" s="109">
        <f>L160</f>
        <v>2000000</v>
      </c>
      <c r="L160" s="114">
        <v>2000000</v>
      </c>
      <c r="M160" s="124"/>
      <c r="N160" s="133"/>
    </row>
    <row r="161" spans="1:31" customHeight="1" ht="30" s="10" customFormat="1">
      <c r="A161" s="8"/>
      <c r="B161" s="28" t="s">
        <v>693</v>
      </c>
      <c r="C161" s="75" t="s">
        <v>168</v>
      </c>
      <c r="D161" s="105" t="s">
        <v>20</v>
      </c>
      <c r="E161" s="105" t="s">
        <v>21</v>
      </c>
      <c r="F161" s="521" t="s">
        <v>694</v>
      </c>
      <c r="G161" s="522"/>
      <c r="H161" s="522"/>
      <c r="I161" s="523"/>
      <c r="J161" s="12" t="s">
        <v>23</v>
      </c>
      <c r="K161" s="109">
        <f>L161</f>
        <v>3000000</v>
      </c>
      <c r="L161" s="114">
        <v>3000000</v>
      </c>
      <c r="M161" s="124"/>
      <c r="N161" s="133"/>
    </row>
    <row r="162" spans="1:31" customHeight="1" ht="30" s="10" customFormat="1">
      <c r="A162" s="8"/>
      <c r="B162" s="104" t="s">
        <v>695</v>
      </c>
      <c r="C162" s="118"/>
      <c r="D162" s="118"/>
      <c r="E162" s="118"/>
      <c r="F162" s="551"/>
      <c r="G162" s="546"/>
      <c r="H162" s="546"/>
      <c r="I162" s="547"/>
      <c r="J162" s="118"/>
      <c r="K162" s="109">
        <f>L162</f>
        <v/>
      </c>
      <c r="L162" s="114"/>
      <c r="M162" s="118"/>
      <c r="N162" s="127"/>
    </row>
    <row r="163" spans="1:31" customHeight="1" ht="60" s="10" customFormat="1">
      <c r="A163" s="8"/>
      <c r="B163" s="112" t="s">
        <v>696</v>
      </c>
      <c r="C163" s="75" t="s">
        <v>697</v>
      </c>
      <c r="D163" s="105" t="s">
        <v>20</v>
      </c>
      <c r="E163" s="105" t="s">
        <v>21</v>
      </c>
      <c r="F163" s="521" t="s">
        <v>573</v>
      </c>
      <c r="G163" s="546"/>
      <c r="H163" s="546"/>
      <c r="I163" s="547"/>
      <c r="J163" s="105" t="s">
        <v>23</v>
      </c>
      <c r="K163" s="109">
        <f>L163</f>
        <v>1000000</v>
      </c>
      <c r="L163" s="114">
        <v>1000000</v>
      </c>
      <c r="M163" s="110"/>
      <c r="N163" s="127"/>
    </row>
    <row r="164" spans="1:31" customHeight="1" ht="60" s="10" customFormat="1">
      <c r="A164" s="8"/>
      <c r="B164" s="112" t="s">
        <v>698</v>
      </c>
      <c r="C164" s="75" t="s">
        <v>697</v>
      </c>
      <c r="D164" s="105" t="s">
        <v>20</v>
      </c>
      <c r="E164" s="105" t="s">
        <v>21</v>
      </c>
      <c r="F164" s="521" t="s">
        <v>670</v>
      </c>
      <c r="G164" s="546"/>
      <c r="H164" s="546"/>
      <c r="I164" s="547"/>
      <c r="J164" s="105" t="s">
        <v>23</v>
      </c>
      <c r="K164" s="109">
        <f>L164</f>
        <v>500000</v>
      </c>
      <c r="L164" s="114">
        <v>500000</v>
      </c>
      <c r="M164" s="110"/>
      <c r="N164" s="127"/>
    </row>
    <row r="165" spans="1:31" customHeight="1" ht="67.5" s="10" customFormat="1">
      <c r="A165" s="8"/>
      <c r="B165" s="28" t="s">
        <v>699</v>
      </c>
      <c r="C165" s="75" t="s">
        <v>697</v>
      </c>
      <c r="D165" s="105" t="s">
        <v>20</v>
      </c>
      <c r="E165" s="12" t="s">
        <v>21</v>
      </c>
      <c r="F165" s="521" t="s">
        <v>670</v>
      </c>
      <c r="G165" s="546"/>
      <c r="H165" s="546"/>
      <c r="I165" s="547"/>
      <c r="J165" s="105" t="s">
        <v>23</v>
      </c>
      <c r="K165" s="109">
        <f>L165</f>
        <v>750000</v>
      </c>
      <c r="L165" s="114">
        <v>750000</v>
      </c>
      <c r="M165" s="110"/>
      <c r="N165" s="127"/>
    </row>
    <row r="166" spans="1:31" customHeight="1" ht="70.5" s="10" customFormat="1">
      <c r="A166" s="8"/>
      <c r="B166" s="28" t="s">
        <v>700</v>
      </c>
      <c r="C166" s="75" t="s">
        <v>697</v>
      </c>
      <c r="D166" s="105" t="s">
        <v>20</v>
      </c>
      <c r="E166" s="12" t="s">
        <v>21</v>
      </c>
      <c r="F166" s="521" t="s">
        <v>663</v>
      </c>
      <c r="G166" s="546"/>
      <c r="H166" s="546"/>
      <c r="I166" s="547"/>
      <c r="J166" s="105" t="s">
        <v>23</v>
      </c>
      <c r="K166" s="109">
        <f>L166</f>
        <v>1000000</v>
      </c>
      <c r="L166" s="114">
        <v>1000000</v>
      </c>
      <c r="M166" s="110"/>
      <c r="N166" s="127"/>
    </row>
    <row r="167" spans="1:31" customHeight="1" ht="66.75" s="10" customFormat="1">
      <c r="A167" s="8"/>
      <c r="B167" s="28" t="s">
        <v>701</v>
      </c>
      <c r="C167" s="75" t="s">
        <v>697</v>
      </c>
      <c r="D167" s="105" t="s">
        <v>20</v>
      </c>
      <c r="E167" s="75" t="s">
        <v>599</v>
      </c>
      <c r="F167" s="521" t="s">
        <v>593</v>
      </c>
      <c r="G167" s="546"/>
      <c r="H167" s="546"/>
      <c r="I167" s="547"/>
      <c r="J167" s="105" t="s">
        <v>23</v>
      </c>
      <c r="K167" s="109">
        <f>L167</f>
        <v>1000000</v>
      </c>
      <c r="L167" s="114">
        <v>1000000</v>
      </c>
      <c r="M167" s="110"/>
      <c r="N167" s="127"/>
    </row>
    <row r="168" spans="1:31" customHeight="1" ht="23.25" s="10" customFormat="1">
      <c r="A168" s="8"/>
      <c r="B168" s="104" t="s">
        <v>702</v>
      </c>
      <c r="C168" s="105"/>
      <c r="D168" s="105"/>
      <c r="E168" s="105"/>
      <c r="F168" s="551"/>
      <c r="G168" s="546"/>
      <c r="H168" s="546"/>
      <c r="I168" s="547"/>
      <c r="J168" s="105"/>
      <c r="K168" s="109"/>
      <c r="L168" s="118"/>
      <c r="M168" s="110"/>
      <c r="N168" s="127"/>
    </row>
    <row r="169" spans="1:31" customHeight="1" ht="31.5" s="10" customFormat="1">
      <c r="A169" s="8"/>
      <c r="B169" s="112" t="s">
        <v>703</v>
      </c>
      <c r="C169" s="75" t="s">
        <v>704</v>
      </c>
      <c r="D169" s="105" t="s">
        <v>20</v>
      </c>
      <c r="E169" s="75" t="s">
        <v>614</v>
      </c>
      <c r="F169" s="521" t="s">
        <v>600</v>
      </c>
      <c r="G169" s="546"/>
      <c r="H169" s="546"/>
      <c r="I169" s="547"/>
      <c r="J169" s="105" t="s">
        <v>23</v>
      </c>
      <c r="K169" s="109">
        <f>L169</f>
        <v>1000000</v>
      </c>
      <c r="L169" s="114">
        <v>1000000</v>
      </c>
      <c r="M169" s="110"/>
      <c r="N169" s="127"/>
    </row>
    <row r="170" spans="1:31" customHeight="1" ht="72" s="10" customFormat="1">
      <c r="A170" s="8"/>
      <c r="B170" s="28" t="s">
        <v>705</v>
      </c>
      <c r="C170" s="75" t="s">
        <v>704</v>
      </c>
      <c r="D170" s="105" t="s">
        <v>20</v>
      </c>
      <c r="E170" s="75" t="s">
        <v>599</v>
      </c>
      <c r="F170" s="521" t="s">
        <v>600</v>
      </c>
      <c r="G170" s="546"/>
      <c r="H170" s="546"/>
      <c r="I170" s="547"/>
      <c r="J170" s="105" t="s">
        <v>23</v>
      </c>
      <c r="K170" s="109">
        <v>200000</v>
      </c>
      <c r="L170" s="109">
        <v>200000</v>
      </c>
      <c r="M170" s="110"/>
      <c r="N170" s="127"/>
    </row>
    <row r="171" spans="1:31" customHeight="1" ht="31.5" s="10" customFormat="1">
      <c r="A171" s="8"/>
      <c r="B171" s="28" t="s">
        <v>706</v>
      </c>
      <c r="C171" s="75" t="s">
        <v>704</v>
      </c>
      <c r="D171" s="105" t="s">
        <v>20</v>
      </c>
      <c r="E171" s="75" t="s">
        <v>599</v>
      </c>
      <c r="F171" s="521" t="s">
        <v>600</v>
      </c>
      <c r="G171" s="546"/>
      <c r="H171" s="546"/>
      <c r="I171" s="547"/>
      <c r="J171" s="105" t="s">
        <v>23</v>
      </c>
      <c r="K171" s="109">
        <f>L171</f>
        <v>300000</v>
      </c>
      <c r="L171" s="109">
        <v>300000</v>
      </c>
      <c r="M171" s="110"/>
      <c r="N171" s="127"/>
    </row>
    <row r="172" spans="1:31" customHeight="1" ht="22.5" s="10" customFormat="1">
      <c r="A172" s="8"/>
      <c r="B172" s="98" t="s">
        <v>707</v>
      </c>
      <c r="C172" s="12"/>
      <c r="D172" s="12"/>
      <c r="E172" s="12"/>
      <c r="F172" s="485"/>
      <c r="G172" s="486"/>
      <c r="H172" s="486"/>
      <c r="I172" s="487"/>
      <c r="J172" s="12"/>
      <c r="K172" s="14"/>
      <c r="L172" s="23"/>
      <c r="M172" s="20"/>
      <c r="N172" s="8"/>
    </row>
    <row r="173" spans="1:31" customHeight="1" ht="76.5" s="10" customFormat="1">
      <c r="A173" s="8"/>
      <c r="B173" s="134" t="s">
        <v>708</v>
      </c>
      <c r="C173" s="75" t="s">
        <v>709</v>
      </c>
      <c r="D173" s="12" t="s">
        <v>20</v>
      </c>
      <c r="E173" s="12" t="s">
        <v>21</v>
      </c>
      <c r="F173" s="521" t="s">
        <v>600</v>
      </c>
      <c r="G173" s="546"/>
      <c r="H173" s="546"/>
      <c r="I173" s="547"/>
      <c r="J173" s="105" t="s">
        <v>23</v>
      </c>
      <c r="K173" s="14">
        <f>M173</f>
        <v>25000000</v>
      </c>
      <c r="L173" s="23"/>
      <c r="M173" s="20">
        <v>25000000</v>
      </c>
      <c r="N173" s="8"/>
    </row>
    <row r="174" spans="1:31" customHeight="1" ht="18" s="10" customFormat="1">
      <c r="A174" s="124" t="s">
        <v>710</v>
      </c>
      <c r="B174" s="74"/>
      <c r="C174" s="75"/>
      <c r="D174" s="12"/>
      <c r="E174" s="75"/>
      <c r="F174" s="485"/>
      <c r="G174" s="486"/>
      <c r="H174" s="486"/>
      <c r="I174" s="487"/>
      <c r="J174" s="12"/>
      <c r="K174" s="14"/>
      <c r="L174" s="15"/>
      <c r="M174" s="20"/>
      <c r="N174" s="8"/>
    </row>
    <row r="175" spans="1:31" customHeight="1" ht="16.5" s="10" customFormat="1">
      <c r="A175" s="135"/>
      <c r="B175" s="103" t="s">
        <v>711</v>
      </c>
      <c r="C175" s="75"/>
      <c r="D175" s="12"/>
      <c r="E175" s="75"/>
      <c r="F175" s="485"/>
      <c r="G175" s="486"/>
      <c r="H175" s="486"/>
      <c r="I175" s="487"/>
      <c r="J175" s="12"/>
      <c r="K175" s="14"/>
      <c r="L175" s="15"/>
      <c r="M175" s="20"/>
      <c r="N175" s="8"/>
    </row>
    <row r="176" spans="1:31" customHeight="1" ht="21" s="10" customFormat="1">
      <c r="A176" s="74"/>
      <c r="B176" s="136" t="s">
        <v>712</v>
      </c>
      <c r="C176" s="137"/>
      <c r="D176" s="75"/>
      <c r="E176" s="75"/>
      <c r="F176" s="485"/>
      <c r="G176" s="486"/>
      <c r="H176" s="486"/>
      <c r="I176" s="487"/>
      <c r="J176" s="75"/>
      <c r="K176" s="109"/>
      <c r="L176" s="138"/>
      <c r="M176" s="139"/>
      <c r="N176" s="8"/>
    </row>
    <row r="177" spans="1:31" customHeight="1" ht="45.75" s="10" customFormat="1">
      <c r="A177" s="74"/>
      <c r="B177" s="22" t="s">
        <v>713</v>
      </c>
      <c r="C177" s="75" t="s">
        <v>63</v>
      </c>
      <c r="D177" s="75" t="s">
        <v>20</v>
      </c>
      <c r="E177" s="75" t="s">
        <v>38</v>
      </c>
      <c r="F177" s="485" t="s">
        <v>600</v>
      </c>
      <c r="G177" s="486"/>
      <c r="H177" s="486"/>
      <c r="I177" s="487"/>
      <c r="J177" s="105" t="s">
        <v>23</v>
      </c>
      <c r="K177" s="114">
        <v>500000</v>
      </c>
      <c r="L177" s="138">
        <v>400000</v>
      </c>
      <c r="M177" s="139"/>
      <c r="N177" s="8"/>
    </row>
    <row r="178" spans="1:31" customHeight="1" ht="45.75" s="10" customFormat="1">
      <c r="A178" s="74"/>
      <c r="B178" s="22" t="s">
        <v>714</v>
      </c>
      <c r="C178" s="75" t="s">
        <v>63</v>
      </c>
      <c r="D178" s="75" t="s">
        <v>20</v>
      </c>
      <c r="E178" s="12" t="s">
        <v>21</v>
      </c>
      <c r="F178" s="485" t="s">
        <v>578</v>
      </c>
      <c r="G178" s="486"/>
      <c r="H178" s="486"/>
      <c r="I178" s="487"/>
      <c r="J178" s="105" t="s">
        <v>23</v>
      </c>
      <c r="K178" s="114">
        <f>L178</f>
        <v>2000000</v>
      </c>
      <c r="L178" s="138">
        <v>2000000</v>
      </c>
      <c r="M178" s="139"/>
      <c r="N178" s="8"/>
    </row>
    <row r="179" spans="1:31" customHeight="1" ht="35.25" s="10" customFormat="1">
      <c r="A179" s="74"/>
      <c r="B179" s="140" t="s">
        <v>715</v>
      </c>
      <c r="C179" s="75" t="s">
        <v>63</v>
      </c>
      <c r="D179" s="75" t="s">
        <v>20</v>
      </c>
      <c r="E179" s="12" t="s">
        <v>21</v>
      </c>
      <c r="F179" s="485" t="s">
        <v>716</v>
      </c>
      <c r="G179" s="486"/>
      <c r="H179" s="486"/>
      <c r="I179" s="487"/>
      <c r="J179" s="105" t="s">
        <v>23</v>
      </c>
      <c r="K179" s="114">
        <v>2000000</v>
      </c>
      <c r="L179" s="138">
        <v>2000000</v>
      </c>
      <c r="M179" s="139"/>
      <c r="N179" s="8"/>
    </row>
    <row r="180" spans="1:31" customHeight="1" ht="19.5" s="10" customFormat="1">
      <c r="A180" s="74"/>
      <c r="B180" s="141" t="s">
        <v>717</v>
      </c>
      <c r="C180" s="140"/>
      <c r="D180" s="75"/>
      <c r="E180" s="75"/>
      <c r="F180" s="485"/>
      <c r="G180" s="486"/>
      <c r="H180" s="486"/>
      <c r="I180" s="487"/>
      <c r="J180" s="75"/>
      <c r="K180" s="109"/>
      <c r="L180" s="138"/>
      <c r="M180" s="139"/>
      <c r="N180" s="8"/>
    </row>
    <row r="181" spans="1:31" customHeight="1" ht="44.25" s="10" customFormat="1">
      <c r="A181" s="74"/>
      <c r="B181" s="140" t="s">
        <v>718</v>
      </c>
      <c r="C181" s="140"/>
      <c r="D181" s="12" t="s">
        <v>20</v>
      </c>
      <c r="E181" s="12" t="s">
        <v>21</v>
      </c>
      <c r="F181" s="485" t="s">
        <v>716</v>
      </c>
      <c r="G181" s="486"/>
      <c r="H181" s="486"/>
      <c r="I181" s="487"/>
      <c r="J181" s="105" t="s">
        <v>23</v>
      </c>
      <c r="K181" s="114">
        <f>L181</f>
        <v>1000000</v>
      </c>
      <c r="L181" s="138">
        <v>1000000</v>
      </c>
      <c r="M181" s="139"/>
      <c r="N181" s="8"/>
    </row>
    <row r="182" spans="1:31" customHeight="1" ht="34.5" s="10" customFormat="1">
      <c r="A182" s="74"/>
      <c r="B182" s="112" t="s">
        <v>719</v>
      </c>
      <c r="C182" s="112"/>
      <c r="D182" s="12" t="s">
        <v>20</v>
      </c>
      <c r="E182" s="75" t="s">
        <v>42</v>
      </c>
      <c r="F182" s="485" t="s">
        <v>720</v>
      </c>
      <c r="G182" s="486"/>
      <c r="H182" s="486"/>
      <c r="I182" s="487"/>
      <c r="J182" s="105" t="s">
        <v>23</v>
      </c>
      <c r="K182" s="114">
        <v>50000</v>
      </c>
      <c r="L182" s="138">
        <v>50000</v>
      </c>
      <c r="M182" s="139"/>
      <c r="N182" s="8"/>
    </row>
    <row r="183" spans="1:31" customHeight="1" ht="27.75" s="10" customFormat="1">
      <c r="A183" s="74"/>
      <c r="B183" s="140" t="s">
        <v>721</v>
      </c>
      <c r="C183" s="140"/>
      <c r="D183" s="12" t="s">
        <v>20</v>
      </c>
      <c r="E183" s="75" t="s">
        <v>42</v>
      </c>
      <c r="F183" s="485" t="s">
        <v>716</v>
      </c>
      <c r="G183" s="486"/>
      <c r="H183" s="486"/>
      <c r="I183" s="487"/>
      <c r="J183" s="105" t="s">
        <v>23</v>
      </c>
      <c r="K183" s="114">
        <v>100000</v>
      </c>
      <c r="L183" s="138">
        <v>50000</v>
      </c>
      <c r="M183" s="139"/>
      <c r="N183" s="8"/>
    </row>
    <row r="184" spans="1:31" customHeight="1" ht="67.5" s="10" customFormat="1">
      <c r="A184" s="74"/>
      <c r="B184" s="140" t="s">
        <v>722</v>
      </c>
      <c r="C184" s="140"/>
      <c r="D184" s="12" t="s">
        <v>20</v>
      </c>
      <c r="E184" s="75" t="s">
        <v>42</v>
      </c>
      <c r="F184" s="485" t="s">
        <v>716</v>
      </c>
      <c r="G184" s="486"/>
      <c r="H184" s="486"/>
      <c r="I184" s="487"/>
      <c r="J184" s="105" t="s">
        <v>23</v>
      </c>
      <c r="K184" s="114">
        <v>100000</v>
      </c>
      <c r="L184" s="138">
        <v>100000</v>
      </c>
      <c r="M184" s="139"/>
      <c r="N184" s="8"/>
    </row>
    <row r="185" spans="1:31" customHeight="1" ht="35.25" s="10" customFormat="1">
      <c r="A185" s="74"/>
      <c r="B185" s="140" t="s">
        <v>723</v>
      </c>
      <c r="C185" s="140"/>
      <c r="D185" s="12" t="s">
        <v>20</v>
      </c>
      <c r="E185" s="12" t="s">
        <v>21</v>
      </c>
      <c r="F185" s="485" t="s">
        <v>724</v>
      </c>
      <c r="G185" s="486"/>
      <c r="H185" s="486"/>
      <c r="I185" s="487"/>
      <c r="J185" s="105" t="s">
        <v>23</v>
      </c>
      <c r="K185" s="114">
        <f>L185</f>
        <v>1000000</v>
      </c>
      <c r="L185" s="138">
        <v>1000000</v>
      </c>
      <c r="M185" s="139"/>
      <c r="N185" s="8"/>
    </row>
    <row r="186" spans="1:31" customHeight="1" ht="30" s="10" customFormat="1">
      <c r="A186" s="74"/>
      <c r="B186" s="140" t="s">
        <v>725</v>
      </c>
      <c r="C186" s="140"/>
      <c r="D186" s="12" t="s">
        <v>20</v>
      </c>
      <c r="E186" s="12" t="s">
        <v>21</v>
      </c>
      <c r="F186" s="485" t="s">
        <v>726</v>
      </c>
      <c r="G186" s="486"/>
      <c r="H186" s="486"/>
      <c r="I186" s="487"/>
      <c r="J186" s="105" t="s">
        <v>23</v>
      </c>
      <c r="K186" s="114">
        <v>2000000</v>
      </c>
      <c r="L186" s="138">
        <v>2000000</v>
      </c>
      <c r="M186" s="139"/>
      <c r="N186" s="8"/>
    </row>
    <row r="187" spans="1:31" customHeight="1" ht="44.25" s="10" customFormat="1">
      <c r="A187" s="74"/>
      <c r="B187" s="140" t="s">
        <v>727</v>
      </c>
      <c r="C187" s="140"/>
      <c r="D187" s="12" t="s">
        <v>20</v>
      </c>
      <c r="E187" s="75" t="s">
        <v>42</v>
      </c>
      <c r="F187" s="485" t="s">
        <v>716</v>
      </c>
      <c r="G187" s="486"/>
      <c r="H187" s="486"/>
      <c r="I187" s="487"/>
      <c r="J187" s="105" t="s">
        <v>23</v>
      </c>
      <c r="K187" s="114">
        <v>500000</v>
      </c>
      <c r="L187" s="138">
        <v>300000</v>
      </c>
      <c r="M187" s="139">
        <v>200000</v>
      </c>
      <c r="N187" s="8"/>
    </row>
    <row r="188" spans="1:31" customHeight="1" ht="33" s="10" customFormat="1">
      <c r="A188" s="74"/>
      <c r="B188" s="28" t="s">
        <v>728</v>
      </c>
      <c r="C188" s="112"/>
      <c r="D188" s="12" t="s">
        <v>20</v>
      </c>
      <c r="E188" s="12" t="s">
        <v>21</v>
      </c>
      <c r="F188" s="485" t="s">
        <v>729</v>
      </c>
      <c r="G188" s="486"/>
      <c r="H188" s="486"/>
      <c r="I188" s="487"/>
      <c r="J188" s="105" t="s">
        <v>23</v>
      </c>
      <c r="K188" s="114">
        <f>M188</f>
        <v>4100000</v>
      </c>
      <c r="L188" s="138"/>
      <c r="M188" s="139">
        <v>4100000</v>
      </c>
      <c r="N188" s="8"/>
    </row>
    <row r="189" spans="1:31" customHeight="1" ht="54" s="10" customFormat="1">
      <c r="A189" s="74"/>
      <c r="B189" s="28" t="s">
        <v>730</v>
      </c>
      <c r="C189" s="112"/>
      <c r="D189" s="12" t="s">
        <v>20</v>
      </c>
      <c r="E189" s="12" t="s">
        <v>21</v>
      </c>
      <c r="F189" s="485" t="s">
        <v>729</v>
      </c>
      <c r="G189" s="486"/>
      <c r="H189" s="486"/>
      <c r="I189" s="487"/>
      <c r="J189" s="105" t="s">
        <v>23</v>
      </c>
      <c r="K189" s="114">
        <f>M189</f>
        <v>4072500</v>
      </c>
      <c r="L189" s="138"/>
      <c r="M189" s="139">
        <v>4072500</v>
      </c>
      <c r="N189" s="8"/>
    </row>
    <row r="190" spans="1:31" customHeight="1" ht="39" s="10" customFormat="1">
      <c r="A190" s="74"/>
      <c r="B190" s="28" t="s">
        <v>731</v>
      </c>
      <c r="C190" s="112"/>
      <c r="D190" s="12" t="s">
        <v>20</v>
      </c>
      <c r="E190" s="75" t="s">
        <v>21</v>
      </c>
      <c r="F190" s="485" t="s">
        <v>729</v>
      </c>
      <c r="G190" s="486"/>
      <c r="H190" s="486"/>
      <c r="I190" s="487"/>
      <c r="J190" s="105" t="s">
        <v>23</v>
      </c>
      <c r="K190" s="114">
        <f>M190</f>
        <v>1049715</v>
      </c>
      <c r="L190" s="138"/>
      <c r="M190" s="139">
        <v>1049715</v>
      </c>
      <c r="N190" s="8"/>
    </row>
    <row r="191" spans="1:31" customHeight="1" ht="19.5" s="10" customFormat="1">
      <c r="A191" s="74"/>
      <c r="B191" s="136" t="s">
        <v>732</v>
      </c>
      <c r="C191" s="137"/>
      <c r="D191" s="75"/>
      <c r="E191" s="75"/>
      <c r="F191" s="485"/>
      <c r="G191" s="486"/>
      <c r="H191" s="486"/>
      <c r="I191" s="487"/>
      <c r="J191" s="75"/>
      <c r="K191" s="109"/>
      <c r="L191" s="138"/>
      <c r="M191" s="139"/>
      <c r="N191" s="8"/>
    </row>
    <row r="192" spans="1:31" customHeight="1" ht="60" s="10" customFormat="1">
      <c r="A192" s="74"/>
      <c r="B192" s="142" t="s">
        <v>733</v>
      </c>
      <c r="C192" s="112"/>
      <c r="D192" s="12" t="s">
        <v>20</v>
      </c>
      <c r="E192" s="12" t="s">
        <v>21</v>
      </c>
      <c r="F192" s="485" t="s">
        <v>600</v>
      </c>
      <c r="G192" s="486"/>
      <c r="H192" s="486"/>
      <c r="I192" s="487"/>
      <c r="J192" s="105" t="s">
        <v>23</v>
      </c>
      <c r="K192" s="114">
        <v>11311184.72</v>
      </c>
      <c r="L192" s="138">
        <v>11966799.65</v>
      </c>
      <c r="M192" s="139"/>
      <c r="N192" s="8"/>
    </row>
    <row r="193" spans="1:31" customHeight="1" ht="56.25" s="10" customFormat="1">
      <c r="A193" s="74"/>
      <c r="B193" s="140" t="s">
        <v>734</v>
      </c>
      <c r="C193" s="140"/>
      <c r="D193" s="12" t="s">
        <v>20</v>
      </c>
      <c r="E193" s="12" t="s">
        <v>21</v>
      </c>
      <c r="F193" s="485" t="s">
        <v>735</v>
      </c>
      <c r="G193" s="486"/>
      <c r="H193" s="486"/>
      <c r="I193" s="487"/>
      <c r="J193" s="105" t="s">
        <v>23</v>
      </c>
      <c r="K193" s="114">
        <v>1000000</v>
      </c>
      <c r="L193" s="138">
        <v>1000000</v>
      </c>
      <c r="M193" s="139"/>
      <c r="N193" s="8"/>
    </row>
    <row r="194" spans="1:31" customHeight="1" ht="36" s="10" customFormat="1">
      <c r="A194" s="74"/>
      <c r="B194" s="140" t="s">
        <v>736</v>
      </c>
      <c r="C194" s="140"/>
      <c r="D194" s="12" t="s">
        <v>20</v>
      </c>
      <c r="E194" s="75" t="s">
        <v>21</v>
      </c>
      <c r="F194" s="485" t="s">
        <v>600</v>
      </c>
      <c r="G194" s="486"/>
      <c r="H194" s="486"/>
      <c r="I194" s="487"/>
      <c r="J194" s="105" t="s">
        <v>23</v>
      </c>
      <c r="K194" s="114">
        <f>M194</f>
        <v>1386750</v>
      </c>
      <c r="L194" s="138"/>
      <c r="M194" s="139">
        <v>1386750</v>
      </c>
      <c r="N194" s="8"/>
    </row>
    <row r="195" spans="1:31" customHeight="1" ht="36" s="10" customFormat="1">
      <c r="A195" s="74"/>
      <c r="B195" s="142" t="s">
        <v>737</v>
      </c>
      <c r="C195" s="112"/>
      <c r="D195" s="12" t="s">
        <v>20</v>
      </c>
      <c r="E195" s="75" t="s">
        <v>21</v>
      </c>
      <c r="F195" s="485" t="s">
        <v>600</v>
      </c>
      <c r="G195" s="486"/>
      <c r="H195" s="486"/>
      <c r="I195" s="487"/>
      <c r="J195" s="105" t="s">
        <v>23</v>
      </c>
      <c r="K195" s="114">
        <v>1000000</v>
      </c>
      <c r="L195" s="138">
        <v>1000000</v>
      </c>
      <c r="M195" s="139"/>
      <c r="N195" s="8"/>
    </row>
    <row r="196" spans="1:31" customHeight="1" ht="36" s="10" customFormat="1">
      <c r="A196" s="74"/>
      <c r="B196" s="140" t="s">
        <v>738</v>
      </c>
      <c r="C196" s="140"/>
      <c r="D196" s="12" t="s">
        <v>20</v>
      </c>
      <c r="E196" s="75" t="s">
        <v>21</v>
      </c>
      <c r="F196" s="485" t="s">
        <v>600</v>
      </c>
      <c r="G196" s="486"/>
      <c r="H196" s="486"/>
      <c r="I196" s="487"/>
      <c r="J196" s="105" t="s">
        <v>23</v>
      </c>
      <c r="K196" s="114">
        <v>1500000</v>
      </c>
      <c r="L196" s="138">
        <v>1500000</v>
      </c>
      <c r="M196" s="139"/>
      <c r="N196" s="8"/>
    </row>
    <row r="197" spans="1:31" customHeight="1" ht="36" s="10" customFormat="1">
      <c r="A197" s="74"/>
      <c r="B197" s="140" t="s">
        <v>739</v>
      </c>
      <c r="C197" s="140"/>
      <c r="D197" s="12" t="s">
        <v>20</v>
      </c>
      <c r="E197" s="75" t="s">
        <v>21</v>
      </c>
      <c r="F197" s="485" t="s">
        <v>600</v>
      </c>
      <c r="G197" s="486"/>
      <c r="H197" s="486"/>
      <c r="I197" s="487"/>
      <c r="J197" s="105" t="s">
        <v>23</v>
      </c>
      <c r="K197" s="114">
        <v>1500000</v>
      </c>
      <c r="L197" s="138">
        <v>1500000</v>
      </c>
      <c r="M197" s="139"/>
      <c r="N197" s="8"/>
    </row>
    <row r="198" spans="1:31" customHeight="1" ht="51" s="10" customFormat="1">
      <c r="A198" s="74"/>
      <c r="B198" s="142" t="s">
        <v>740</v>
      </c>
      <c r="C198" s="112"/>
      <c r="D198" s="12" t="s">
        <v>20</v>
      </c>
      <c r="E198" s="12" t="s">
        <v>21</v>
      </c>
      <c r="F198" s="485" t="s">
        <v>735</v>
      </c>
      <c r="G198" s="486"/>
      <c r="H198" s="486"/>
      <c r="I198" s="487"/>
      <c r="J198" s="105" t="s">
        <v>23</v>
      </c>
      <c r="K198" s="114">
        <v>1000000</v>
      </c>
      <c r="L198" s="138">
        <v>500000</v>
      </c>
      <c r="M198" s="139"/>
      <c r="N198" s="8"/>
    </row>
    <row r="199" spans="1:31" customHeight="1" ht="21.75" s="10" customFormat="1">
      <c r="A199" s="136" t="s">
        <v>741</v>
      </c>
      <c r="B199" s="136"/>
      <c r="C199" s="136"/>
      <c r="D199" s="143"/>
      <c r="E199" s="143"/>
      <c r="F199" s="485"/>
      <c r="G199" s="486"/>
      <c r="H199" s="486"/>
      <c r="I199" s="487"/>
      <c r="J199" s="143"/>
      <c r="K199" s="143"/>
      <c r="L199" s="143"/>
      <c r="M199" s="143"/>
      <c r="N199" s="143"/>
    </row>
    <row r="200" spans="1:31" customHeight="1" ht="18" s="10" customFormat="1">
      <c r="A200" s="144" t="s">
        <v>114</v>
      </c>
      <c r="B200" s="137"/>
      <c r="C200" s="145"/>
      <c r="D200" s="12"/>
      <c r="E200" s="12"/>
      <c r="F200" s="485"/>
      <c r="G200" s="486"/>
      <c r="H200" s="486"/>
      <c r="I200" s="487"/>
      <c r="J200" s="12"/>
      <c r="K200" s="14"/>
      <c r="L200" s="15"/>
      <c r="M200" s="20"/>
      <c r="N200" s="8"/>
    </row>
    <row r="201" spans="1:31" customHeight="1" ht="48.75" s="10" customFormat="1">
      <c r="A201" s="144"/>
      <c r="B201" s="25" t="s">
        <v>742</v>
      </c>
      <c r="C201" s="78" t="s">
        <v>743</v>
      </c>
      <c r="D201" s="12" t="s">
        <v>20</v>
      </c>
      <c r="E201" s="75" t="s">
        <v>21</v>
      </c>
      <c r="F201" s="485" t="s">
        <v>600</v>
      </c>
      <c r="G201" s="486"/>
      <c r="H201" s="486"/>
      <c r="I201" s="487"/>
      <c r="J201" s="12"/>
      <c r="K201" s="14">
        <f>L201</f>
        <v>1200000000</v>
      </c>
      <c r="L201" s="15">
        <v>1200000000</v>
      </c>
      <c r="M201" s="20"/>
      <c r="N201" s="8"/>
    </row>
    <row r="202" spans="1:31" customHeight="1" ht="48.75" s="10" customFormat="1">
      <c r="A202" s="144"/>
      <c r="B202" s="25" t="s">
        <v>744</v>
      </c>
      <c r="C202" s="79" t="s">
        <v>598</v>
      </c>
      <c r="D202" s="12"/>
      <c r="E202" s="75" t="s">
        <v>21</v>
      </c>
      <c r="F202" s="574"/>
      <c r="G202" s="575"/>
      <c r="H202" s="575"/>
      <c r="I202" s="576"/>
      <c r="J202" s="12"/>
      <c r="K202" s="14">
        <f>L202</f>
        <v>8500000</v>
      </c>
      <c r="L202" s="15">
        <v>8500000</v>
      </c>
      <c r="M202" s="20"/>
      <c r="N202" s="8"/>
    </row>
    <row r="203" spans="1:31" customHeight="1" ht="48.75" s="10" customFormat="1">
      <c r="A203" s="144"/>
      <c r="B203" s="25" t="s">
        <v>745</v>
      </c>
      <c r="C203" s="79" t="s">
        <v>352</v>
      </c>
      <c r="D203" s="12" t="s">
        <v>20</v>
      </c>
      <c r="E203" s="75" t="s">
        <v>21</v>
      </c>
      <c r="F203" s="485" t="s">
        <v>600</v>
      </c>
      <c r="G203" s="486"/>
      <c r="H203" s="486"/>
      <c r="I203" s="487"/>
      <c r="J203" s="12"/>
      <c r="K203" s="14">
        <f>L203</f>
        <v>1505181</v>
      </c>
      <c r="L203" s="15">
        <v>1505181</v>
      </c>
      <c r="M203" s="20"/>
      <c r="N203" s="8"/>
    </row>
    <row r="204" spans="1:31" customHeight="1" ht="19.5" s="10" customFormat="1">
      <c r="A204" s="144" t="s">
        <v>119</v>
      </c>
      <c r="B204" s="137"/>
      <c r="C204" s="145"/>
      <c r="D204" s="12"/>
      <c r="E204" s="12"/>
      <c r="F204" s="485"/>
      <c r="G204" s="486"/>
      <c r="H204" s="486"/>
      <c r="I204" s="487"/>
      <c r="J204" s="105"/>
      <c r="K204" s="14"/>
      <c r="L204" s="15"/>
      <c r="M204" s="20"/>
      <c r="N204" s="8"/>
    </row>
    <row r="205" spans="1:31" customHeight="1" ht="51" s="10" customFormat="1">
      <c r="A205" s="142"/>
      <c r="B205" s="28" t="s">
        <v>746</v>
      </c>
      <c r="C205" s="146" t="s">
        <v>168</v>
      </c>
      <c r="D205" s="12" t="s">
        <v>20</v>
      </c>
      <c r="E205" s="75" t="s">
        <v>21</v>
      </c>
      <c r="F205" s="485" t="s">
        <v>600</v>
      </c>
      <c r="G205" s="486"/>
      <c r="H205" s="486"/>
      <c r="I205" s="487"/>
      <c r="J205" s="105" t="s">
        <v>23</v>
      </c>
      <c r="K205" s="14">
        <f>L205+M205</f>
        <v>3000000</v>
      </c>
      <c r="L205" s="15">
        <v>3000000</v>
      </c>
      <c r="M205" s="20"/>
      <c r="N205" s="8"/>
    </row>
    <row r="206" spans="1:31" customHeight="1" ht="51" s="10" customFormat="1">
      <c r="A206" s="142"/>
      <c r="B206" s="28" t="s">
        <v>747</v>
      </c>
      <c r="C206" s="146" t="s">
        <v>168</v>
      </c>
      <c r="D206" s="12" t="s">
        <v>20</v>
      </c>
      <c r="E206" s="75" t="s">
        <v>21</v>
      </c>
      <c r="F206" s="485" t="s">
        <v>600</v>
      </c>
      <c r="G206" s="486"/>
      <c r="H206" s="486"/>
      <c r="I206" s="487"/>
      <c r="J206" s="105" t="s">
        <v>23</v>
      </c>
      <c r="K206" s="15">
        <f>L206</f>
        <v>8000000</v>
      </c>
      <c r="L206" s="20">
        <v>8000000</v>
      </c>
      <c r="N206" s="8"/>
    </row>
    <row r="207" spans="1:31" customHeight="1" ht="51" s="10" customFormat="1">
      <c r="A207" s="142"/>
      <c r="B207" s="28" t="s">
        <v>748</v>
      </c>
      <c r="C207" s="25" t="s">
        <v>749</v>
      </c>
      <c r="D207" s="12" t="s">
        <v>20</v>
      </c>
      <c r="E207" s="75" t="s">
        <v>21</v>
      </c>
      <c r="F207" s="485" t="s">
        <v>663</v>
      </c>
      <c r="G207" s="486"/>
      <c r="H207" s="486"/>
      <c r="I207" s="487"/>
      <c r="J207" s="105" t="s">
        <v>23</v>
      </c>
      <c r="K207" s="81">
        <f>M207</f>
        <v>2000000</v>
      </c>
      <c r="L207" s="20"/>
      <c r="M207" s="80">
        <v>2000000</v>
      </c>
      <c r="N207" s="8"/>
    </row>
    <row r="208" spans="1:31" customHeight="1" ht="51" s="10" customFormat="1">
      <c r="A208" s="142"/>
      <c r="B208" s="28" t="s">
        <v>750</v>
      </c>
      <c r="C208" s="25" t="s">
        <v>751</v>
      </c>
      <c r="D208" s="12" t="s">
        <v>20</v>
      </c>
      <c r="E208" s="75" t="s">
        <v>21</v>
      </c>
      <c r="F208" s="485" t="s">
        <v>752</v>
      </c>
      <c r="G208" s="486"/>
      <c r="H208" s="486"/>
      <c r="I208" s="487"/>
      <c r="J208" s="105" t="s">
        <v>23</v>
      </c>
      <c r="K208" s="81">
        <f>M208</f>
        <v>2000000</v>
      </c>
      <c r="L208" s="20"/>
      <c r="M208" s="80">
        <v>2000000</v>
      </c>
      <c r="N208" s="8"/>
    </row>
    <row r="209" spans="1:31" customHeight="1" ht="51" s="10" customFormat="1">
      <c r="A209" s="142"/>
      <c r="B209" s="28" t="s">
        <v>753</v>
      </c>
      <c r="C209" s="25" t="s">
        <v>751</v>
      </c>
      <c r="D209" s="12" t="s">
        <v>20</v>
      </c>
      <c r="E209" s="75" t="s">
        <v>21</v>
      </c>
      <c r="F209" s="485" t="s">
        <v>752</v>
      </c>
      <c r="G209" s="486"/>
      <c r="H209" s="486"/>
      <c r="I209" s="487"/>
      <c r="J209" s="105" t="s">
        <v>23</v>
      </c>
      <c r="K209" s="81">
        <f>M209</f>
        <v>3000000</v>
      </c>
      <c r="L209" s="20"/>
      <c r="M209" s="80">
        <v>3000000</v>
      </c>
      <c r="N209" s="8"/>
    </row>
    <row r="210" spans="1:31" customHeight="1" ht="33.75" s="10" customFormat="1">
      <c r="A210" s="142"/>
      <c r="B210" s="140" t="s">
        <v>441</v>
      </c>
      <c r="C210" s="146" t="s">
        <v>168</v>
      </c>
      <c r="D210" s="12" t="s">
        <v>20</v>
      </c>
      <c r="E210" s="75" t="s">
        <v>21</v>
      </c>
      <c r="F210" s="548" t="s">
        <v>752</v>
      </c>
      <c r="G210" s="549"/>
      <c r="H210" s="549"/>
      <c r="I210" s="550"/>
      <c r="J210" s="105" t="s">
        <v>23</v>
      </c>
      <c r="K210" s="14">
        <f>L210+M210</f>
        <v>65000000</v>
      </c>
      <c r="L210" s="147">
        <v>65000000</v>
      </c>
      <c r="M210" s="143"/>
      <c r="N210" s="143"/>
    </row>
    <row r="211" spans="1:31" customHeight="1" ht="33.75" s="10" customFormat="1">
      <c r="A211" s="142"/>
      <c r="B211" s="112" t="s">
        <v>442</v>
      </c>
      <c r="C211" s="146" t="s">
        <v>168</v>
      </c>
      <c r="D211" s="12" t="s">
        <v>20</v>
      </c>
      <c r="E211" s="75" t="s">
        <v>21</v>
      </c>
      <c r="F211" s="548" t="s">
        <v>752</v>
      </c>
      <c r="G211" s="549"/>
      <c r="H211" s="549"/>
      <c r="I211" s="550"/>
      <c r="J211" s="105" t="s">
        <v>23</v>
      </c>
      <c r="K211" s="14">
        <f>L211+M211</f>
        <v>7000000</v>
      </c>
      <c r="L211" s="26">
        <v>7000000</v>
      </c>
      <c r="M211" s="20"/>
      <c r="N211" s="8"/>
    </row>
    <row r="212" spans="1:31" customHeight="1" ht="33.75" s="10" customFormat="1">
      <c r="A212" s="142"/>
      <c r="B212" s="27" t="s">
        <v>754</v>
      </c>
      <c r="C212" s="146" t="s">
        <v>168</v>
      </c>
      <c r="D212" s="12" t="s">
        <v>20</v>
      </c>
      <c r="E212" s="75" t="s">
        <v>21</v>
      </c>
      <c r="F212" s="548" t="s">
        <v>752</v>
      </c>
      <c r="G212" s="549"/>
      <c r="H212" s="549"/>
      <c r="I212" s="550"/>
      <c r="J212" s="105" t="s">
        <v>23</v>
      </c>
      <c r="K212" s="14">
        <f>M212</f>
        <v>3000000</v>
      </c>
      <c r="L212" s="26"/>
      <c r="M212" s="20">
        <v>3000000</v>
      </c>
      <c r="N212" s="8"/>
    </row>
    <row r="213" spans="1:31" customHeight="1" ht="33.75" s="10" customFormat="1">
      <c r="A213" s="142"/>
      <c r="B213" s="27" t="s">
        <v>755</v>
      </c>
      <c r="C213" s="146" t="s">
        <v>168</v>
      </c>
      <c r="D213" s="12" t="s">
        <v>20</v>
      </c>
      <c r="E213" s="75" t="s">
        <v>21</v>
      </c>
      <c r="F213" s="548" t="s">
        <v>752</v>
      </c>
      <c r="G213" s="549"/>
      <c r="H213" s="549"/>
      <c r="I213" s="550"/>
      <c r="J213" s="105" t="s">
        <v>23</v>
      </c>
      <c r="K213" s="14">
        <f>L213</f>
        <v>2000000</v>
      </c>
      <c r="L213" s="26">
        <v>2000000</v>
      </c>
      <c r="M213" s="20"/>
      <c r="N213" s="8"/>
    </row>
    <row r="214" spans="1:31" customHeight="1" ht="32.25" s="10" customFormat="1">
      <c r="A214" s="142"/>
      <c r="B214" s="22" t="s">
        <v>756</v>
      </c>
      <c r="C214" s="146" t="s">
        <v>168</v>
      </c>
      <c r="D214" s="12" t="s">
        <v>20</v>
      </c>
      <c r="E214" s="75" t="s">
        <v>21</v>
      </c>
      <c r="F214" s="548" t="s">
        <v>752</v>
      </c>
      <c r="G214" s="549"/>
      <c r="H214" s="549"/>
      <c r="I214" s="550"/>
      <c r="J214" s="105" t="s">
        <v>23</v>
      </c>
      <c r="K214" s="14">
        <f>L214+M214</f>
        <v>5000000</v>
      </c>
      <c r="L214" s="20">
        <v>5000000</v>
      </c>
      <c r="M214" s="139"/>
      <c r="N214" s="143"/>
    </row>
    <row r="215" spans="1:31" customHeight="1" ht="19.5" s="10" customFormat="1">
      <c r="A215" s="144" t="s">
        <v>131</v>
      </c>
      <c r="B215" s="136"/>
      <c r="C215" s="144"/>
      <c r="D215" s="12"/>
      <c r="E215" s="12"/>
      <c r="F215" s="485"/>
      <c r="G215" s="486"/>
      <c r="H215" s="486"/>
      <c r="I215" s="487"/>
      <c r="J215" s="12"/>
      <c r="K215" s="14"/>
      <c r="L215" s="17"/>
      <c r="M215" s="20"/>
      <c r="N215" s="8"/>
    </row>
    <row r="216" spans="1:31" customHeight="1" ht="18.75" s="10" customFormat="1">
      <c r="A216" s="142"/>
      <c r="B216" s="141" t="s">
        <v>287</v>
      </c>
      <c r="C216" s="137"/>
      <c r="D216" s="12"/>
      <c r="E216" s="12"/>
      <c r="F216" s="485"/>
      <c r="G216" s="486"/>
      <c r="H216" s="486"/>
      <c r="I216" s="487"/>
      <c r="J216" s="12"/>
      <c r="K216" s="14"/>
      <c r="L216" s="17"/>
      <c r="M216" s="20"/>
      <c r="N216" s="8"/>
    </row>
    <row r="217" spans="1:31" customHeight="1" ht="40.5" s="10" customFormat="1">
      <c r="A217" s="142"/>
      <c r="B217" s="22" t="s">
        <v>757</v>
      </c>
      <c r="C217" s="148" t="s">
        <v>758</v>
      </c>
      <c r="D217" s="12" t="s">
        <v>20</v>
      </c>
      <c r="E217" s="75" t="s">
        <v>21</v>
      </c>
      <c r="F217" s="548" t="s">
        <v>752</v>
      </c>
      <c r="G217" s="549"/>
      <c r="H217" s="549"/>
      <c r="I217" s="550"/>
      <c r="J217" s="105" t="s">
        <v>23</v>
      </c>
      <c r="K217" s="14">
        <f>L217+M217</f>
        <v>8000000</v>
      </c>
      <c r="L217" s="17"/>
      <c r="M217" s="20">
        <v>8000000</v>
      </c>
      <c r="N217" s="8"/>
    </row>
    <row r="218" spans="1:31" customHeight="1" ht="40.5" s="10" customFormat="1">
      <c r="A218" s="142"/>
      <c r="B218" s="22" t="s">
        <v>759</v>
      </c>
      <c r="C218" s="148" t="s">
        <v>758</v>
      </c>
      <c r="D218" s="12" t="s">
        <v>20</v>
      </c>
      <c r="E218" s="75" t="s">
        <v>21</v>
      </c>
      <c r="F218" s="548" t="s">
        <v>752</v>
      </c>
      <c r="G218" s="549"/>
      <c r="H218" s="549"/>
      <c r="I218" s="550"/>
      <c r="J218" s="105" t="s">
        <v>23</v>
      </c>
      <c r="K218" s="14">
        <f>L218+M218</f>
        <v>4000000</v>
      </c>
      <c r="L218" s="26"/>
      <c r="M218" s="20">
        <v>4000000</v>
      </c>
      <c r="N218" s="8"/>
    </row>
    <row r="219" spans="1:31" customHeight="1" ht="15.75" s="10" customFormat="1">
      <c r="A219" s="74"/>
      <c r="B219" s="103" t="s">
        <v>760</v>
      </c>
      <c r="C219" s="75"/>
      <c r="D219" s="75"/>
      <c r="E219" s="75"/>
      <c r="F219" s="485"/>
      <c r="G219" s="486"/>
      <c r="H219" s="486"/>
      <c r="I219" s="487"/>
      <c r="J219" s="75"/>
      <c r="K219" s="109"/>
      <c r="L219" s="138"/>
      <c r="M219" s="139"/>
      <c r="N219" s="8"/>
    </row>
    <row r="220" spans="1:31" customHeight="1" ht="36.75" s="10" customFormat="1">
      <c r="A220" s="74"/>
      <c r="B220" s="142" t="s">
        <v>761</v>
      </c>
      <c r="C220" s="75" t="s">
        <v>762</v>
      </c>
      <c r="D220" s="12" t="s">
        <v>20</v>
      </c>
      <c r="E220" s="75" t="s">
        <v>21</v>
      </c>
      <c r="F220" s="485" t="s">
        <v>600</v>
      </c>
      <c r="G220" s="486"/>
      <c r="H220" s="486"/>
      <c r="I220" s="487"/>
      <c r="J220" s="105" t="s">
        <v>23</v>
      </c>
      <c r="K220" s="114">
        <v>750000</v>
      </c>
      <c r="L220" s="114">
        <v>750000</v>
      </c>
      <c r="M220" s="139"/>
      <c r="N220" s="8"/>
    </row>
    <row r="221" spans="1:31" customHeight="1" ht="36.75" s="10" customFormat="1">
      <c r="A221" s="74"/>
      <c r="B221" s="28" t="s">
        <v>763</v>
      </c>
      <c r="C221" s="75" t="s">
        <v>504</v>
      </c>
      <c r="D221" s="12" t="s">
        <v>20</v>
      </c>
      <c r="E221" s="75" t="s">
        <v>21</v>
      </c>
      <c r="F221" s="485" t="s">
        <v>600</v>
      </c>
      <c r="G221" s="486"/>
      <c r="H221" s="486"/>
      <c r="I221" s="487"/>
      <c r="J221" s="105" t="s">
        <v>23</v>
      </c>
      <c r="K221" s="114">
        <f>L221</f>
        <v>1500000</v>
      </c>
      <c r="L221" s="114">
        <v>1500000</v>
      </c>
      <c r="M221" s="139"/>
      <c r="N221" s="8"/>
    </row>
    <row r="222" spans="1:31" customHeight="1" ht="15" s="10" customFormat="1">
      <c r="A222" s="8"/>
      <c r="B222" s="573" t="s">
        <v>139</v>
      </c>
      <c r="C222" s="513"/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4"/>
      <c r="O222" s="46"/>
    </row>
    <row r="223" spans="1:31" customHeight="1" ht="41.25" s="10" customFormat="1">
      <c r="A223" s="74"/>
      <c r="B223" s="141" t="s">
        <v>764</v>
      </c>
      <c r="C223" s="141"/>
      <c r="D223" s="112"/>
      <c r="E223" s="112"/>
      <c r="F223" s="530"/>
      <c r="G223" s="531"/>
      <c r="H223" s="531"/>
      <c r="I223" s="532"/>
      <c r="J223" s="118"/>
      <c r="K223" s="109"/>
      <c r="L223" s="114"/>
      <c r="M223" s="110"/>
      <c r="N223" s="149"/>
      <c r="O223" s="46"/>
    </row>
    <row r="224" spans="1:31" customHeight="1" ht="18" s="10" customFormat="1">
      <c r="A224" s="74"/>
      <c r="B224" s="140" t="s">
        <v>765</v>
      </c>
      <c r="C224" s="140"/>
      <c r="D224" s="112"/>
      <c r="E224" s="112"/>
      <c r="F224" s="530"/>
      <c r="G224" s="531"/>
      <c r="H224" s="531"/>
      <c r="I224" s="532"/>
      <c r="J224" s="105"/>
      <c r="K224" s="109"/>
      <c r="L224" s="114"/>
      <c r="M224" s="110"/>
      <c r="N224" s="149"/>
      <c r="O224" s="46"/>
    </row>
    <row r="225" spans="1:31" customHeight="1" ht="60" s="10" customFormat="1">
      <c r="A225" s="74"/>
      <c r="B225" s="22" t="s">
        <v>766</v>
      </c>
      <c r="C225" s="146" t="s">
        <v>767</v>
      </c>
      <c r="D225" s="12" t="s">
        <v>20</v>
      </c>
      <c r="E225" s="75" t="s">
        <v>512</v>
      </c>
      <c r="F225" s="533" t="s">
        <v>663</v>
      </c>
      <c r="G225" s="531"/>
      <c r="H225" s="531"/>
      <c r="I225" s="532"/>
      <c r="J225" s="105" t="s">
        <v>23</v>
      </c>
      <c r="K225" s="150">
        <v>20000</v>
      </c>
      <c r="L225" s="150">
        <v>250000</v>
      </c>
      <c r="M225" s="110"/>
      <c r="N225" s="149"/>
      <c r="O225" s="46"/>
    </row>
    <row r="226" spans="1:31" customHeight="1" ht="60" s="10" customFormat="1">
      <c r="A226" s="74"/>
      <c r="B226" s="22" t="s">
        <v>768</v>
      </c>
      <c r="C226" s="146" t="s">
        <v>767</v>
      </c>
      <c r="D226" s="12" t="s">
        <v>20</v>
      </c>
      <c r="E226" s="75" t="s">
        <v>512</v>
      </c>
      <c r="F226" s="533" t="s">
        <v>769</v>
      </c>
      <c r="G226" s="531"/>
      <c r="H226" s="531"/>
      <c r="I226" s="532"/>
      <c r="J226" s="105" t="s">
        <v>23</v>
      </c>
      <c r="K226" s="150">
        <v>20000</v>
      </c>
      <c r="L226" s="150">
        <v>24000</v>
      </c>
      <c r="M226" s="110"/>
      <c r="N226" s="149"/>
      <c r="O226" s="46"/>
    </row>
    <row r="227" spans="1:31" customHeight="1" ht="60" s="10" customFormat="1">
      <c r="A227" s="74"/>
      <c r="B227" s="22" t="s">
        <v>770</v>
      </c>
      <c r="C227" s="146" t="s">
        <v>767</v>
      </c>
      <c r="D227" s="12" t="s">
        <v>20</v>
      </c>
      <c r="E227" s="75" t="s">
        <v>512</v>
      </c>
      <c r="F227" s="533" t="s">
        <v>769</v>
      </c>
      <c r="G227" s="531"/>
      <c r="H227" s="531"/>
      <c r="I227" s="532"/>
      <c r="J227" s="105" t="s">
        <v>23</v>
      </c>
      <c r="K227" s="150">
        <f>L227</f>
        <v>24000</v>
      </c>
      <c r="L227" s="150">
        <v>24000</v>
      </c>
      <c r="M227" s="110"/>
      <c r="N227" s="149"/>
      <c r="O227" s="46"/>
    </row>
    <row r="228" spans="1:31" customHeight="1" ht="60" s="10" customFormat="1">
      <c r="A228" s="74"/>
      <c r="B228" s="22" t="s">
        <v>771</v>
      </c>
      <c r="C228" s="146" t="s">
        <v>767</v>
      </c>
      <c r="D228" s="12" t="s">
        <v>20</v>
      </c>
      <c r="E228" s="75" t="s">
        <v>512</v>
      </c>
      <c r="F228" s="533" t="s">
        <v>513</v>
      </c>
      <c r="G228" s="531"/>
      <c r="H228" s="531"/>
      <c r="I228" s="532"/>
      <c r="J228" s="105" t="s">
        <v>23</v>
      </c>
      <c r="K228" s="150">
        <f>L228</f>
        <v>20000</v>
      </c>
      <c r="L228" s="150">
        <v>20000</v>
      </c>
      <c r="M228" s="110"/>
      <c r="N228" s="149"/>
      <c r="O228" s="46"/>
    </row>
    <row r="229" spans="1:31" customHeight="1" ht="60" s="10" customFormat="1">
      <c r="A229" s="74"/>
      <c r="B229" s="22" t="s">
        <v>772</v>
      </c>
      <c r="C229" s="146" t="s">
        <v>767</v>
      </c>
      <c r="D229" s="12" t="s">
        <v>20</v>
      </c>
      <c r="E229" s="75" t="s">
        <v>512</v>
      </c>
      <c r="F229" s="533" t="s">
        <v>513</v>
      </c>
      <c r="G229" s="531"/>
      <c r="H229" s="531"/>
      <c r="I229" s="532"/>
      <c r="J229" s="105" t="s">
        <v>23</v>
      </c>
      <c r="K229" s="150">
        <f>L229</f>
        <v>20000</v>
      </c>
      <c r="L229" s="150">
        <v>20000</v>
      </c>
      <c r="M229" s="110"/>
      <c r="N229" s="149"/>
      <c r="O229" s="46"/>
    </row>
    <row r="230" spans="1:31" customHeight="1" ht="60" s="10" customFormat="1">
      <c r="A230" s="74"/>
      <c r="B230" s="22" t="s">
        <v>773</v>
      </c>
      <c r="C230" s="146" t="s">
        <v>767</v>
      </c>
      <c r="D230" s="12" t="s">
        <v>20</v>
      </c>
      <c r="E230" s="75" t="s">
        <v>512</v>
      </c>
      <c r="F230" s="533" t="s">
        <v>559</v>
      </c>
      <c r="G230" s="531"/>
      <c r="H230" s="531"/>
      <c r="I230" s="532"/>
      <c r="J230" s="105" t="s">
        <v>23</v>
      </c>
      <c r="K230" s="150">
        <f>L230</f>
        <v>40000</v>
      </c>
      <c r="L230" s="150">
        <v>40000</v>
      </c>
      <c r="M230" s="110"/>
      <c r="N230" s="149"/>
      <c r="O230" s="46"/>
    </row>
    <row r="231" spans="1:31" customHeight="1" ht="60" s="10" customFormat="1">
      <c r="A231" s="74"/>
      <c r="B231" s="22" t="s">
        <v>774</v>
      </c>
      <c r="C231" s="146" t="s">
        <v>767</v>
      </c>
      <c r="D231" s="12" t="s">
        <v>20</v>
      </c>
      <c r="E231" s="75" t="s">
        <v>512</v>
      </c>
      <c r="F231" s="533" t="s">
        <v>557</v>
      </c>
      <c r="G231" s="531"/>
      <c r="H231" s="531"/>
      <c r="I231" s="532"/>
      <c r="J231" s="105" t="s">
        <v>23</v>
      </c>
      <c r="K231" s="150">
        <f>L231</f>
        <v>150000</v>
      </c>
      <c r="L231" s="150">
        <v>150000</v>
      </c>
      <c r="M231" s="110"/>
      <c r="N231" s="149"/>
      <c r="O231" s="46"/>
    </row>
    <row r="232" spans="1:31" customHeight="1" ht="22.5" s="10" customFormat="1">
      <c r="A232" s="74"/>
      <c r="B232" s="141" t="s">
        <v>775</v>
      </c>
      <c r="C232" s="140"/>
      <c r="D232" s="112"/>
      <c r="E232" s="112"/>
      <c r="F232" s="530"/>
      <c r="G232" s="531"/>
      <c r="H232" s="531"/>
      <c r="I232" s="532"/>
      <c r="J232" s="105"/>
      <c r="K232" s="150"/>
      <c r="L232" s="150"/>
      <c r="M232" s="110"/>
      <c r="N232" s="149"/>
      <c r="O232" s="46"/>
    </row>
    <row r="233" spans="1:31" customHeight="1" ht="60" s="10" customFormat="1">
      <c r="A233" s="74"/>
      <c r="B233" s="22" t="s">
        <v>776</v>
      </c>
      <c r="C233" s="146" t="s">
        <v>767</v>
      </c>
      <c r="D233" s="12" t="s">
        <v>20</v>
      </c>
      <c r="E233" s="75" t="s">
        <v>512</v>
      </c>
      <c r="F233" s="533" t="s">
        <v>607</v>
      </c>
      <c r="G233" s="531"/>
      <c r="H233" s="531"/>
      <c r="I233" s="532"/>
      <c r="J233" s="105" t="s">
        <v>23</v>
      </c>
      <c r="K233" s="150">
        <f>L233</f>
        <v>40000</v>
      </c>
      <c r="L233" s="150">
        <v>40000</v>
      </c>
      <c r="M233" s="110"/>
      <c r="N233" s="149"/>
      <c r="O233" s="46"/>
    </row>
    <row r="234" spans="1:31" customHeight="1" ht="60" s="10" customFormat="1">
      <c r="A234" s="74"/>
      <c r="B234" s="28" t="s">
        <v>777</v>
      </c>
      <c r="C234" s="146" t="s">
        <v>767</v>
      </c>
      <c r="D234" s="12" t="s">
        <v>20</v>
      </c>
      <c r="E234" s="75" t="s">
        <v>512</v>
      </c>
      <c r="F234" s="533" t="s">
        <v>600</v>
      </c>
      <c r="G234" s="531"/>
      <c r="H234" s="531"/>
      <c r="I234" s="532"/>
      <c r="J234" s="105" t="s">
        <v>23</v>
      </c>
      <c r="K234" s="150">
        <f>L234</f>
        <v>200000</v>
      </c>
      <c r="L234" s="24">
        <v>200000</v>
      </c>
      <c r="M234" s="110"/>
      <c r="N234" s="149"/>
      <c r="O234" s="46"/>
    </row>
    <row r="235" spans="1:31" customHeight="1" ht="20.25" s="10" customFormat="1">
      <c r="A235" s="74"/>
      <c r="B235" s="141" t="s">
        <v>778</v>
      </c>
      <c r="C235" s="140"/>
      <c r="D235" s="112"/>
      <c r="E235" s="112"/>
      <c r="F235" s="530"/>
      <c r="G235" s="531"/>
      <c r="H235" s="531"/>
      <c r="I235" s="532"/>
      <c r="J235" s="105"/>
      <c r="K235" s="150"/>
      <c r="L235" s="150"/>
      <c r="M235" s="110"/>
      <c r="N235" s="149"/>
      <c r="O235" s="46"/>
    </row>
    <row r="236" spans="1:31" customHeight="1" ht="60" s="10" customFormat="1">
      <c r="A236" s="74"/>
      <c r="B236" s="22" t="s">
        <v>779</v>
      </c>
      <c r="C236" s="146" t="s">
        <v>767</v>
      </c>
      <c r="D236" s="12" t="s">
        <v>20</v>
      </c>
      <c r="E236" s="75" t="s">
        <v>512</v>
      </c>
      <c r="F236" s="533" t="s">
        <v>607</v>
      </c>
      <c r="G236" s="531"/>
      <c r="H236" s="531"/>
      <c r="I236" s="532"/>
      <c r="J236" s="105" t="s">
        <v>23</v>
      </c>
      <c r="K236" s="150">
        <v>40000</v>
      </c>
      <c r="L236" s="150">
        <v>40000</v>
      </c>
      <c r="M236" s="110"/>
      <c r="N236" s="149"/>
      <c r="O236" s="46"/>
    </row>
    <row r="237" spans="1:31" customHeight="1" ht="60" s="10" customFormat="1">
      <c r="A237" s="74"/>
      <c r="B237" s="22" t="s">
        <v>780</v>
      </c>
      <c r="C237" s="146" t="s">
        <v>767</v>
      </c>
      <c r="D237" s="12" t="s">
        <v>20</v>
      </c>
      <c r="E237" s="75" t="s">
        <v>512</v>
      </c>
      <c r="F237" s="533" t="s">
        <v>600</v>
      </c>
      <c r="G237" s="531"/>
      <c r="H237" s="531"/>
      <c r="I237" s="532"/>
      <c r="J237" s="105" t="s">
        <v>23</v>
      </c>
      <c r="K237" s="150">
        <f>L237</f>
        <v>50000</v>
      </c>
      <c r="L237" s="150">
        <v>50000</v>
      </c>
      <c r="M237" s="110"/>
      <c r="N237" s="149"/>
      <c r="O237" s="46"/>
    </row>
    <row r="238" spans="1:31" customHeight="1" ht="60" s="10" customFormat="1">
      <c r="A238" s="74"/>
      <c r="B238" s="22" t="s">
        <v>781</v>
      </c>
      <c r="C238" s="146" t="s">
        <v>767</v>
      </c>
      <c r="D238" s="12" t="s">
        <v>20</v>
      </c>
      <c r="E238" s="75" t="s">
        <v>512</v>
      </c>
      <c r="F238" s="151"/>
      <c r="G238" s="152"/>
      <c r="H238" s="152"/>
      <c r="I238" s="153"/>
      <c r="J238" s="105" t="s">
        <v>23</v>
      </c>
      <c r="K238" s="150">
        <f>L238</f>
        <v>100000</v>
      </c>
      <c r="L238" s="150">
        <v>100000</v>
      </c>
      <c r="M238" s="110"/>
      <c r="N238" s="149"/>
      <c r="O238" s="46"/>
    </row>
    <row r="239" spans="1:31" customHeight="1" ht="60" s="10" customFormat="1">
      <c r="A239" s="74"/>
      <c r="B239" s="22" t="s">
        <v>782</v>
      </c>
      <c r="C239" s="146" t="s">
        <v>767</v>
      </c>
      <c r="D239" s="12" t="s">
        <v>20</v>
      </c>
      <c r="E239" s="75" t="s">
        <v>512</v>
      </c>
      <c r="F239" s="151"/>
      <c r="G239" s="152"/>
      <c r="H239" s="152"/>
      <c r="I239" s="153"/>
      <c r="J239" s="105" t="s">
        <v>23</v>
      </c>
      <c r="K239" s="150">
        <f>L239</f>
        <v>40000</v>
      </c>
      <c r="L239" s="150">
        <v>40000</v>
      </c>
      <c r="M239" s="110"/>
      <c r="N239" s="149"/>
      <c r="O239" s="46"/>
    </row>
    <row r="240" spans="1:31" customHeight="1" ht="60" s="10" customFormat="1">
      <c r="A240" s="74"/>
      <c r="B240" s="22" t="s">
        <v>783</v>
      </c>
      <c r="C240" s="146" t="s">
        <v>767</v>
      </c>
      <c r="D240" s="12" t="s">
        <v>20</v>
      </c>
      <c r="E240" s="75" t="s">
        <v>512</v>
      </c>
      <c r="F240" s="151"/>
      <c r="G240" s="152"/>
      <c r="H240" s="152"/>
      <c r="I240" s="153"/>
      <c r="J240" s="105" t="s">
        <v>23</v>
      </c>
      <c r="K240" s="150">
        <f>L240</f>
        <v>50000</v>
      </c>
      <c r="L240" s="150">
        <v>50000</v>
      </c>
      <c r="M240" s="110"/>
      <c r="N240" s="149"/>
      <c r="O240" s="46"/>
    </row>
    <row r="241" spans="1:31" customHeight="1" ht="60" s="10" customFormat="1">
      <c r="A241" s="74"/>
      <c r="B241" s="22" t="s">
        <v>784</v>
      </c>
      <c r="C241" s="146" t="s">
        <v>767</v>
      </c>
      <c r="D241" s="12" t="s">
        <v>20</v>
      </c>
      <c r="E241" s="75" t="s">
        <v>512</v>
      </c>
      <c r="F241" s="151"/>
      <c r="G241" s="152"/>
      <c r="H241" s="152"/>
      <c r="I241" s="153"/>
      <c r="J241" s="105" t="s">
        <v>23</v>
      </c>
      <c r="K241" s="150">
        <f>L241</f>
        <v>150000</v>
      </c>
      <c r="L241" s="150">
        <v>150000</v>
      </c>
      <c r="M241" s="110"/>
      <c r="N241" s="149"/>
      <c r="O241" s="46"/>
    </row>
    <row r="242" spans="1:31" customHeight="1" ht="60" s="10" customFormat="1">
      <c r="A242" s="74"/>
      <c r="B242" s="22" t="s">
        <v>785</v>
      </c>
      <c r="C242" s="146" t="s">
        <v>767</v>
      </c>
      <c r="D242" s="12" t="s">
        <v>20</v>
      </c>
      <c r="E242" s="75" t="s">
        <v>512</v>
      </c>
      <c r="F242" s="151"/>
      <c r="G242" s="152"/>
      <c r="H242" s="152"/>
      <c r="I242" s="153"/>
      <c r="J242" s="105" t="s">
        <v>23</v>
      </c>
      <c r="K242" s="150">
        <f>L242</f>
        <v>80000</v>
      </c>
      <c r="L242" s="150">
        <v>80000</v>
      </c>
      <c r="M242" s="110"/>
      <c r="N242" s="149"/>
      <c r="O242" s="46"/>
    </row>
    <row r="243" spans="1:31" customHeight="1" ht="60" s="10" customFormat="1">
      <c r="A243" s="74"/>
      <c r="B243" s="22" t="s">
        <v>786</v>
      </c>
      <c r="C243" s="146" t="s">
        <v>767</v>
      </c>
      <c r="D243" s="12" t="s">
        <v>20</v>
      </c>
      <c r="E243" s="12" t="s">
        <v>21</v>
      </c>
      <c r="F243" s="151"/>
      <c r="G243" s="152"/>
      <c r="H243" s="152"/>
      <c r="I243" s="153"/>
      <c r="J243" s="105" t="s">
        <v>23</v>
      </c>
      <c r="K243" s="150">
        <f>L243</f>
        <v>600000000</v>
      </c>
      <c r="L243" s="150">
        <v>600000000</v>
      </c>
      <c r="M243" s="110"/>
      <c r="N243" s="149"/>
      <c r="O243" s="46"/>
    </row>
    <row r="244" spans="1:31" customHeight="1" ht="60" s="10" customFormat="1">
      <c r="A244" s="74"/>
      <c r="B244" s="22" t="s">
        <v>787</v>
      </c>
      <c r="C244" s="146" t="s">
        <v>767</v>
      </c>
      <c r="D244" s="12" t="s">
        <v>20</v>
      </c>
      <c r="E244" s="12" t="s">
        <v>21</v>
      </c>
      <c r="F244" s="151"/>
      <c r="G244" s="152"/>
      <c r="H244" s="152"/>
      <c r="I244" s="153"/>
      <c r="J244" s="105" t="s">
        <v>23</v>
      </c>
      <c r="K244" s="150">
        <f>L244</f>
        <v>600000000</v>
      </c>
      <c r="L244" s="150">
        <v>600000000</v>
      </c>
      <c r="M244" s="110"/>
      <c r="N244" s="149"/>
      <c r="O244" s="46"/>
    </row>
    <row r="245" spans="1:31" customHeight="1" ht="60" s="10" customFormat="1">
      <c r="A245" s="74"/>
      <c r="B245" s="22" t="s">
        <v>788</v>
      </c>
      <c r="C245" s="146" t="s">
        <v>767</v>
      </c>
      <c r="D245" s="12" t="s">
        <v>20</v>
      </c>
      <c r="E245" s="75" t="s">
        <v>512</v>
      </c>
      <c r="F245" s="151"/>
      <c r="G245" s="152"/>
      <c r="H245" s="152"/>
      <c r="I245" s="153"/>
      <c r="J245" s="105" t="s">
        <v>23</v>
      </c>
      <c r="K245" s="150">
        <f>L245</f>
        <v>350000</v>
      </c>
      <c r="L245" s="150">
        <v>350000</v>
      </c>
      <c r="M245" s="110"/>
      <c r="N245" s="149"/>
      <c r="O245" s="46"/>
    </row>
    <row r="246" spans="1:31" customHeight="1" ht="26.25" s="10" customFormat="1">
      <c r="A246" s="74"/>
      <c r="B246" s="154" t="s">
        <v>789</v>
      </c>
      <c r="C246" s="146"/>
      <c r="D246" s="12"/>
      <c r="E246" s="75"/>
      <c r="F246" s="530"/>
      <c r="G246" s="531"/>
      <c r="H246" s="531"/>
      <c r="I246" s="532"/>
      <c r="J246" s="136"/>
      <c r="M246" s="136"/>
      <c r="N246" s="155"/>
      <c r="O246" s="46"/>
    </row>
    <row r="247" spans="1:31" customHeight="1" ht="53.25" s="10" customFormat="1">
      <c r="A247" s="74"/>
      <c r="B247" s="22" t="s">
        <v>790</v>
      </c>
      <c r="C247" s="146" t="s">
        <v>791</v>
      </c>
      <c r="D247" s="12" t="s">
        <v>20</v>
      </c>
      <c r="E247" s="75" t="s">
        <v>512</v>
      </c>
      <c r="F247" s="527"/>
      <c r="G247" s="528"/>
      <c r="H247" s="528"/>
      <c r="I247" s="529"/>
      <c r="J247" s="105" t="s">
        <v>23</v>
      </c>
      <c r="K247" s="150">
        <v>20000</v>
      </c>
      <c r="L247" s="150">
        <v>80000</v>
      </c>
      <c r="M247" s="137"/>
      <c r="N247" s="157"/>
      <c r="O247" s="46"/>
    </row>
    <row r="248" spans="1:31" customHeight="1" ht="30.75" s="10" customFormat="1">
      <c r="A248" s="74"/>
      <c r="B248" s="22" t="s">
        <v>792</v>
      </c>
      <c r="C248" s="146" t="s">
        <v>791</v>
      </c>
      <c r="D248" s="12" t="s">
        <v>20</v>
      </c>
      <c r="E248" s="105" t="s">
        <v>21</v>
      </c>
      <c r="F248" s="527"/>
      <c r="G248" s="528"/>
      <c r="H248" s="528"/>
      <c r="I248" s="529"/>
      <c r="J248" s="105" t="s">
        <v>23</v>
      </c>
      <c r="K248" s="150">
        <f>L248</f>
        <v>80000</v>
      </c>
      <c r="L248" s="150">
        <v>80000</v>
      </c>
      <c r="M248" s="110"/>
      <c r="N248" s="149"/>
      <c r="O248" s="46"/>
    </row>
    <row r="249" spans="1:31" customHeight="1" ht="60" s="10" customFormat="1">
      <c r="A249" s="74"/>
      <c r="B249" s="158" t="s">
        <v>793</v>
      </c>
      <c r="C249" s="146" t="s">
        <v>794</v>
      </c>
      <c r="D249" s="12" t="s">
        <v>20</v>
      </c>
      <c r="E249" s="75" t="s">
        <v>512</v>
      </c>
      <c r="F249" s="527"/>
      <c r="G249" s="528"/>
      <c r="H249" s="528"/>
      <c r="I249" s="529"/>
      <c r="J249" s="105" t="s">
        <v>23</v>
      </c>
      <c r="K249" s="150">
        <f>L249</f>
        <v>80000</v>
      </c>
      <c r="L249" s="150">
        <v>80000</v>
      </c>
      <c r="M249" s="110"/>
      <c r="N249" s="149"/>
      <c r="O249" s="46"/>
    </row>
    <row r="250" spans="1:31" customHeight="1" ht="60" s="10" customFormat="1">
      <c r="A250" s="74"/>
      <c r="B250" s="158" t="s">
        <v>795</v>
      </c>
      <c r="C250" s="146" t="s">
        <v>791</v>
      </c>
      <c r="D250" s="12" t="s">
        <v>20</v>
      </c>
      <c r="E250" s="75" t="s">
        <v>512</v>
      </c>
      <c r="F250" s="527"/>
      <c r="G250" s="528"/>
      <c r="H250" s="528"/>
      <c r="I250" s="529"/>
      <c r="J250" s="105" t="s">
        <v>23</v>
      </c>
      <c r="K250" s="150">
        <v>350000</v>
      </c>
      <c r="L250" s="150">
        <v>80000</v>
      </c>
      <c r="M250" s="110"/>
      <c r="N250" s="149"/>
      <c r="O250" s="46"/>
    </row>
    <row r="251" spans="1:31" customHeight="1" ht="16.5" s="10" customFormat="1">
      <c r="A251" s="74"/>
      <c r="B251" s="141" t="s">
        <v>166</v>
      </c>
      <c r="C251" s="141"/>
      <c r="D251" s="141"/>
      <c r="E251" s="141"/>
      <c r="F251" s="530"/>
      <c r="G251" s="531"/>
      <c r="H251" s="531"/>
      <c r="I251" s="532"/>
      <c r="J251" s="105"/>
      <c r="K251" s="109"/>
      <c r="L251" s="109"/>
      <c r="M251" s="110"/>
      <c r="N251" s="149"/>
      <c r="O251" s="46"/>
    </row>
    <row r="252" spans="1:31" customHeight="1" ht="54" s="10" customFormat="1">
      <c r="A252" s="74"/>
      <c r="B252" s="22" t="s">
        <v>796</v>
      </c>
      <c r="C252" s="146" t="s">
        <v>797</v>
      </c>
      <c r="D252" s="12" t="s">
        <v>20</v>
      </c>
      <c r="E252" s="75" t="s">
        <v>512</v>
      </c>
      <c r="F252" s="533" t="s">
        <v>663</v>
      </c>
      <c r="G252" s="531"/>
      <c r="H252" s="531"/>
      <c r="I252" s="532"/>
      <c r="J252" s="105" t="s">
        <v>23</v>
      </c>
      <c r="K252" s="114">
        <f>L252</f>
        <v>300000</v>
      </c>
      <c r="L252" s="114">
        <v>300000</v>
      </c>
      <c r="M252" s="110"/>
      <c r="N252" s="149"/>
      <c r="O252" s="46"/>
    </row>
    <row r="253" spans="1:31" customHeight="1" ht="51.75" s="10" customFormat="1">
      <c r="A253" s="74"/>
      <c r="B253" s="158" t="s">
        <v>798</v>
      </c>
      <c r="C253" s="146" t="s">
        <v>797</v>
      </c>
      <c r="D253" s="12" t="s">
        <v>20</v>
      </c>
      <c r="E253" s="75" t="s">
        <v>512</v>
      </c>
      <c r="F253" s="534" t="s">
        <v>557</v>
      </c>
      <c r="G253" s="535"/>
      <c r="H253" s="535"/>
      <c r="I253" s="536"/>
      <c r="J253" s="105" t="s">
        <v>23</v>
      </c>
      <c r="K253" s="114">
        <v>200000</v>
      </c>
      <c r="L253" s="114">
        <v>200000</v>
      </c>
      <c r="M253" s="110"/>
      <c r="N253" s="149"/>
      <c r="O253" s="46"/>
    </row>
    <row r="254" spans="1:31" customHeight="1" ht="52.5" s="10" customFormat="1">
      <c r="A254" s="74"/>
      <c r="B254" s="28" t="s">
        <v>799</v>
      </c>
      <c r="C254" s="146" t="s">
        <v>797</v>
      </c>
      <c r="D254" s="12" t="s">
        <v>20</v>
      </c>
      <c r="E254" s="75" t="s">
        <v>512</v>
      </c>
      <c r="F254" s="534" t="s">
        <v>609</v>
      </c>
      <c r="G254" s="535"/>
      <c r="H254" s="535"/>
      <c r="I254" s="536"/>
      <c r="J254" s="105" t="s">
        <v>23</v>
      </c>
      <c r="K254" s="114">
        <f>L254</f>
        <v>300000</v>
      </c>
      <c r="L254" s="114">
        <v>300000</v>
      </c>
      <c r="M254" s="110"/>
      <c r="N254" s="149"/>
      <c r="O254" s="46"/>
    </row>
    <row r="255" spans="1:31" customHeight="1" ht="52.5" s="10" customFormat="1">
      <c r="A255" s="74"/>
      <c r="B255" s="158" t="s">
        <v>800</v>
      </c>
      <c r="C255" s="146" t="s">
        <v>797</v>
      </c>
      <c r="D255" s="12" t="s">
        <v>20</v>
      </c>
      <c r="E255" s="12" t="s">
        <v>21</v>
      </c>
      <c r="F255" s="534" t="s">
        <v>801</v>
      </c>
      <c r="G255" s="535"/>
      <c r="H255" s="535"/>
      <c r="I255" s="536"/>
      <c r="J255" s="105" t="s">
        <v>23</v>
      </c>
      <c r="K255" s="114">
        <f>L255</f>
        <v>400000</v>
      </c>
      <c r="L255" s="114">
        <v>400000</v>
      </c>
      <c r="M255" s="110"/>
      <c r="N255" s="149"/>
      <c r="O255" s="46"/>
    </row>
    <row r="256" spans="1:31" customHeight="1" ht="52.5" s="10" customFormat="1">
      <c r="A256" s="74"/>
      <c r="B256" s="22" t="s">
        <v>802</v>
      </c>
      <c r="C256" s="146" t="s">
        <v>797</v>
      </c>
      <c r="D256" s="12" t="s">
        <v>20</v>
      </c>
      <c r="E256" s="12" t="s">
        <v>21</v>
      </c>
      <c r="F256" s="533" t="s">
        <v>554</v>
      </c>
      <c r="G256" s="531"/>
      <c r="H256" s="531"/>
      <c r="I256" s="532"/>
      <c r="J256" s="105" t="s">
        <v>23</v>
      </c>
      <c r="K256" s="114">
        <f>L256</f>
        <v>400000</v>
      </c>
      <c r="L256" s="114">
        <v>400000</v>
      </c>
      <c r="M256" s="110"/>
      <c r="N256" s="149"/>
      <c r="O256" s="46"/>
    </row>
    <row r="257" spans="1:31" customHeight="1" ht="52.5" s="10" customFormat="1">
      <c r="A257" s="74"/>
      <c r="B257" s="22" t="s">
        <v>803</v>
      </c>
      <c r="C257" s="146" t="s">
        <v>797</v>
      </c>
      <c r="D257" s="12" t="s">
        <v>20</v>
      </c>
      <c r="E257" s="75" t="s">
        <v>512</v>
      </c>
      <c r="F257" s="534" t="s">
        <v>557</v>
      </c>
      <c r="G257" s="535"/>
      <c r="H257" s="535"/>
      <c r="I257" s="536"/>
      <c r="J257" s="105" t="s">
        <v>23</v>
      </c>
      <c r="K257" s="114">
        <f>L257</f>
        <v>300000</v>
      </c>
      <c r="L257" s="114">
        <v>300000</v>
      </c>
      <c r="M257" s="110"/>
      <c r="N257" s="149"/>
      <c r="O257" s="46"/>
    </row>
    <row r="258" spans="1:31" customHeight="1" ht="51.75" s="10" customFormat="1">
      <c r="A258" s="74"/>
      <c r="B258" s="22" t="s">
        <v>804</v>
      </c>
      <c r="C258" s="146" t="s">
        <v>797</v>
      </c>
      <c r="D258" s="12" t="s">
        <v>20</v>
      </c>
      <c r="E258" s="75" t="s">
        <v>512</v>
      </c>
      <c r="F258" s="534" t="s">
        <v>557</v>
      </c>
      <c r="G258" s="535"/>
      <c r="H258" s="535"/>
      <c r="I258" s="536"/>
      <c r="J258" s="105" t="s">
        <v>23</v>
      </c>
      <c r="K258" s="114">
        <v>500000</v>
      </c>
      <c r="L258" s="114">
        <v>500000</v>
      </c>
      <c r="M258" s="110"/>
      <c r="N258" s="149"/>
      <c r="O258" s="46"/>
    </row>
    <row r="259" spans="1:31" customHeight="1" ht="60" s="10" customFormat="1">
      <c r="A259" s="74"/>
      <c r="B259" s="158" t="s">
        <v>805</v>
      </c>
      <c r="C259" s="146" t="s">
        <v>797</v>
      </c>
      <c r="D259" s="12" t="s">
        <v>20</v>
      </c>
      <c r="E259" s="75" t="s">
        <v>512</v>
      </c>
      <c r="F259" s="534" t="s">
        <v>557</v>
      </c>
      <c r="G259" s="535"/>
      <c r="H259" s="535"/>
      <c r="I259" s="536"/>
      <c r="J259" s="105" t="s">
        <v>23</v>
      </c>
      <c r="K259" s="114">
        <v>100000</v>
      </c>
      <c r="L259" s="114">
        <v>141000</v>
      </c>
      <c r="M259" s="110"/>
      <c r="N259" s="149"/>
      <c r="O259" s="46"/>
    </row>
    <row r="260" spans="1:31" customHeight="1" ht="50.25" s="10" customFormat="1">
      <c r="A260" s="74"/>
      <c r="B260" s="28" t="s">
        <v>806</v>
      </c>
      <c r="C260" s="146" t="s">
        <v>797</v>
      </c>
      <c r="D260" s="12" t="s">
        <v>20</v>
      </c>
      <c r="E260" s="75" t="s">
        <v>512</v>
      </c>
      <c r="F260" s="534" t="s">
        <v>557</v>
      </c>
      <c r="G260" s="535"/>
      <c r="H260" s="535"/>
      <c r="I260" s="536"/>
      <c r="J260" s="105" t="s">
        <v>23</v>
      </c>
      <c r="K260" s="114">
        <f>300000-25000</f>
        <v>275000</v>
      </c>
      <c r="L260" s="114">
        <v>300000</v>
      </c>
      <c r="M260" s="110"/>
      <c r="N260" s="149"/>
      <c r="O260" s="46"/>
    </row>
    <row r="261" spans="1:31" customHeight="1" ht="51.75" s="10" customFormat="1">
      <c r="A261" s="74"/>
      <c r="B261" s="158" t="s">
        <v>807</v>
      </c>
      <c r="C261" s="146" t="s">
        <v>797</v>
      </c>
      <c r="D261" s="12" t="s">
        <v>20</v>
      </c>
      <c r="E261" s="75" t="s">
        <v>512</v>
      </c>
      <c r="F261" s="534" t="s">
        <v>557</v>
      </c>
      <c r="G261" s="535"/>
      <c r="H261" s="535"/>
      <c r="I261" s="536"/>
      <c r="J261" s="105" t="s">
        <v>23</v>
      </c>
      <c r="K261" s="114">
        <f>L261</f>
        <v>150000</v>
      </c>
      <c r="L261" s="114">
        <v>150000</v>
      </c>
      <c r="M261" s="110"/>
      <c r="N261" s="149"/>
      <c r="O261" s="46"/>
    </row>
    <row r="262" spans="1:31" customHeight="1" ht="53.25" s="10" customFormat="1">
      <c r="A262" s="74"/>
      <c r="B262" s="158" t="s">
        <v>808</v>
      </c>
      <c r="C262" s="146" t="s">
        <v>797</v>
      </c>
      <c r="D262" s="12" t="s">
        <v>20</v>
      </c>
      <c r="E262" s="75" t="s">
        <v>512</v>
      </c>
      <c r="F262" s="521" t="s">
        <v>809</v>
      </c>
      <c r="G262" s="546"/>
      <c r="H262" s="546"/>
      <c r="I262" s="547"/>
      <c r="J262" s="105" t="s">
        <v>23</v>
      </c>
      <c r="K262" s="114">
        <v>250000</v>
      </c>
      <c r="L262" s="114">
        <v>300000</v>
      </c>
      <c r="M262" s="110"/>
      <c r="N262" s="149"/>
      <c r="O262" s="46"/>
    </row>
    <row r="263" spans="1:31" customHeight="1" ht="60" s="10" customFormat="1">
      <c r="A263" s="74"/>
      <c r="B263" s="158" t="s">
        <v>810</v>
      </c>
      <c r="C263" s="146" t="s">
        <v>797</v>
      </c>
      <c r="D263" s="12" t="s">
        <v>20</v>
      </c>
      <c r="E263" s="159" t="s">
        <v>21</v>
      </c>
      <c r="F263" s="521" t="s">
        <v>811</v>
      </c>
      <c r="G263" s="546"/>
      <c r="H263" s="546"/>
      <c r="I263" s="547"/>
      <c r="J263" s="105" t="s">
        <v>23</v>
      </c>
      <c r="K263" s="114">
        <f>L263</f>
        <v>500000</v>
      </c>
      <c r="L263" s="114">
        <v>500000</v>
      </c>
      <c r="M263" s="110"/>
      <c r="N263" s="149"/>
      <c r="O263" s="46"/>
    </row>
    <row r="264" spans="1:31" customHeight="1" ht="38.25" s="10" customFormat="1">
      <c r="A264" s="74"/>
      <c r="B264" s="158" t="s">
        <v>812</v>
      </c>
      <c r="C264" s="146" t="s">
        <v>797</v>
      </c>
      <c r="D264" s="12" t="s">
        <v>20</v>
      </c>
      <c r="E264" s="159" t="s">
        <v>21</v>
      </c>
      <c r="F264" s="521" t="s">
        <v>539</v>
      </c>
      <c r="G264" s="522"/>
      <c r="H264" s="522"/>
      <c r="I264" s="523"/>
      <c r="J264" s="105" t="s">
        <v>23</v>
      </c>
      <c r="K264" s="114">
        <f>L264</f>
        <v>1400000</v>
      </c>
      <c r="L264" s="114">
        <v>1400000</v>
      </c>
      <c r="M264" s="110"/>
      <c r="N264" s="149"/>
      <c r="O264" s="46"/>
    </row>
    <row r="265" spans="1:31" customHeight="1" ht="58.5" s="10" customFormat="1">
      <c r="A265" s="74"/>
      <c r="B265" s="158" t="s">
        <v>813</v>
      </c>
      <c r="C265" s="146" t="s">
        <v>797</v>
      </c>
      <c r="D265" s="12" t="s">
        <v>20</v>
      </c>
      <c r="E265" s="75" t="s">
        <v>512</v>
      </c>
      <c r="F265" s="521" t="s">
        <v>609</v>
      </c>
      <c r="G265" s="522"/>
      <c r="H265" s="522"/>
      <c r="I265" s="523"/>
      <c r="J265" s="105" t="s">
        <v>23</v>
      </c>
      <c r="K265" s="114">
        <f>L265</f>
        <v>300000</v>
      </c>
      <c r="L265" s="114">
        <v>300000</v>
      </c>
      <c r="M265" s="110"/>
      <c r="N265" s="149"/>
      <c r="O265" s="46"/>
    </row>
    <row r="266" spans="1:31" customHeight="1" ht="53.25" s="10" customFormat="1">
      <c r="A266" s="74"/>
      <c r="B266" s="158" t="s">
        <v>814</v>
      </c>
      <c r="C266" s="146" t="s">
        <v>797</v>
      </c>
      <c r="D266" s="12" t="s">
        <v>20</v>
      </c>
      <c r="E266" s="75" t="s">
        <v>512</v>
      </c>
      <c r="F266" s="521" t="s">
        <v>537</v>
      </c>
      <c r="G266" s="522"/>
      <c r="H266" s="522"/>
      <c r="I266" s="523"/>
      <c r="J266" s="105" t="s">
        <v>23</v>
      </c>
      <c r="K266" s="114">
        <f>L266</f>
        <v>100000</v>
      </c>
      <c r="L266" s="114">
        <v>100000</v>
      </c>
      <c r="M266" s="110"/>
      <c r="N266" s="149"/>
      <c r="O266" s="46"/>
    </row>
    <row r="267" spans="1:31" customHeight="1" ht="53.25" s="10" customFormat="1">
      <c r="A267" s="74"/>
      <c r="B267" s="158" t="s">
        <v>815</v>
      </c>
      <c r="C267" s="146" t="s">
        <v>797</v>
      </c>
      <c r="D267" s="12" t="s">
        <v>20</v>
      </c>
      <c r="E267" s="75" t="s">
        <v>512</v>
      </c>
      <c r="F267" s="521" t="s">
        <v>605</v>
      </c>
      <c r="G267" s="522"/>
      <c r="H267" s="522"/>
      <c r="I267" s="523"/>
      <c r="J267" s="105" t="s">
        <v>23</v>
      </c>
      <c r="K267" s="114">
        <f>L267</f>
        <v>100000</v>
      </c>
      <c r="L267" s="114">
        <v>100000</v>
      </c>
      <c r="M267" s="110"/>
      <c r="N267" s="149"/>
      <c r="O267" s="46"/>
    </row>
    <row r="268" spans="1:31" customHeight="1" ht="53.25" s="10" customFormat="1">
      <c r="A268" s="74"/>
      <c r="B268" s="158" t="s">
        <v>816</v>
      </c>
      <c r="C268" s="146" t="s">
        <v>797</v>
      </c>
      <c r="D268" s="12" t="s">
        <v>20</v>
      </c>
      <c r="E268" s="12" t="s">
        <v>21</v>
      </c>
      <c r="F268" s="521" t="s">
        <v>575</v>
      </c>
      <c r="G268" s="522"/>
      <c r="H268" s="522"/>
      <c r="I268" s="523"/>
      <c r="J268" s="105" t="s">
        <v>23</v>
      </c>
      <c r="K268" s="114">
        <f>L268</f>
        <v>500000</v>
      </c>
      <c r="L268" s="114">
        <v>500000</v>
      </c>
      <c r="M268" s="110"/>
      <c r="N268" s="149"/>
      <c r="O268" s="46"/>
    </row>
    <row r="269" spans="1:31" customHeight="1" ht="53.25" s="10" customFormat="1">
      <c r="A269" s="74"/>
      <c r="B269" s="158" t="s">
        <v>817</v>
      </c>
      <c r="C269" s="146" t="s">
        <v>797</v>
      </c>
      <c r="D269" s="12" t="s">
        <v>20</v>
      </c>
      <c r="E269" s="75" t="s">
        <v>512</v>
      </c>
      <c r="F269" s="521" t="s">
        <v>644</v>
      </c>
      <c r="G269" s="522"/>
      <c r="H269" s="522"/>
      <c r="I269" s="523"/>
      <c r="J269" s="105" t="s">
        <v>23</v>
      </c>
      <c r="K269" s="114">
        <f>L269</f>
        <v>200000</v>
      </c>
      <c r="L269" s="114">
        <v>200000</v>
      </c>
      <c r="M269" s="110"/>
      <c r="N269" s="149"/>
      <c r="O269" s="46"/>
    </row>
    <row r="270" spans="1:31" customHeight="1" ht="20.25" s="10" customFormat="1">
      <c r="A270" s="74"/>
      <c r="B270" s="141" t="s">
        <v>179</v>
      </c>
      <c r="C270" s="141"/>
      <c r="D270" s="141"/>
      <c r="E270" s="141"/>
      <c r="F270" s="537"/>
      <c r="G270" s="538"/>
      <c r="H270" s="538"/>
      <c r="I270" s="539"/>
      <c r="J270" s="136"/>
      <c r="K270" s="136"/>
      <c r="L270" s="136"/>
      <c r="M270" s="136"/>
      <c r="N270" s="155"/>
      <c r="O270" s="46"/>
    </row>
    <row r="271" spans="1:31" customHeight="1" ht="30" s="10" customFormat="1">
      <c r="A271" s="74"/>
      <c r="B271" s="22" t="s">
        <v>818</v>
      </c>
      <c r="C271" s="146" t="s">
        <v>697</v>
      </c>
      <c r="D271" s="12" t="s">
        <v>20</v>
      </c>
      <c r="E271" s="159" t="s">
        <v>21</v>
      </c>
      <c r="F271" s="534" t="s">
        <v>554</v>
      </c>
      <c r="G271" s="535"/>
      <c r="H271" s="535"/>
      <c r="I271" s="536"/>
      <c r="J271" s="105" t="s">
        <v>23</v>
      </c>
      <c r="K271" s="114">
        <v>4120000</v>
      </c>
      <c r="L271" s="114">
        <v>1000000</v>
      </c>
      <c r="M271" s="136"/>
      <c r="N271" s="155"/>
      <c r="O271" s="46"/>
    </row>
    <row r="272" spans="1:31" customHeight="1" ht="36" s="10" customFormat="1">
      <c r="A272" s="74"/>
      <c r="B272" s="22" t="s">
        <v>819</v>
      </c>
      <c r="C272" s="146" t="s">
        <v>697</v>
      </c>
      <c r="D272" s="12" t="s">
        <v>20</v>
      </c>
      <c r="E272" s="159" t="s">
        <v>21</v>
      </c>
      <c r="F272" s="534" t="s">
        <v>554</v>
      </c>
      <c r="G272" s="535"/>
      <c r="H272" s="535"/>
      <c r="I272" s="536"/>
      <c r="J272" s="105" t="s">
        <v>23</v>
      </c>
      <c r="K272" s="114">
        <v>2000000</v>
      </c>
      <c r="L272" s="114">
        <v>1000000</v>
      </c>
      <c r="M272" s="110"/>
      <c r="N272" s="149"/>
      <c r="O272" s="46"/>
    </row>
    <row r="273" spans="1:31" customHeight="1" ht="23.25" s="10" customFormat="1">
      <c r="A273" s="74"/>
      <c r="B273" s="141" t="s">
        <v>183</v>
      </c>
      <c r="C273" s="141"/>
      <c r="D273" s="141"/>
      <c r="E273" s="141"/>
      <c r="F273" s="530"/>
      <c r="G273" s="531"/>
      <c r="H273" s="531"/>
      <c r="I273" s="532"/>
      <c r="J273" s="105"/>
      <c r="K273" s="109"/>
      <c r="L273" s="109"/>
      <c r="M273" s="110"/>
      <c r="N273" s="149"/>
      <c r="O273" s="46"/>
    </row>
    <row r="274" spans="1:31" customHeight="1" ht="54" s="10" customFormat="1">
      <c r="A274" s="74"/>
      <c r="B274" s="22" t="s">
        <v>820</v>
      </c>
      <c r="C274" s="146" t="s">
        <v>585</v>
      </c>
      <c r="D274" s="12" t="s">
        <v>20</v>
      </c>
      <c r="E274" s="105" t="s">
        <v>21</v>
      </c>
      <c r="F274" s="527"/>
      <c r="G274" s="528"/>
      <c r="H274" s="528"/>
      <c r="I274" s="529"/>
      <c r="J274" s="105" t="s">
        <v>23</v>
      </c>
      <c r="K274" s="114">
        <v>300000</v>
      </c>
      <c r="L274" s="114">
        <v>400000</v>
      </c>
      <c r="M274" s="110"/>
      <c r="N274" s="149"/>
      <c r="O274" s="46"/>
    </row>
    <row r="275" spans="1:31" customHeight="1" ht="54" s="10" customFormat="1">
      <c r="A275" s="74"/>
      <c r="B275" s="22" t="s">
        <v>821</v>
      </c>
      <c r="C275" s="146" t="s">
        <v>585</v>
      </c>
      <c r="D275" s="12" t="s">
        <v>20</v>
      </c>
      <c r="E275" s="105" t="s">
        <v>21</v>
      </c>
      <c r="F275" s="527"/>
      <c r="G275" s="528"/>
      <c r="H275" s="528"/>
      <c r="I275" s="529"/>
      <c r="J275" s="105" t="s">
        <v>23</v>
      </c>
      <c r="K275" s="114">
        <v>420000</v>
      </c>
      <c r="L275" s="114">
        <v>500000</v>
      </c>
      <c r="M275" s="110"/>
      <c r="N275" s="149"/>
      <c r="O275" s="46"/>
    </row>
    <row r="276" spans="1:31" customHeight="1" ht="54" s="10" customFormat="1">
      <c r="A276" s="74"/>
      <c r="B276" s="22" t="s">
        <v>822</v>
      </c>
      <c r="C276" s="146" t="s">
        <v>585</v>
      </c>
      <c r="D276" s="12" t="s">
        <v>20</v>
      </c>
      <c r="E276" s="105" t="s">
        <v>21</v>
      </c>
      <c r="F276" s="156"/>
      <c r="G276" s="152"/>
      <c r="H276" s="152"/>
      <c r="I276" s="153"/>
      <c r="J276" s="105" t="s">
        <v>23</v>
      </c>
      <c r="K276" s="114">
        <f>L276</f>
        <v>600000</v>
      </c>
      <c r="L276" s="114">
        <v>600000</v>
      </c>
      <c r="M276" s="110"/>
      <c r="N276" s="149"/>
      <c r="O276" s="46"/>
    </row>
    <row r="277" spans="1:31" customHeight="1" ht="20.25" s="10" customFormat="1">
      <c r="A277" s="74"/>
      <c r="B277" s="141" t="s">
        <v>823</v>
      </c>
      <c r="C277" s="140"/>
      <c r="D277" s="140"/>
      <c r="E277" s="140"/>
      <c r="F277" s="530"/>
      <c r="G277" s="531"/>
      <c r="H277" s="531"/>
      <c r="I277" s="532"/>
      <c r="J277" s="105"/>
      <c r="K277" s="114"/>
      <c r="L277" s="114"/>
      <c r="M277" s="110"/>
      <c r="N277" s="149"/>
      <c r="O277" s="46"/>
    </row>
    <row r="278" spans="1:31" customHeight="1" ht="60" s="10" customFormat="1">
      <c r="A278" s="74"/>
      <c r="B278" s="140" t="s">
        <v>824</v>
      </c>
      <c r="C278" s="146" t="s">
        <v>585</v>
      </c>
      <c r="D278" s="12" t="s">
        <v>20</v>
      </c>
      <c r="E278" s="75" t="s">
        <v>512</v>
      </c>
      <c r="F278" s="533" t="s">
        <v>663</v>
      </c>
      <c r="G278" s="531"/>
      <c r="H278" s="531"/>
      <c r="I278" s="532"/>
      <c r="J278" s="105" t="s">
        <v>23</v>
      </c>
      <c r="K278" s="114">
        <v>13535</v>
      </c>
      <c r="L278" s="114">
        <v>81284</v>
      </c>
      <c r="M278" s="110"/>
      <c r="N278" s="149"/>
      <c r="O278" s="46"/>
    </row>
    <row r="279" spans="1:31" customHeight="1" ht="54" s="10" customFormat="1">
      <c r="A279" s="74"/>
      <c r="B279" s="140" t="s">
        <v>825</v>
      </c>
      <c r="C279" s="146" t="s">
        <v>585</v>
      </c>
      <c r="D279" s="12" t="s">
        <v>20</v>
      </c>
      <c r="E279" s="105" t="s">
        <v>21</v>
      </c>
      <c r="F279" s="534" t="s">
        <v>557</v>
      </c>
      <c r="G279" s="535"/>
      <c r="H279" s="535"/>
      <c r="I279" s="536"/>
      <c r="J279" s="105" t="s">
        <v>23</v>
      </c>
      <c r="K279" s="114">
        <v>455024.85</v>
      </c>
      <c r="L279" s="114">
        <v>455064.75</v>
      </c>
      <c r="M279" s="110"/>
      <c r="N279" s="149"/>
      <c r="O279" s="46"/>
    </row>
    <row r="280" spans="1:31" customHeight="1" ht="52.5" s="10" customFormat="1">
      <c r="A280" s="74"/>
      <c r="B280" s="140" t="s">
        <v>826</v>
      </c>
      <c r="C280" s="146" t="s">
        <v>585</v>
      </c>
      <c r="D280" s="12" t="s">
        <v>20</v>
      </c>
      <c r="E280" s="75" t="s">
        <v>512</v>
      </c>
      <c r="F280" s="534" t="s">
        <v>559</v>
      </c>
      <c r="G280" s="535"/>
      <c r="H280" s="535"/>
      <c r="I280" s="536"/>
      <c r="J280" s="105" t="s">
        <v>23</v>
      </c>
      <c r="K280" s="114">
        <f>L280</f>
        <v>220000</v>
      </c>
      <c r="L280" s="114">
        <v>220000</v>
      </c>
      <c r="M280" s="136"/>
      <c r="N280" s="155"/>
      <c r="O280" s="46"/>
    </row>
    <row r="281" spans="1:31" customHeight="1" ht="33" s="10" customFormat="1">
      <c r="A281" s="74"/>
      <c r="B281" s="140" t="s">
        <v>827</v>
      </c>
      <c r="C281" s="146" t="s">
        <v>585</v>
      </c>
      <c r="D281" s="12" t="s">
        <v>20</v>
      </c>
      <c r="E281" s="105" t="s">
        <v>21</v>
      </c>
      <c r="F281" s="533" t="s">
        <v>663</v>
      </c>
      <c r="G281" s="531"/>
      <c r="H281" s="531"/>
      <c r="I281" s="532"/>
      <c r="J281" s="105" t="s">
        <v>23</v>
      </c>
      <c r="K281" s="114">
        <v>3000000</v>
      </c>
      <c r="L281" s="114">
        <v>3000000</v>
      </c>
      <c r="M281" s="110"/>
      <c r="N281" s="149"/>
      <c r="O281" s="46"/>
    </row>
    <row r="282" spans="1:31" customHeight="1" ht="30.75" s="10" customFormat="1">
      <c r="A282" s="74"/>
      <c r="B282" s="140" t="s">
        <v>828</v>
      </c>
      <c r="C282" s="146" t="s">
        <v>585</v>
      </c>
      <c r="D282" s="12" t="s">
        <v>20</v>
      </c>
      <c r="E282" s="105" t="s">
        <v>21</v>
      </c>
      <c r="F282" s="533" t="s">
        <v>663</v>
      </c>
      <c r="G282" s="531"/>
      <c r="H282" s="531"/>
      <c r="I282" s="532"/>
      <c r="J282" s="105" t="s">
        <v>23</v>
      </c>
      <c r="K282" s="114">
        <v>5000000</v>
      </c>
      <c r="L282" s="114">
        <v>2500000</v>
      </c>
      <c r="M282" s="110"/>
      <c r="N282" s="149"/>
      <c r="O282" s="46"/>
    </row>
    <row r="283" spans="1:31" customHeight="1" ht="30.75" s="10" customFormat="1">
      <c r="A283" s="74"/>
      <c r="B283" s="140" t="s">
        <v>829</v>
      </c>
      <c r="C283" s="146" t="s">
        <v>585</v>
      </c>
      <c r="D283" s="12" t="s">
        <v>20</v>
      </c>
      <c r="E283" s="105" t="s">
        <v>21</v>
      </c>
      <c r="F283" s="533" t="s">
        <v>663</v>
      </c>
      <c r="G283" s="531"/>
      <c r="H283" s="531"/>
      <c r="I283" s="532"/>
      <c r="J283" s="105" t="s">
        <v>23</v>
      </c>
      <c r="K283" s="114">
        <v>800000</v>
      </c>
      <c r="L283" s="114">
        <v>800000</v>
      </c>
      <c r="M283" s="110"/>
      <c r="N283" s="149"/>
      <c r="O283" s="46"/>
    </row>
    <row r="284" spans="1:31" customHeight="1" ht="63" s="10" customFormat="1">
      <c r="A284" s="74"/>
      <c r="B284" s="140" t="s">
        <v>830</v>
      </c>
      <c r="C284" s="146" t="s">
        <v>585</v>
      </c>
      <c r="D284" s="12" t="s">
        <v>20</v>
      </c>
      <c r="E284" s="75" t="s">
        <v>512</v>
      </c>
      <c r="F284" s="533" t="s">
        <v>663</v>
      </c>
      <c r="G284" s="531"/>
      <c r="H284" s="531"/>
      <c r="I284" s="532"/>
      <c r="J284" s="105" t="s">
        <v>23</v>
      </c>
      <c r="K284" s="114">
        <f>L284</f>
        <v>300000</v>
      </c>
      <c r="L284" s="114">
        <v>300000</v>
      </c>
      <c r="M284" s="110"/>
      <c r="N284" s="149"/>
      <c r="O284" s="46"/>
    </row>
    <row r="285" spans="1:31" customHeight="1" ht="53.25" s="10" customFormat="1">
      <c r="A285" s="74"/>
      <c r="B285" s="22" t="s">
        <v>831</v>
      </c>
      <c r="C285" s="146" t="s">
        <v>585</v>
      </c>
      <c r="D285" s="12" t="s">
        <v>20</v>
      </c>
      <c r="E285" s="75" t="s">
        <v>512</v>
      </c>
      <c r="F285" s="543"/>
      <c r="G285" s="544"/>
      <c r="H285" s="544"/>
      <c r="I285" s="545"/>
      <c r="J285" s="105" t="s">
        <v>23</v>
      </c>
      <c r="K285" s="114">
        <f>L285</f>
        <v>74000</v>
      </c>
      <c r="L285" s="114">
        <v>74000</v>
      </c>
      <c r="M285" s="110"/>
      <c r="N285" s="149"/>
      <c r="O285" s="46"/>
    </row>
    <row r="286" spans="1:31" customHeight="1" ht="54" s="10" customFormat="1">
      <c r="A286" s="74"/>
      <c r="B286" s="140" t="s">
        <v>832</v>
      </c>
      <c r="C286" s="146" t="s">
        <v>585</v>
      </c>
      <c r="D286" s="12" t="s">
        <v>20</v>
      </c>
      <c r="E286" s="75" t="s">
        <v>512</v>
      </c>
      <c r="F286" s="527"/>
      <c r="G286" s="528"/>
      <c r="H286" s="528"/>
      <c r="I286" s="529"/>
      <c r="J286" s="105" t="s">
        <v>23</v>
      </c>
      <c r="K286" s="114">
        <f>L286</f>
        <v>100000</v>
      </c>
      <c r="L286" s="114">
        <v>100000</v>
      </c>
      <c r="M286" s="110"/>
      <c r="N286" s="149"/>
      <c r="O286" s="46"/>
    </row>
    <row r="287" spans="1:31" customHeight="1" ht="34.5" s="10" customFormat="1">
      <c r="A287" s="74"/>
      <c r="B287" s="140" t="s">
        <v>833</v>
      </c>
      <c r="C287" s="146" t="s">
        <v>585</v>
      </c>
      <c r="D287" s="12" t="s">
        <v>20</v>
      </c>
      <c r="E287" s="105" t="s">
        <v>21</v>
      </c>
      <c r="F287" s="534" t="s">
        <v>663</v>
      </c>
      <c r="G287" s="535"/>
      <c r="H287" s="535"/>
      <c r="I287" s="536"/>
      <c r="J287" s="105" t="s">
        <v>23</v>
      </c>
      <c r="K287" s="114">
        <v>500000</v>
      </c>
      <c r="L287" s="114">
        <v>500000</v>
      </c>
      <c r="M287" s="136"/>
      <c r="N287" s="155"/>
      <c r="O287" s="46"/>
    </row>
    <row r="288" spans="1:31" customHeight="1" ht="55.5" s="10" customFormat="1">
      <c r="A288" s="74"/>
      <c r="B288" s="140" t="s">
        <v>834</v>
      </c>
      <c r="C288" s="146" t="s">
        <v>585</v>
      </c>
      <c r="D288" s="12" t="s">
        <v>20</v>
      </c>
      <c r="E288" s="105" t="s">
        <v>21</v>
      </c>
      <c r="F288" s="540"/>
      <c r="G288" s="541"/>
      <c r="H288" s="541"/>
      <c r="I288" s="542"/>
      <c r="J288" s="105" t="s">
        <v>23</v>
      </c>
      <c r="K288" s="114">
        <f>L288</f>
        <v>400000</v>
      </c>
      <c r="L288" s="114">
        <v>400000</v>
      </c>
      <c r="M288" s="136"/>
      <c r="N288" s="155"/>
      <c r="O288" s="46"/>
    </row>
    <row r="289" spans="1:31" customHeight="1" ht="54" s="10" customFormat="1">
      <c r="A289" s="74"/>
      <c r="B289" s="22" t="s">
        <v>835</v>
      </c>
      <c r="C289" s="146" t="s">
        <v>585</v>
      </c>
      <c r="D289" s="12" t="s">
        <v>20</v>
      </c>
      <c r="E289" s="105" t="s">
        <v>21</v>
      </c>
      <c r="F289" s="527"/>
      <c r="G289" s="528"/>
      <c r="H289" s="528"/>
      <c r="I289" s="529"/>
      <c r="J289" s="105" t="s">
        <v>23</v>
      </c>
      <c r="K289" s="114">
        <f>L289</f>
        <v>1500000</v>
      </c>
      <c r="L289" s="114">
        <v>1500000</v>
      </c>
      <c r="M289" s="110"/>
      <c r="N289" s="149"/>
      <c r="O289" s="46"/>
    </row>
    <row r="290" spans="1:31" customHeight="1" ht="20.25" s="10" customFormat="1">
      <c r="A290" s="74"/>
      <c r="B290" s="104" t="s">
        <v>836</v>
      </c>
      <c r="C290" s="112"/>
      <c r="D290" s="159"/>
      <c r="E290" s="105"/>
      <c r="F290" s="530"/>
      <c r="G290" s="531"/>
      <c r="H290" s="531"/>
      <c r="I290" s="532"/>
      <c r="J290" s="105"/>
      <c r="K290" s="109"/>
      <c r="L290" s="114"/>
      <c r="M290" s="110"/>
      <c r="N290" s="149"/>
      <c r="O290" s="46"/>
    </row>
    <row r="291" spans="1:31" customHeight="1" ht="20.25" s="10" customFormat="1">
      <c r="A291" s="74"/>
      <c r="B291" s="136" t="s">
        <v>837</v>
      </c>
      <c r="C291" s="136"/>
      <c r="D291" s="142"/>
      <c r="E291" s="142"/>
      <c r="F291" s="530"/>
      <c r="G291" s="531"/>
      <c r="H291" s="531"/>
      <c r="I291" s="532"/>
      <c r="J291" s="105"/>
      <c r="K291" s="109"/>
      <c r="L291" s="114"/>
      <c r="M291" s="110"/>
      <c r="N291" s="149"/>
      <c r="O291" s="46"/>
    </row>
    <row r="292" spans="1:31" customHeight="1" ht="20.25" s="10" customFormat="1">
      <c r="A292" s="74"/>
      <c r="B292" s="136" t="s">
        <v>838</v>
      </c>
      <c r="C292" s="142"/>
      <c r="D292" s="142"/>
      <c r="E292" s="142"/>
      <c r="F292" s="530"/>
      <c r="G292" s="531"/>
      <c r="H292" s="531"/>
      <c r="I292" s="532"/>
      <c r="J292" s="105"/>
      <c r="K292" s="109"/>
      <c r="L292" s="114"/>
      <c r="M292" s="110"/>
      <c r="N292" s="149"/>
      <c r="O292" s="46"/>
    </row>
    <row r="293" spans="1:31" customHeight="1" ht="60" s="10" customFormat="1">
      <c r="A293" s="74"/>
      <c r="B293" s="137" t="s">
        <v>839</v>
      </c>
      <c r="C293" s="159" t="s">
        <v>221</v>
      </c>
      <c r="D293" s="12" t="s">
        <v>20</v>
      </c>
      <c r="E293" s="12" t="s">
        <v>99</v>
      </c>
      <c r="F293" s="527"/>
      <c r="G293" s="528"/>
      <c r="H293" s="528"/>
      <c r="I293" s="529"/>
      <c r="J293" s="105" t="s">
        <v>23</v>
      </c>
      <c r="K293" s="114">
        <v>60000</v>
      </c>
      <c r="L293" s="114">
        <v>60000</v>
      </c>
      <c r="M293" s="110"/>
      <c r="N293" s="149"/>
      <c r="O293" s="46"/>
    </row>
    <row r="294" spans="1:31" customHeight="1" ht="60" s="10" customFormat="1">
      <c r="A294" s="74"/>
      <c r="B294" s="137" t="s">
        <v>840</v>
      </c>
      <c r="C294" s="159" t="s">
        <v>221</v>
      </c>
      <c r="D294" s="12" t="s">
        <v>20</v>
      </c>
      <c r="E294" s="12" t="s">
        <v>99</v>
      </c>
      <c r="F294" s="527"/>
      <c r="G294" s="528"/>
      <c r="H294" s="528"/>
      <c r="I294" s="529"/>
      <c r="J294" s="105" t="s">
        <v>23</v>
      </c>
      <c r="K294" s="114">
        <v>80000</v>
      </c>
      <c r="L294" s="114">
        <v>80000</v>
      </c>
      <c r="M294" s="110"/>
      <c r="N294" s="149"/>
      <c r="O294" s="46"/>
    </row>
    <row r="295" spans="1:31" customHeight="1" ht="60" s="10" customFormat="1">
      <c r="A295" s="74"/>
      <c r="B295" s="137" t="s">
        <v>841</v>
      </c>
      <c r="C295" s="159" t="s">
        <v>221</v>
      </c>
      <c r="D295" s="12" t="s">
        <v>20</v>
      </c>
      <c r="E295" s="12" t="s">
        <v>99</v>
      </c>
      <c r="F295" s="527"/>
      <c r="G295" s="528"/>
      <c r="H295" s="528"/>
      <c r="I295" s="529"/>
      <c r="J295" s="105" t="s">
        <v>23</v>
      </c>
      <c r="K295" s="114">
        <v>60000</v>
      </c>
      <c r="L295" s="114">
        <v>60000</v>
      </c>
      <c r="M295" s="110"/>
      <c r="N295" s="149"/>
      <c r="O295" s="46"/>
    </row>
    <row r="296" spans="1:31" customHeight="1" ht="60" s="10" customFormat="1">
      <c r="A296" s="74"/>
      <c r="B296" s="137" t="s">
        <v>842</v>
      </c>
      <c r="C296" s="159" t="s">
        <v>221</v>
      </c>
      <c r="D296" s="12" t="s">
        <v>20</v>
      </c>
      <c r="E296" s="12" t="s">
        <v>99</v>
      </c>
      <c r="F296" s="527"/>
      <c r="G296" s="528"/>
      <c r="H296" s="528"/>
      <c r="I296" s="529"/>
      <c r="J296" s="105" t="s">
        <v>23</v>
      </c>
      <c r="K296" s="114">
        <v>150000</v>
      </c>
      <c r="L296" s="114">
        <v>150000</v>
      </c>
      <c r="M296" s="110"/>
      <c r="N296" s="149"/>
      <c r="O296" s="46"/>
    </row>
    <row r="297" spans="1:31" customHeight="1" ht="60" s="10" customFormat="1">
      <c r="A297" s="74"/>
      <c r="B297" s="137" t="s">
        <v>843</v>
      </c>
      <c r="C297" s="159" t="s">
        <v>221</v>
      </c>
      <c r="D297" s="12" t="s">
        <v>20</v>
      </c>
      <c r="E297" s="12" t="s">
        <v>99</v>
      </c>
      <c r="F297" s="527"/>
      <c r="G297" s="528"/>
      <c r="H297" s="528"/>
      <c r="I297" s="529"/>
      <c r="J297" s="105" t="s">
        <v>23</v>
      </c>
      <c r="K297" s="114">
        <v>80000</v>
      </c>
      <c r="L297" s="114">
        <v>80000</v>
      </c>
      <c r="M297" s="110"/>
      <c r="N297" s="149"/>
      <c r="O297" s="46"/>
    </row>
    <row r="298" spans="1:31" customHeight="1" ht="51" s="10" customFormat="1">
      <c r="A298" s="74"/>
      <c r="B298" s="142" t="s">
        <v>844</v>
      </c>
      <c r="C298" s="159" t="s">
        <v>221</v>
      </c>
      <c r="D298" s="12" t="s">
        <v>20</v>
      </c>
      <c r="E298" s="12" t="s">
        <v>99</v>
      </c>
      <c r="F298" s="527"/>
      <c r="G298" s="528"/>
      <c r="H298" s="528"/>
      <c r="I298" s="529"/>
      <c r="J298" s="105" t="s">
        <v>23</v>
      </c>
      <c r="K298" s="114">
        <v>50000</v>
      </c>
      <c r="L298" s="114">
        <v>50000</v>
      </c>
      <c r="M298" s="136"/>
      <c r="N298" s="155"/>
      <c r="O298" s="46"/>
    </row>
    <row r="299" spans="1:31" customHeight="1" ht="60" s="10" customFormat="1">
      <c r="A299" s="74"/>
      <c r="B299" s="142" t="s">
        <v>845</v>
      </c>
      <c r="C299" s="159" t="s">
        <v>221</v>
      </c>
      <c r="D299" s="12" t="s">
        <v>20</v>
      </c>
      <c r="E299" s="12" t="s">
        <v>99</v>
      </c>
      <c r="F299" s="527"/>
      <c r="G299" s="528"/>
      <c r="H299" s="528"/>
      <c r="I299" s="529"/>
      <c r="J299" s="105" t="s">
        <v>23</v>
      </c>
      <c r="K299" s="114">
        <v>80000</v>
      </c>
      <c r="L299" s="114">
        <v>80000</v>
      </c>
      <c r="M299" s="110"/>
      <c r="N299" s="149"/>
      <c r="O299" s="46"/>
    </row>
    <row r="300" spans="1:31" customHeight="1" ht="60" s="10" customFormat="1">
      <c r="A300" s="74"/>
      <c r="B300" s="142" t="s">
        <v>846</v>
      </c>
      <c r="C300" s="159" t="s">
        <v>221</v>
      </c>
      <c r="D300" s="12" t="s">
        <v>20</v>
      </c>
      <c r="E300" s="12" t="s">
        <v>99</v>
      </c>
      <c r="F300" s="527"/>
      <c r="G300" s="528"/>
      <c r="H300" s="528"/>
      <c r="I300" s="529"/>
      <c r="J300" s="105" t="s">
        <v>23</v>
      </c>
      <c r="K300" s="114">
        <v>50000</v>
      </c>
      <c r="L300" s="114">
        <v>50000</v>
      </c>
      <c r="M300" s="110"/>
      <c r="N300" s="149"/>
      <c r="O300" s="46"/>
    </row>
    <row r="301" spans="1:31" customHeight="1" ht="60" s="10" customFormat="1">
      <c r="A301" s="74"/>
      <c r="B301" s="142" t="s">
        <v>847</v>
      </c>
      <c r="C301" s="159" t="s">
        <v>221</v>
      </c>
      <c r="D301" s="12" t="s">
        <v>20</v>
      </c>
      <c r="E301" s="12" t="s">
        <v>99</v>
      </c>
      <c r="F301" s="527"/>
      <c r="G301" s="528"/>
      <c r="H301" s="528"/>
      <c r="I301" s="529"/>
      <c r="J301" s="105" t="s">
        <v>23</v>
      </c>
      <c r="K301" s="114">
        <f>L301</f>
        <v>100000</v>
      </c>
      <c r="L301" s="114">
        <v>100000</v>
      </c>
      <c r="M301" s="110"/>
      <c r="N301" s="149"/>
      <c r="O301" s="46"/>
    </row>
    <row r="302" spans="1:31" customHeight="1" ht="19.5" s="10" customFormat="1">
      <c r="A302" s="74"/>
      <c r="B302" s="136" t="s">
        <v>230</v>
      </c>
      <c r="C302" s="142"/>
      <c r="D302" s="142"/>
      <c r="E302" s="142"/>
      <c r="F302" s="527"/>
      <c r="G302" s="528"/>
      <c r="H302" s="528"/>
      <c r="I302" s="529"/>
      <c r="J302" s="105"/>
      <c r="K302" s="114"/>
      <c r="L302" s="114"/>
      <c r="M302" s="110"/>
      <c r="N302" s="149"/>
      <c r="O302" s="46"/>
    </row>
    <row r="303" spans="1:31" customHeight="1" ht="60" s="10" customFormat="1">
      <c r="A303" s="74"/>
      <c r="B303" s="137" t="s">
        <v>848</v>
      </c>
      <c r="C303" s="159" t="s">
        <v>221</v>
      </c>
      <c r="D303" s="12" t="s">
        <v>20</v>
      </c>
      <c r="E303" s="12" t="s">
        <v>99</v>
      </c>
      <c r="F303" s="527"/>
      <c r="G303" s="528"/>
      <c r="H303" s="528"/>
      <c r="I303" s="529"/>
      <c r="J303" s="105" t="s">
        <v>23</v>
      </c>
      <c r="K303" s="114">
        <v>72000</v>
      </c>
      <c r="L303" s="114">
        <v>72000</v>
      </c>
      <c r="M303" s="110"/>
      <c r="N303" s="149"/>
      <c r="O303" s="46"/>
    </row>
    <row r="304" spans="1:31" customHeight="1" ht="60" s="10" customFormat="1">
      <c r="A304" s="74"/>
      <c r="B304" s="137" t="s">
        <v>849</v>
      </c>
      <c r="C304" s="159" t="s">
        <v>221</v>
      </c>
      <c r="D304" s="12" t="s">
        <v>20</v>
      </c>
      <c r="E304" s="12" t="s">
        <v>99</v>
      </c>
      <c r="F304" s="527"/>
      <c r="G304" s="528"/>
      <c r="H304" s="528"/>
      <c r="I304" s="529"/>
      <c r="J304" s="105" t="s">
        <v>23</v>
      </c>
      <c r="K304" s="114">
        <v>72000</v>
      </c>
      <c r="L304" s="114">
        <v>72000</v>
      </c>
      <c r="M304" s="110"/>
      <c r="N304" s="149"/>
      <c r="O304" s="46"/>
    </row>
    <row r="305" spans="1:31" customHeight="1" ht="60" s="10" customFormat="1">
      <c r="A305" s="74"/>
      <c r="B305" s="137" t="s">
        <v>850</v>
      </c>
      <c r="C305" s="159" t="s">
        <v>221</v>
      </c>
      <c r="D305" s="12" t="s">
        <v>20</v>
      </c>
      <c r="E305" s="12" t="s">
        <v>99</v>
      </c>
      <c r="F305" s="527"/>
      <c r="G305" s="528"/>
      <c r="H305" s="528"/>
      <c r="I305" s="529"/>
      <c r="J305" s="105" t="s">
        <v>23</v>
      </c>
      <c r="K305" s="114">
        <f>L305</f>
        <v>30000</v>
      </c>
      <c r="L305" s="114">
        <v>30000</v>
      </c>
      <c r="M305" s="110"/>
      <c r="N305" s="149"/>
      <c r="O305" s="46"/>
    </row>
    <row r="306" spans="1:31" customHeight="1" ht="60" s="10" customFormat="1">
      <c r="A306" s="74"/>
      <c r="B306" s="137" t="s">
        <v>851</v>
      </c>
      <c r="C306" s="159" t="s">
        <v>221</v>
      </c>
      <c r="D306" s="12" t="s">
        <v>20</v>
      </c>
      <c r="E306" s="12" t="s">
        <v>99</v>
      </c>
      <c r="F306" s="527"/>
      <c r="G306" s="528"/>
      <c r="H306" s="528"/>
      <c r="I306" s="529"/>
      <c r="J306" s="105" t="s">
        <v>23</v>
      </c>
      <c r="K306" s="114">
        <v>100000</v>
      </c>
      <c r="L306" s="114">
        <v>100000</v>
      </c>
      <c r="M306" s="110"/>
      <c r="N306" s="149"/>
      <c r="O306" s="46"/>
    </row>
    <row r="307" spans="1:31" customHeight="1" ht="51" s="10" customFormat="1">
      <c r="A307" s="74"/>
      <c r="B307" s="137" t="s">
        <v>852</v>
      </c>
      <c r="C307" s="159" t="s">
        <v>221</v>
      </c>
      <c r="D307" s="12" t="s">
        <v>20</v>
      </c>
      <c r="E307" s="12" t="s">
        <v>99</v>
      </c>
      <c r="F307" s="527"/>
      <c r="G307" s="528"/>
      <c r="H307" s="528"/>
      <c r="I307" s="529"/>
      <c r="J307" s="105" t="s">
        <v>23</v>
      </c>
      <c r="K307" s="114">
        <f>L307</f>
        <v>50000</v>
      </c>
      <c r="L307" s="114">
        <v>50000</v>
      </c>
      <c r="M307" s="136"/>
      <c r="N307" s="155"/>
      <c r="O307" s="46"/>
    </row>
    <row r="308" spans="1:31" customHeight="1" ht="54" s="10" customFormat="1">
      <c r="A308" s="74"/>
      <c r="B308" s="137" t="s">
        <v>853</v>
      </c>
      <c r="C308" s="159" t="s">
        <v>221</v>
      </c>
      <c r="D308" s="12" t="s">
        <v>20</v>
      </c>
      <c r="E308" s="12" t="s">
        <v>99</v>
      </c>
      <c r="F308" s="527"/>
      <c r="G308" s="528"/>
      <c r="H308" s="528"/>
      <c r="I308" s="529"/>
      <c r="J308" s="105" t="s">
        <v>23</v>
      </c>
      <c r="K308" s="114">
        <v>20000</v>
      </c>
      <c r="L308" s="114">
        <v>20000</v>
      </c>
      <c r="M308" s="136"/>
      <c r="N308" s="155"/>
      <c r="O308" s="46"/>
    </row>
    <row r="309" spans="1:31" customHeight="1" ht="60" s="10" customFormat="1">
      <c r="A309" s="74"/>
      <c r="B309" s="136" t="s">
        <v>244</v>
      </c>
      <c r="C309" s="146" t="s">
        <v>504</v>
      </c>
      <c r="D309" s="12" t="s">
        <v>20</v>
      </c>
      <c r="E309" s="12" t="s">
        <v>99</v>
      </c>
      <c r="F309" s="527"/>
      <c r="G309" s="528"/>
      <c r="H309" s="528"/>
      <c r="I309" s="529"/>
      <c r="J309" s="105" t="s">
        <v>23</v>
      </c>
      <c r="K309" s="109">
        <v>150000</v>
      </c>
      <c r="L309" s="109">
        <v>150000</v>
      </c>
      <c r="M309" s="110"/>
      <c r="N309" s="149"/>
      <c r="O309" s="46"/>
    </row>
    <row r="310" spans="1:31" customHeight="1" ht="20.25" s="10" customFormat="1">
      <c r="A310" s="74"/>
      <c r="B310" s="136" t="s">
        <v>854</v>
      </c>
      <c r="C310" s="136"/>
      <c r="D310" s="136"/>
      <c r="E310" s="136"/>
      <c r="F310" s="527"/>
      <c r="G310" s="528"/>
      <c r="H310" s="528"/>
      <c r="I310" s="529"/>
      <c r="J310" s="105"/>
      <c r="K310" s="109"/>
      <c r="L310" s="114"/>
      <c r="M310" s="110"/>
      <c r="N310" s="149"/>
      <c r="O310" s="46"/>
    </row>
    <row r="311" spans="1:31" customHeight="1" ht="60" s="10" customFormat="1">
      <c r="A311" s="74"/>
      <c r="B311" s="142" t="s">
        <v>855</v>
      </c>
      <c r="C311" s="146" t="s">
        <v>856</v>
      </c>
      <c r="D311" s="12" t="s">
        <v>20</v>
      </c>
      <c r="E311" s="12" t="s">
        <v>99</v>
      </c>
      <c r="F311" s="527"/>
      <c r="G311" s="528"/>
      <c r="H311" s="528"/>
      <c r="I311" s="529"/>
      <c r="J311" s="105" t="s">
        <v>23</v>
      </c>
      <c r="K311" s="114">
        <v>150000</v>
      </c>
      <c r="L311" s="114">
        <v>150000</v>
      </c>
      <c r="M311" s="110"/>
      <c r="N311" s="149"/>
      <c r="O311" s="46"/>
    </row>
    <row r="312" spans="1:31" customHeight="1" ht="60" s="10" customFormat="1">
      <c r="A312" s="74"/>
      <c r="B312" s="137" t="s">
        <v>857</v>
      </c>
      <c r="C312" s="146" t="s">
        <v>856</v>
      </c>
      <c r="D312" s="12" t="s">
        <v>20</v>
      </c>
      <c r="E312" s="12" t="s">
        <v>99</v>
      </c>
      <c r="F312" s="527"/>
      <c r="G312" s="528"/>
      <c r="H312" s="528"/>
      <c r="I312" s="529"/>
      <c r="J312" s="105" t="s">
        <v>23</v>
      </c>
      <c r="K312" s="114">
        <v>300000</v>
      </c>
      <c r="L312" s="114">
        <v>300000</v>
      </c>
      <c r="M312" s="110"/>
      <c r="N312" s="149"/>
      <c r="O312" s="46"/>
    </row>
    <row r="313" spans="1:31" customHeight="1" ht="60" s="10" customFormat="1">
      <c r="A313" s="74"/>
      <c r="B313" s="137" t="s">
        <v>858</v>
      </c>
      <c r="C313" s="146" t="s">
        <v>504</v>
      </c>
      <c r="D313" s="12" t="s">
        <v>20</v>
      </c>
      <c r="E313" s="12" t="s">
        <v>99</v>
      </c>
      <c r="F313" s="527"/>
      <c r="G313" s="528"/>
      <c r="H313" s="528"/>
      <c r="I313" s="529"/>
      <c r="J313" s="105" t="s">
        <v>23</v>
      </c>
      <c r="K313" s="114">
        <v>200000</v>
      </c>
      <c r="L313" s="114">
        <v>200000</v>
      </c>
      <c r="M313" s="110"/>
      <c r="N313" s="149"/>
      <c r="O313" s="46"/>
    </row>
    <row r="314" spans="1:31" customHeight="1" ht="20.25" s="10" customFormat="1">
      <c r="A314" s="8"/>
      <c r="B314" s="143" t="s">
        <v>449</v>
      </c>
      <c r="C314" s="12"/>
      <c r="D314" s="12"/>
      <c r="E314" s="12"/>
      <c r="F314" s="485"/>
      <c r="G314" s="486"/>
      <c r="H314" s="486"/>
      <c r="I314" s="487"/>
      <c r="J314" s="12"/>
      <c r="K314" s="8"/>
      <c r="L314" s="8"/>
      <c r="M314" s="20"/>
      <c r="N314" s="46"/>
      <c r="O314" s="46"/>
    </row>
    <row r="315" spans="1:31" customHeight="1" ht="20.25" s="10" customFormat="1">
      <c r="A315" s="8"/>
      <c r="B315" s="160" t="s">
        <v>859</v>
      </c>
      <c r="C315" s="12"/>
      <c r="D315" s="12"/>
      <c r="E315" s="12"/>
      <c r="F315" s="485"/>
      <c r="G315" s="486"/>
      <c r="H315" s="486"/>
      <c r="I315" s="487"/>
      <c r="J315" s="12"/>
      <c r="K315" s="8"/>
      <c r="L315" s="8"/>
      <c r="M315" s="20"/>
      <c r="N315" s="46"/>
      <c r="O315" s="46"/>
    </row>
    <row r="316" spans="1:31" customHeight="1" ht="32.25" s="10" customFormat="1">
      <c r="A316" s="8"/>
      <c r="B316" s="161" t="s">
        <v>860</v>
      </c>
      <c r="C316" s="12" t="s">
        <v>452</v>
      </c>
      <c r="D316" s="12" t="s">
        <v>20</v>
      </c>
      <c r="E316" s="12" t="s">
        <v>21</v>
      </c>
      <c r="F316" s="566" t="s">
        <v>663</v>
      </c>
      <c r="G316" s="566"/>
      <c r="H316" s="566"/>
      <c r="I316" s="566"/>
      <c r="J316" s="105" t="s">
        <v>23</v>
      </c>
      <c r="K316" s="162">
        <f>L316</f>
        <v>500000</v>
      </c>
      <c r="L316" s="162">
        <v>500000</v>
      </c>
      <c r="M316" s="20"/>
      <c r="O316" s="46"/>
    </row>
    <row r="317" spans="1:31" customHeight="1" ht="32.25" s="10" customFormat="1">
      <c r="A317" s="8"/>
      <c r="B317" s="161" t="s">
        <v>861</v>
      </c>
      <c r="C317" s="12" t="s">
        <v>452</v>
      </c>
      <c r="D317" s="12" t="s">
        <v>20</v>
      </c>
      <c r="E317" s="12" t="s">
        <v>862</v>
      </c>
      <c r="F317" s="566" t="s">
        <v>670</v>
      </c>
      <c r="G317" s="566"/>
      <c r="H317" s="566"/>
      <c r="I317" s="566"/>
      <c r="J317" s="105" t="s">
        <v>23</v>
      </c>
      <c r="K317" s="162">
        <f>L317</f>
        <v>226500</v>
      </c>
      <c r="L317" s="162">
        <v>226500</v>
      </c>
      <c r="M317" s="20"/>
      <c r="N317" s="46"/>
      <c r="O317" s="163"/>
    </row>
    <row r="318" spans="1:31" customHeight="1" ht="32.25" s="10" customFormat="1">
      <c r="A318" s="8"/>
      <c r="B318" s="161" t="s">
        <v>863</v>
      </c>
      <c r="C318" s="12" t="s">
        <v>452</v>
      </c>
      <c r="D318" s="12" t="s">
        <v>20</v>
      </c>
      <c r="E318" s="12" t="s">
        <v>21</v>
      </c>
      <c r="F318" s="566" t="s">
        <v>864</v>
      </c>
      <c r="G318" s="566"/>
      <c r="H318" s="566"/>
      <c r="I318" s="566"/>
      <c r="J318" s="105" t="s">
        <v>23</v>
      </c>
      <c r="K318" s="162">
        <f>L318</f>
        <v>499998.85</v>
      </c>
      <c r="L318" s="162">
        <v>499998.85</v>
      </c>
      <c r="M318" s="20"/>
      <c r="N318" s="46"/>
      <c r="O318" s="46"/>
    </row>
    <row r="319" spans="1:31" customHeight="1" ht="32.25" s="10" customFormat="1">
      <c r="A319" s="8"/>
      <c r="B319" s="161" t="s">
        <v>865</v>
      </c>
      <c r="C319" s="12" t="s">
        <v>452</v>
      </c>
      <c r="D319" s="12" t="s">
        <v>20</v>
      </c>
      <c r="E319" s="12" t="s">
        <v>862</v>
      </c>
      <c r="F319" s="485" t="s">
        <v>535</v>
      </c>
      <c r="G319" s="486"/>
      <c r="H319" s="486"/>
      <c r="I319" s="487"/>
      <c r="J319" s="105" t="s">
        <v>23</v>
      </c>
      <c r="K319" s="162">
        <f>L319</f>
        <v>300000</v>
      </c>
      <c r="L319" s="162">
        <v>300000</v>
      </c>
      <c r="M319" s="20"/>
      <c r="N319" s="46"/>
      <c r="O319" s="163"/>
    </row>
    <row r="320" spans="1:31" customHeight="1" ht="32.25" s="10" customFormat="1">
      <c r="A320" s="8"/>
      <c r="B320" s="161" t="s">
        <v>866</v>
      </c>
      <c r="C320" s="12" t="s">
        <v>452</v>
      </c>
      <c r="D320" s="12" t="s">
        <v>20</v>
      </c>
      <c r="E320" s="12" t="s">
        <v>862</v>
      </c>
      <c r="F320" s="485" t="s">
        <v>867</v>
      </c>
      <c r="G320" s="486"/>
      <c r="H320" s="486"/>
      <c r="I320" s="487"/>
      <c r="J320" s="105" t="s">
        <v>23</v>
      </c>
      <c r="K320" s="162">
        <f>L320</f>
        <v>300000</v>
      </c>
      <c r="L320" s="162">
        <v>300000</v>
      </c>
      <c r="M320" s="20"/>
      <c r="N320" s="46"/>
      <c r="O320" s="46"/>
    </row>
    <row r="321" spans="1:31" customHeight="1" ht="32.25" s="10" customFormat="1">
      <c r="A321" s="8"/>
      <c r="B321" s="161" t="s">
        <v>868</v>
      </c>
      <c r="C321" s="12" t="s">
        <v>452</v>
      </c>
      <c r="D321" s="12" t="s">
        <v>20</v>
      </c>
      <c r="E321" s="12" t="s">
        <v>862</v>
      </c>
      <c r="F321" s="485" t="s">
        <v>644</v>
      </c>
      <c r="G321" s="486"/>
      <c r="H321" s="486"/>
      <c r="I321" s="487"/>
      <c r="J321" s="105" t="s">
        <v>23</v>
      </c>
      <c r="K321" s="162">
        <v>50000</v>
      </c>
      <c r="L321" s="162">
        <f>K321</f>
        <v>50000</v>
      </c>
      <c r="M321" s="20"/>
      <c r="N321" s="46"/>
      <c r="O321" s="46"/>
    </row>
    <row r="322" spans="1:31" customHeight="1" ht="32.25" s="10" customFormat="1">
      <c r="A322" s="8"/>
      <c r="B322" s="161" t="s">
        <v>869</v>
      </c>
      <c r="C322" s="12" t="s">
        <v>452</v>
      </c>
      <c r="D322" s="12" t="s">
        <v>20</v>
      </c>
      <c r="E322" s="12" t="s">
        <v>862</v>
      </c>
      <c r="F322" s="485" t="s">
        <v>533</v>
      </c>
      <c r="G322" s="486"/>
      <c r="H322" s="486"/>
      <c r="I322" s="487"/>
      <c r="J322" s="105" t="s">
        <v>23</v>
      </c>
      <c r="K322" s="162">
        <f>L322</f>
        <v>97400</v>
      </c>
      <c r="L322" s="162">
        <v>97400</v>
      </c>
      <c r="M322" s="20"/>
      <c r="N322" s="46"/>
      <c r="O322" s="46"/>
    </row>
    <row r="323" spans="1:31" customHeight="1" ht="32.25" s="10" customFormat="1">
      <c r="A323" s="8"/>
      <c r="B323" s="161" t="s">
        <v>870</v>
      </c>
      <c r="C323" s="12" t="s">
        <v>452</v>
      </c>
      <c r="D323" s="12" t="s">
        <v>20</v>
      </c>
      <c r="E323" s="12" t="s">
        <v>862</v>
      </c>
      <c r="F323" s="485" t="s">
        <v>670</v>
      </c>
      <c r="G323" s="486"/>
      <c r="H323" s="486"/>
      <c r="I323" s="487"/>
      <c r="J323" s="105" t="s">
        <v>23</v>
      </c>
      <c r="K323" s="162">
        <f>L323</f>
        <v>106860</v>
      </c>
      <c r="L323" s="162">
        <v>106860</v>
      </c>
      <c r="M323" s="20"/>
      <c r="N323" s="46"/>
      <c r="O323" s="46"/>
    </row>
    <row r="324" spans="1:31" customHeight="1" ht="32.25" s="10" customFormat="1">
      <c r="A324" s="8"/>
      <c r="B324" s="161" t="s">
        <v>871</v>
      </c>
      <c r="C324" s="12" t="s">
        <v>452</v>
      </c>
      <c r="D324" s="12" t="s">
        <v>20</v>
      </c>
      <c r="E324" s="12" t="s">
        <v>862</v>
      </c>
      <c r="F324" s="485" t="s">
        <v>535</v>
      </c>
      <c r="G324" s="486"/>
      <c r="H324" s="486"/>
      <c r="I324" s="487"/>
      <c r="J324" s="105" t="s">
        <v>23</v>
      </c>
      <c r="K324" s="162">
        <f>L324</f>
        <v>100000</v>
      </c>
      <c r="L324" s="162">
        <v>100000</v>
      </c>
      <c r="M324" s="20"/>
      <c r="N324" s="46"/>
      <c r="O324" s="46"/>
    </row>
    <row r="325" spans="1:31" customHeight="1" ht="32.25" s="10" customFormat="1">
      <c r="A325" s="8"/>
      <c r="B325" s="161" t="s">
        <v>872</v>
      </c>
      <c r="C325" s="12" t="s">
        <v>452</v>
      </c>
      <c r="D325" s="12" t="s">
        <v>20</v>
      </c>
      <c r="E325" s="12" t="s">
        <v>862</v>
      </c>
      <c r="F325" s="485" t="s">
        <v>605</v>
      </c>
      <c r="G325" s="486"/>
      <c r="H325" s="486"/>
      <c r="I325" s="487"/>
      <c r="J325" s="105" t="s">
        <v>23</v>
      </c>
      <c r="K325" s="162">
        <f>L325</f>
        <v>37290</v>
      </c>
      <c r="L325" s="162">
        <v>37290</v>
      </c>
      <c r="M325" s="20"/>
      <c r="N325" s="46"/>
      <c r="O325" s="46"/>
    </row>
    <row r="326" spans="1:31" customHeight="1" ht="32.25" s="10" customFormat="1">
      <c r="A326" s="8"/>
      <c r="B326" s="161" t="s">
        <v>873</v>
      </c>
      <c r="C326" s="12" t="s">
        <v>452</v>
      </c>
      <c r="D326" s="12" t="s">
        <v>20</v>
      </c>
      <c r="E326" s="12" t="s">
        <v>862</v>
      </c>
      <c r="F326" s="485" t="s">
        <v>530</v>
      </c>
      <c r="G326" s="486"/>
      <c r="H326" s="486"/>
      <c r="I326" s="487"/>
      <c r="J326" s="105" t="s">
        <v>23</v>
      </c>
      <c r="K326" s="162">
        <f>L326</f>
        <v>74808</v>
      </c>
      <c r="L326" s="162">
        <v>74808</v>
      </c>
      <c r="M326" s="20"/>
      <c r="N326" s="46"/>
      <c r="O326" s="46"/>
    </row>
    <row r="327" spans="1:31" customHeight="1" ht="32.25" s="10" customFormat="1">
      <c r="A327" s="8"/>
      <c r="B327" s="161" t="s">
        <v>874</v>
      </c>
      <c r="C327" s="12" t="s">
        <v>452</v>
      </c>
      <c r="D327" s="12" t="s">
        <v>20</v>
      </c>
      <c r="E327" s="12" t="s">
        <v>862</v>
      </c>
      <c r="F327" s="485" t="s">
        <v>578</v>
      </c>
      <c r="G327" s="486"/>
      <c r="H327" s="486"/>
      <c r="I327" s="487"/>
      <c r="J327" s="105" t="s">
        <v>23</v>
      </c>
      <c r="K327" s="162">
        <f>L327</f>
        <v>51700</v>
      </c>
      <c r="L327" s="162">
        <v>51700</v>
      </c>
      <c r="M327" s="20"/>
      <c r="N327" s="46"/>
      <c r="O327" s="46"/>
    </row>
    <row r="328" spans="1:31" customHeight="1" ht="32.25" s="10" customFormat="1">
      <c r="A328" s="8"/>
      <c r="B328" s="161" t="s">
        <v>875</v>
      </c>
      <c r="C328" s="12" t="s">
        <v>452</v>
      </c>
      <c r="D328" s="12" t="s">
        <v>20</v>
      </c>
      <c r="E328" s="12" t="s">
        <v>862</v>
      </c>
      <c r="F328" s="485" t="s">
        <v>530</v>
      </c>
      <c r="G328" s="486"/>
      <c r="H328" s="486"/>
      <c r="I328" s="487"/>
      <c r="J328" s="105" t="s">
        <v>23</v>
      </c>
      <c r="K328" s="162">
        <f>L328</f>
        <v>62000</v>
      </c>
      <c r="L328" s="162">
        <v>62000</v>
      </c>
      <c r="M328" s="20"/>
      <c r="N328" s="46"/>
      <c r="O328" s="46"/>
    </row>
    <row r="329" spans="1:31" customHeight="1" ht="32.25" s="10" customFormat="1">
      <c r="A329" s="8"/>
      <c r="B329" s="161" t="s">
        <v>876</v>
      </c>
      <c r="C329" s="12" t="s">
        <v>452</v>
      </c>
      <c r="D329" s="12" t="s">
        <v>20</v>
      </c>
      <c r="E329" s="12" t="s">
        <v>862</v>
      </c>
      <c r="F329" s="485" t="s">
        <v>537</v>
      </c>
      <c r="G329" s="486"/>
      <c r="H329" s="486"/>
      <c r="I329" s="487"/>
      <c r="J329" s="105" t="s">
        <v>23</v>
      </c>
      <c r="K329" s="162">
        <f>L329</f>
        <v>51301.15</v>
      </c>
      <c r="L329" s="162">
        <v>51301.15</v>
      </c>
      <c r="M329" s="20"/>
      <c r="N329" s="46"/>
      <c r="O329" s="46"/>
    </row>
    <row r="330" spans="1:31" customHeight="1" ht="32.25" s="10" customFormat="1">
      <c r="A330" s="8"/>
      <c r="B330" s="161" t="s">
        <v>877</v>
      </c>
      <c r="C330" s="12" t="s">
        <v>452</v>
      </c>
      <c r="D330" s="12" t="s">
        <v>20</v>
      </c>
      <c r="E330" s="12" t="s">
        <v>862</v>
      </c>
      <c r="F330" s="485" t="s">
        <v>533</v>
      </c>
      <c r="G330" s="486"/>
      <c r="H330" s="486"/>
      <c r="I330" s="487"/>
      <c r="J330" s="105" t="s">
        <v>23</v>
      </c>
      <c r="K330" s="162">
        <f>L330</f>
        <v>59200</v>
      </c>
      <c r="L330" s="162">
        <v>59200</v>
      </c>
      <c r="M330" s="20"/>
      <c r="N330" s="46"/>
      <c r="O330" s="46"/>
    </row>
    <row r="331" spans="1:31" customHeight="1" ht="32.25" s="10" customFormat="1">
      <c r="A331" s="8"/>
      <c r="B331" s="161" t="s">
        <v>878</v>
      </c>
      <c r="C331" s="12" t="s">
        <v>452</v>
      </c>
      <c r="D331" s="12" t="s">
        <v>20</v>
      </c>
      <c r="E331" s="12" t="s">
        <v>862</v>
      </c>
      <c r="F331" s="485" t="s">
        <v>575</v>
      </c>
      <c r="G331" s="486"/>
      <c r="H331" s="486"/>
      <c r="I331" s="487"/>
      <c r="J331" s="105" t="s">
        <v>23</v>
      </c>
      <c r="K331" s="162">
        <f>L331</f>
        <v>67150</v>
      </c>
      <c r="L331" s="162">
        <v>67150</v>
      </c>
      <c r="M331" s="20"/>
      <c r="N331" s="46"/>
      <c r="O331" s="46"/>
    </row>
    <row r="332" spans="1:31" customHeight="1" ht="32.25" s="10" customFormat="1">
      <c r="A332" s="8"/>
      <c r="B332" s="161" t="s">
        <v>879</v>
      </c>
      <c r="C332" s="12" t="s">
        <v>452</v>
      </c>
      <c r="D332" s="12" t="s">
        <v>20</v>
      </c>
      <c r="E332" s="12" t="s">
        <v>862</v>
      </c>
      <c r="F332" s="485" t="s">
        <v>578</v>
      </c>
      <c r="G332" s="486"/>
      <c r="H332" s="486"/>
      <c r="I332" s="487"/>
      <c r="J332" s="105" t="s">
        <v>23</v>
      </c>
      <c r="K332" s="162">
        <f>L332</f>
        <v>20000</v>
      </c>
      <c r="L332" s="162">
        <v>20000</v>
      </c>
      <c r="M332" s="20"/>
      <c r="N332" s="46"/>
      <c r="O332" s="46"/>
    </row>
    <row r="333" spans="1:31" customHeight="1" ht="15.75" s="10" customFormat="1">
      <c r="A333" s="8"/>
      <c r="B333" s="160" t="s">
        <v>880</v>
      </c>
      <c r="C333" s="12"/>
      <c r="D333" s="12"/>
      <c r="E333" s="12"/>
      <c r="F333" s="566"/>
      <c r="G333" s="566"/>
      <c r="H333" s="566"/>
      <c r="I333" s="566"/>
      <c r="J333" s="12"/>
      <c r="K333" s="8"/>
      <c r="L333" s="8"/>
      <c r="M333" s="20"/>
      <c r="N333" s="46"/>
      <c r="O333" s="46"/>
    </row>
    <row r="334" spans="1:31" customHeight="1" ht="57" s="10" customFormat="1">
      <c r="A334" s="8"/>
      <c r="B334" s="164" t="s">
        <v>881</v>
      </c>
      <c r="C334" s="12" t="s">
        <v>452</v>
      </c>
      <c r="D334" s="12" t="s">
        <v>20</v>
      </c>
      <c r="E334" s="12" t="s">
        <v>99</v>
      </c>
      <c r="F334" s="557" t="s">
        <v>882</v>
      </c>
      <c r="G334" s="557"/>
      <c r="H334" s="557"/>
      <c r="I334" s="557"/>
      <c r="J334" s="105" t="s">
        <v>23</v>
      </c>
      <c r="K334" s="162">
        <v>300000</v>
      </c>
      <c r="L334" s="162">
        <v>300000</v>
      </c>
      <c r="M334" s="20"/>
      <c r="N334" s="46"/>
      <c r="O334" s="46"/>
      <c r="Y334" s="49">
        <v>1084437.51</v>
      </c>
      <c r="AA334" s="165" t="str">
        <f>Y334-#REF!</f>
        <v>0</v>
      </c>
    </row>
    <row r="335" spans="1:31" customHeight="1" ht="64.5" s="10" customFormat="1">
      <c r="A335" s="8"/>
      <c r="B335" s="164" t="s">
        <v>883</v>
      </c>
      <c r="C335" s="12" t="s">
        <v>452</v>
      </c>
      <c r="D335" s="12" t="s">
        <v>20</v>
      </c>
      <c r="E335" s="12" t="s">
        <v>21</v>
      </c>
      <c r="F335" s="557" t="s">
        <v>884</v>
      </c>
      <c r="G335" s="557"/>
      <c r="H335" s="557"/>
      <c r="I335" s="557"/>
      <c r="J335" s="105" t="s">
        <v>23</v>
      </c>
      <c r="K335" s="162">
        <v>1730400</v>
      </c>
      <c r="L335" s="162">
        <v>691100</v>
      </c>
      <c r="M335" s="20"/>
      <c r="N335" s="46"/>
      <c r="O335" s="46"/>
      <c r="Y335" s="80">
        <v>300000</v>
      </c>
    </row>
    <row r="336" spans="1:31" customHeight="1" ht="57" s="10" customFormat="1">
      <c r="A336" s="8"/>
      <c r="B336" s="164" t="s">
        <v>885</v>
      </c>
      <c r="C336" s="12" t="s">
        <v>452</v>
      </c>
      <c r="D336" s="12" t="s">
        <v>20</v>
      </c>
      <c r="E336" s="12" t="s">
        <v>99</v>
      </c>
      <c r="F336" s="557" t="s">
        <v>886</v>
      </c>
      <c r="G336" s="557"/>
      <c r="H336" s="557"/>
      <c r="I336" s="557"/>
      <c r="J336" s="105" t="s">
        <v>23</v>
      </c>
      <c r="K336" s="162">
        <v>28750</v>
      </c>
      <c r="L336" s="162">
        <v>93337.51</v>
      </c>
      <c r="M336" s="20"/>
      <c r="N336" s="46"/>
      <c r="O336" s="46"/>
      <c r="Y336" s="80">
        <v>40600</v>
      </c>
      <c r="Z336" s="165">
        <f>SUM(Y336:Y365)</f>
        <v>126810.94</v>
      </c>
    </row>
    <row r="337" spans="1:31" customHeight="1" ht="18.75" s="10" customFormat="1">
      <c r="A337" s="8"/>
      <c r="B337" s="160" t="s">
        <v>887</v>
      </c>
      <c r="C337" s="12"/>
      <c r="D337" s="12"/>
      <c r="E337" s="12"/>
      <c r="F337" s="485"/>
      <c r="G337" s="486"/>
      <c r="H337" s="486"/>
      <c r="I337" s="487"/>
      <c r="J337" s="12"/>
      <c r="K337" s="8"/>
      <c r="L337" s="8"/>
      <c r="M337" s="20"/>
      <c r="N337" s="46"/>
      <c r="O337" s="46"/>
      <c r="Y337" s="80">
        <v>16240</v>
      </c>
    </row>
    <row r="338" spans="1:31" customHeight="1" ht="57" s="169" customFormat="1">
      <c r="A338" s="143"/>
      <c r="B338" s="161" t="s">
        <v>888</v>
      </c>
      <c r="C338" s="12" t="s">
        <v>452</v>
      </c>
      <c r="D338" s="12" t="s">
        <v>20</v>
      </c>
      <c r="E338" s="12" t="s">
        <v>99</v>
      </c>
      <c r="F338" s="557" t="s">
        <v>889</v>
      </c>
      <c r="G338" s="557"/>
      <c r="H338" s="557"/>
      <c r="I338" s="557"/>
      <c r="J338" s="105" t="s">
        <v>23</v>
      </c>
      <c r="K338" s="162">
        <f>L338</f>
        <v>211800</v>
      </c>
      <c r="L338" s="162">
        <v>211800</v>
      </c>
      <c r="M338" s="166"/>
      <c r="N338" s="167"/>
      <c r="O338" s="168"/>
      <c r="Y338" s="170">
        <v>1500.93</v>
      </c>
    </row>
    <row r="339" spans="1:31" customHeight="1" ht="57" s="169" customFormat="1">
      <c r="A339" s="143"/>
      <c r="B339" s="171" t="s">
        <v>890</v>
      </c>
      <c r="C339" s="12" t="s">
        <v>452</v>
      </c>
      <c r="D339" s="12" t="s">
        <v>20</v>
      </c>
      <c r="E339" s="12" t="s">
        <v>99</v>
      </c>
      <c r="F339" s="557" t="s">
        <v>663</v>
      </c>
      <c r="G339" s="557"/>
      <c r="H339" s="557"/>
      <c r="I339" s="557"/>
      <c r="J339" s="105" t="s">
        <v>23</v>
      </c>
      <c r="K339" s="162">
        <f>L339</f>
        <v>193425</v>
      </c>
      <c r="L339" s="162">
        <v>193425</v>
      </c>
      <c r="M339" s="166"/>
      <c r="N339" s="167"/>
      <c r="O339" s="168"/>
      <c r="Y339" s="170">
        <v>15732.5</v>
      </c>
    </row>
    <row r="340" spans="1:31" customHeight="1" ht="57" s="169" customFormat="1">
      <c r="A340" s="143"/>
      <c r="B340" s="97" t="s">
        <v>891</v>
      </c>
      <c r="C340" s="12" t="s">
        <v>452</v>
      </c>
      <c r="D340" s="12" t="s">
        <v>20</v>
      </c>
      <c r="E340" s="12" t="s">
        <v>99</v>
      </c>
      <c r="F340" s="557" t="s">
        <v>557</v>
      </c>
      <c r="G340" s="557"/>
      <c r="H340" s="557"/>
      <c r="I340" s="557"/>
      <c r="J340" s="105" t="s">
        <v>23</v>
      </c>
      <c r="K340" s="162">
        <v>300000</v>
      </c>
      <c r="L340" s="162">
        <v>306575</v>
      </c>
      <c r="M340" s="166"/>
      <c r="N340" s="167"/>
      <c r="O340" s="168"/>
      <c r="Y340" s="170">
        <v>2100</v>
      </c>
    </row>
    <row r="341" spans="1:31" customHeight="1" ht="18.75" s="10" customFormat="1">
      <c r="A341" s="8"/>
      <c r="B341" s="160" t="s">
        <v>892</v>
      </c>
      <c r="C341" s="12"/>
      <c r="D341" s="12"/>
      <c r="E341" s="12"/>
      <c r="F341" s="485"/>
      <c r="G341" s="486"/>
      <c r="H341" s="486"/>
      <c r="I341" s="487"/>
      <c r="J341" s="12"/>
      <c r="K341" s="8"/>
      <c r="L341" s="8"/>
      <c r="M341" s="20"/>
      <c r="N341" s="46"/>
      <c r="O341" s="46"/>
      <c r="Y341" s="80">
        <v>16240</v>
      </c>
    </row>
    <row r="342" spans="1:31" customHeight="1" ht="57" s="169" customFormat="1">
      <c r="A342" s="143"/>
      <c r="B342" s="161" t="s">
        <v>893</v>
      </c>
      <c r="C342" s="12" t="s">
        <v>452</v>
      </c>
      <c r="D342" s="12" t="s">
        <v>20</v>
      </c>
      <c r="E342" s="12" t="s">
        <v>99</v>
      </c>
      <c r="F342" s="557" t="s">
        <v>623</v>
      </c>
      <c r="G342" s="557"/>
      <c r="H342" s="557"/>
      <c r="I342" s="557"/>
      <c r="J342" s="105" t="s">
        <v>23</v>
      </c>
      <c r="K342" s="162">
        <f>L342</f>
        <v>132570</v>
      </c>
      <c r="L342" s="162">
        <v>132570</v>
      </c>
      <c r="M342" s="166"/>
      <c r="N342" s="167"/>
      <c r="O342" s="168"/>
      <c r="Y342" s="170">
        <v>1500.93</v>
      </c>
    </row>
    <row r="343" spans="1:31" customHeight="1" ht="57" s="169" customFormat="1">
      <c r="A343" s="143"/>
      <c r="B343" s="171" t="s">
        <v>894</v>
      </c>
      <c r="C343" s="12" t="s">
        <v>452</v>
      </c>
      <c r="D343" s="12" t="s">
        <v>20</v>
      </c>
      <c r="E343" s="12" t="s">
        <v>21</v>
      </c>
      <c r="F343" s="557" t="s">
        <v>882</v>
      </c>
      <c r="G343" s="557"/>
      <c r="H343" s="557"/>
      <c r="I343" s="557"/>
      <c r="J343" s="105" t="s">
        <v>23</v>
      </c>
      <c r="K343" s="165">
        <f>L343</f>
        <v>1544800</v>
      </c>
      <c r="L343" s="80">
        <v>1544800</v>
      </c>
      <c r="M343" s="166"/>
      <c r="N343" s="167"/>
      <c r="O343" s="168"/>
      <c r="Y343" s="170">
        <v>15732.5</v>
      </c>
    </row>
    <row r="344" spans="1:31" customHeight="1" ht="57" s="169" customFormat="1">
      <c r="A344" s="143"/>
      <c r="B344" s="171" t="s">
        <v>895</v>
      </c>
      <c r="C344" s="12" t="s">
        <v>452</v>
      </c>
      <c r="D344" s="12" t="s">
        <v>20</v>
      </c>
      <c r="E344" s="12" t="s">
        <v>99</v>
      </c>
      <c r="F344" s="533" t="s">
        <v>670</v>
      </c>
      <c r="G344" s="577"/>
      <c r="H344" s="577"/>
      <c r="I344" s="578"/>
      <c r="J344" s="105" t="s">
        <v>23</v>
      </c>
      <c r="K344" s="162">
        <f>L344</f>
        <v>9000</v>
      </c>
      <c r="L344" s="162">
        <v>9000</v>
      </c>
      <c r="M344" s="166"/>
      <c r="N344" s="167"/>
      <c r="O344" s="168"/>
      <c r="Y344" s="170"/>
    </row>
    <row r="345" spans="1:31" customHeight="1" ht="57" s="169" customFormat="1">
      <c r="A345" s="143"/>
      <c r="B345" s="171" t="s">
        <v>896</v>
      </c>
      <c r="C345" s="12" t="s">
        <v>452</v>
      </c>
      <c r="D345" s="12" t="s">
        <v>20</v>
      </c>
      <c r="E345" s="12" t="s">
        <v>21</v>
      </c>
      <c r="F345" s="533" t="s">
        <v>670</v>
      </c>
      <c r="G345" s="577"/>
      <c r="H345" s="577"/>
      <c r="I345" s="578"/>
      <c r="J345" s="105" t="s">
        <v>23</v>
      </c>
      <c r="K345" s="162">
        <f>L345</f>
        <v>1680000</v>
      </c>
      <c r="L345" s="162">
        <v>1680000</v>
      </c>
      <c r="M345" s="166"/>
      <c r="N345" s="167"/>
      <c r="O345" s="168"/>
      <c r="Y345" s="170"/>
    </row>
    <row r="346" spans="1:31" customHeight="1" ht="57" s="169" customFormat="1">
      <c r="A346" s="143"/>
      <c r="B346" s="171" t="s">
        <v>897</v>
      </c>
      <c r="C346" s="12" t="s">
        <v>452</v>
      </c>
      <c r="D346" s="12" t="s">
        <v>20</v>
      </c>
      <c r="E346" s="12" t="s">
        <v>21</v>
      </c>
      <c r="F346" s="533" t="s">
        <v>898</v>
      </c>
      <c r="G346" s="577"/>
      <c r="H346" s="577"/>
      <c r="I346" s="578"/>
      <c r="J346" s="105" t="s">
        <v>23</v>
      </c>
      <c r="K346" s="162">
        <f>L346</f>
        <v>1811347.6</v>
      </c>
      <c r="L346" s="162">
        <v>1811347.6</v>
      </c>
      <c r="M346" s="166"/>
      <c r="N346" s="167"/>
      <c r="O346" s="168"/>
      <c r="Y346" s="170"/>
    </row>
    <row r="347" spans="1:31" customHeight="1" ht="18.75" s="169" customFormat="1">
      <c r="A347" s="143"/>
      <c r="B347" s="160" t="s">
        <v>899</v>
      </c>
      <c r="C347" s="172"/>
      <c r="D347" s="172"/>
      <c r="E347" s="172"/>
      <c r="F347" s="524"/>
      <c r="G347" s="525"/>
      <c r="H347" s="525"/>
      <c r="I347" s="526"/>
      <c r="J347" s="172"/>
      <c r="K347" s="143"/>
      <c r="L347" s="143"/>
      <c r="M347" s="166"/>
      <c r="N347" s="167"/>
      <c r="O347" s="168"/>
      <c r="Y347" s="170">
        <v>1440</v>
      </c>
    </row>
    <row r="348" spans="1:31" customHeight="1" ht="30.75" s="169" customFormat="1">
      <c r="A348" s="143"/>
      <c r="B348" s="164" t="s">
        <v>900</v>
      </c>
      <c r="C348" s="164"/>
      <c r="D348" s="172"/>
      <c r="E348" s="172"/>
      <c r="F348" s="524"/>
      <c r="G348" s="525"/>
      <c r="H348" s="525"/>
      <c r="I348" s="526"/>
      <c r="J348" s="172"/>
      <c r="K348" s="143"/>
      <c r="L348" s="143"/>
      <c r="M348" s="166"/>
      <c r="N348" s="167"/>
      <c r="O348" s="168"/>
      <c r="Y348" s="170">
        <v>1200</v>
      </c>
    </row>
    <row r="349" spans="1:31" customHeight="1" ht="30.75" s="169" customFormat="1">
      <c r="A349" s="143"/>
      <c r="B349" s="173" t="s">
        <v>901</v>
      </c>
      <c r="C349" s="161"/>
      <c r="D349" s="172"/>
      <c r="E349" s="172"/>
      <c r="F349" s="524"/>
      <c r="G349" s="525"/>
      <c r="H349" s="525"/>
      <c r="I349" s="526"/>
      <c r="J349" s="172"/>
      <c r="K349" s="143"/>
      <c r="L349" s="143"/>
      <c r="M349" s="166"/>
      <c r="N349" s="167"/>
      <c r="O349" s="168"/>
      <c r="Y349" s="170">
        <v>1200</v>
      </c>
    </row>
    <row r="350" spans="1:31" customHeight="1" ht="30.75" s="169" customFormat="1">
      <c r="A350" s="143"/>
      <c r="B350" s="164" t="s">
        <v>902</v>
      </c>
      <c r="C350" s="12" t="s">
        <v>452</v>
      </c>
      <c r="D350" s="12" t="s">
        <v>20</v>
      </c>
      <c r="E350" s="12" t="s">
        <v>862</v>
      </c>
      <c r="F350" s="485" t="s">
        <v>548</v>
      </c>
      <c r="G350" s="486"/>
      <c r="H350" s="486"/>
      <c r="I350" s="487"/>
      <c r="J350" s="105" t="s">
        <v>23</v>
      </c>
      <c r="K350" s="162">
        <f>M350</f>
        <v>100000</v>
      </c>
      <c r="L350" s="143"/>
      <c r="M350" s="162">
        <v>100000</v>
      </c>
      <c r="N350" s="167"/>
      <c r="O350" s="168"/>
      <c r="Y350" s="170">
        <v>2500</v>
      </c>
    </row>
    <row r="351" spans="1:31" customHeight="1" ht="30.75" s="169" customFormat="1">
      <c r="A351" s="143"/>
      <c r="B351" s="171" t="s">
        <v>903</v>
      </c>
      <c r="C351" s="12" t="s">
        <v>452</v>
      </c>
      <c r="D351" s="12" t="s">
        <v>20</v>
      </c>
      <c r="E351" s="12" t="s">
        <v>862</v>
      </c>
      <c r="F351" s="485" t="s">
        <v>548</v>
      </c>
      <c r="G351" s="486"/>
      <c r="H351" s="486"/>
      <c r="I351" s="487"/>
      <c r="J351" s="105" t="s">
        <v>23</v>
      </c>
      <c r="K351" s="162">
        <f>M351</f>
        <v>100000</v>
      </c>
      <c r="L351" s="143"/>
      <c r="M351" s="162">
        <v>100000</v>
      </c>
      <c r="N351" s="167"/>
      <c r="O351" s="168"/>
      <c r="Y351" s="170">
        <v>4000</v>
      </c>
    </row>
    <row r="352" spans="1:31" customHeight="1" ht="30.75" s="169" customFormat="1">
      <c r="A352" s="143"/>
      <c r="B352" s="164" t="s">
        <v>904</v>
      </c>
      <c r="C352" s="12" t="s">
        <v>452</v>
      </c>
      <c r="D352" s="12" t="s">
        <v>20</v>
      </c>
      <c r="E352" s="12" t="s">
        <v>862</v>
      </c>
      <c r="F352" s="485" t="s">
        <v>548</v>
      </c>
      <c r="G352" s="486"/>
      <c r="H352" s="486"/>
      <c r="I352" s="487"/>
      <c r="J352" s="105" t="s">
        <v>23</v>
      </c>
      <c r="K352" s="162">
        <f>M352</f>
        <v>100000</v>
      </c>
      <c r="L352" s="143"/>
      <c r="M352" s="162">
        <v>100000</v>
      </c>
      <c r="N352" s="167"/>
      <c r="O352" s="168"/>
      <c r="Y352" s="170"/>
    </row>
    <row r="353" spans="1:31" customHeight="1" ht="30.75" s="169" customFormat="1">
      <c r="A353" s="143"/>
      <c r="B353" s="164" t="s">
        <v>905</v>
      </c>
      <c r="C353" s="12"/>
      <c r="D353" s="172"/>
      <c r="E353" s="172"/>
      <c r="F353" s="524"/>
      <c r="G353" s="525"/>
      <c r="H353" s="525"/>
      <c r="I353" s="526"/>
      <c r="J353" s="172"/>
      <c r="K353" s="166"/>
      <c r="L353" s="143"/>
      <c r="M353" s="166"/>
      <c r="N353" s="167"/>
      <c r="O353" s="168"/>
      <c r="Y353" s="170">
        <v>700</v>
      </c>
    </row>
    <row r="354" spans="1:31" customHeight="1" ht="30.75" s="169" customFormat="1">
      <c r="A354" s="143"/>
      <c r="B354" s="164" t="s">
        <v>906</v>
      </c>
      <c r="C354" s="12" t="s">
        <v>452</v>
      </c>
      <c r="D354" s="12" t="s">
        <v>20</v>
      </c>
      <c r="E354" s="12" t="s">
        <v>862</v>
      </c>
      <c r="F354" s="485" t="s">
        <v>548</v>
      </c>
      <c r="G354" s="486"/>
      <c r="H354" s="486"/>
      <c r="I354" s="487"/>
      <c r="J354" s="105" t="s">
        <v>23</v>
      </c>
      <c r="K354" s="20">
        <f>M354</f>
        <v>100000</v>
      </c>
      <c r="L354" s="143"/>
      <c r="M354" s="20">
        <v>100000</v>
      </c>
      <c r="N354" s="167"/>
      <c r="O354" s="168"/>
      <c r="Y354" s="170">
        <v>800</v>
      </c>
    </row>
    <row r="355" spans="1:31" customHeight="1" ht="30.75" s="169" customFormat="1">
      <c r="A355" s="143"/>
      <c r="B355" s="164" t="s">
        <v>907</v>
      </c>
      <c r="C355" s="12" t="s">
        <v>452</v>
      </c>
      <c r="D355" s="12" t="s">
        <v>20</v>
      </c>
      <c r="E355" s="12" t="s">
        <v>862</v>
      </c>
      <c r="F355" s="485" t="s">
        <v>548</v>
      </c>
      <c r="G355" s="486"/>
      <c r="H355" s="486"/>
      <c r="I355" s="487"/>
      <c r="J355" s="105" t="s">
        <v>23</v>
      </c>
      <c r="K355" s="20">
        <f>M355</f>
        <v>100000</v>
      </c>
      <c r="L355" s="143"/>
      <c r="M355" s="20">
        <v>100000</v>
      </c>
      <c r="N355" s="167"/>
      <c r="O355" s="168"/>
      <c r="Y355" s="170"/>
    </row>
    <row r="356" spans="1:31" customHeight="1" ht="30.75" s="169" customFormat="1">
      <c r="A356" s="143"/>
      <c r="B356" s="164" t="s">
        <v>908</v>
      </c>
      <c r="C356" s="12" t="s">
        <v>452</v>
      </c>
      <c r="D356" s="12" t="s">
        <v>20</v>
      </c>
      <c r="E356" s="12" t="s">
        <v>862</v>
      </c>
      <c r="F356" s="485" t="s">
        <v>548</v>
      </c>
      <c r="G356" s="486"/>
      <c r="H356" s="486"/>
      <c r="I356" s="487"/>
      <c r="J356" s="105" t="s">
        <v>23</v>
      </c>
      <c r="K356" s="20">
        <f>M356</f>
        <v>100000</v>
      </c>
      <c r="L356" s="143"/>
      <c r="M356" s="20">
        <v>100000</v>
      </c>
      <c r="N356" s="167"/>
      <c r="O356" s="168"/>
      <c r="Y356" s="170"/>
    </row>
    <row r="357" spans="1:31" customHeight="1" ht="30.75" s="169" customFormat="1">
      <c r="A357" s="143"/>
      <c r="B357" s="164" t="s">
        <v>909</v>
      </c>
      <c r="C357" s="12" t="s">
        <v>452</v>
      </c>
      <c r="D357" s="12" t="s">
        <v>20</v>
      </c>
      <c r="E357" s="12" t="s">
        <v>862</v>
      </c>
      <c r="F357" s="485" t="s">
        <v>548</v>
      </c>
      <c r="G357" s="486"/>
      <c r="H357" s="486"/>
      <c r="I357" s="487"/>
      <c r="J357" s="105" t="s">
        <v>23</v>
      </c>
      <c r="K357" s="20">
        <f>M357</f>
        <v>100000</v>
      </c>
      <c r="L357" s="143"/>
      <c r="M357" s="20">
        <v>100000</v>
      </c>
      <c r="N357" s="167"/>
      <c r="O357" s="168"/>
      <c r="Y357" s="170"/>
    </row>
    <row r="358" spans="1:31" customHeight="1" ht="30.75" s="169" customFormat="1">
      <c r="A358" s="143"/>
      <c r="B358" s="164" t="s">
        <v>910</v>
      </c>
      <c r="C358" s="12" t="s">
        <v>452</v>
      </c>
      <c r="D358" s="12" t="s">
        <v>20</v>
      </c>
      <c r="E358" s="12" t="s">
        <v>862</v>
      </c>
      <c r="F358" s="485" t="s">
        <v>548</v>
      </c>
      <c r="G358" s="486"/>
      <c r="H358" s="486"/>
      <c r="I358" s="487"/>
      <c r="J358" s="105" t="s">
        <v>23</v>
      </c>
      <c r="K358" s="20">
        <f>M358</f>
        <v>100000</v>
      </c>
      <c r="L358" s="143"/>
      <c r="M358" s="20">
        <v>100000</v>
      </c>
      <c r="N358" s="167"/>
      <c r="O358" s="168"/>
      <c r="Y358" s="170"/>
    </row>
    <row r="359" spans="1:31" customHeight="1" ht="30.75" s="169" customFormat="1">
      <c r="A359" s="143"/>
      <c r="B359" s="164" t="s">
        <v>911</v>
      </c>
      <c r="C359" s="12" t="s">
        <v>452</v>
      </c>
      <c r="D359" s="12" t="s">
        <v>20</v>
      </c>
      <c r="E359" s="12" t="s">
        <v>862</v>
      </c>
      <c r="F359" s="485" t="s">
        <v>548</v>
      </c>
      <c r="G359" s="486"/>
      <c r="H359" s="486"/>
      <c r="I359" s="487"/>
      <c r="J359" s="105" t="s">
        <v>23</v>
      </c>
      <c r="K359" s="20">
        <f>M359</f>
        <v>100000</v>
      </c>
      <c r="L359" s="143"/>
      <c r="M359" s="20">
        <v>100000</v>
      </c>
      <c r="N359" s="167"/>
      <c r="O359" s="168"/>
      <c r="Y359" s="170"/>
    </row>
    <row r="360" spans="1:31" customHeight="1" ht="30.75" s="169" customFormat="1">
      <c r="A360" s="143"/>
      <c r="B360" s="164" t="s">
        <v>912</v>
      </c>
      <c r="C360" s="12" t="s">
        <v>452</v>
      </c>
      <c r="D360" s="12" t="s">
        <v>20</v>
      </c>
      <c r="E360" s="12" t="s">
        <v>862</v>
      </c>
      <c r="F360" s="485" t="s">
        <v>548</v>
      </c>
      <c r="G360" s="486"/>
      <c r="H360" s="486"/>
      <c r="I360" s="487"/>
      <c r="J360" s="105" t="s">
        <v>23</v>
      </c>
      <c r="K360" s="20">
        <f>M360</f>
        <v>100000</v>
      </c>
      <c r="L360" s="143"/>
      <c r="M360" s="20">
        <v>100000</v>
      </c>
      <c r="N360" s="167"/>
      <c r="O360" s="168"/>
      <c r="Y360" s="170"/>
    </row>
    <row r="361" spans="1:31" customHeight="1" ht="30.75" s="169" customFormat="1">
      <c r="A361" s="143"/>
      <c r="B361" s="164" t="s">
        <v>913</v>
      </c>
      <c r="C361" s="12" t="s">
        <v>452</v>
      </c>
      <c r="D361" s="12" t="s">
        <v>20</v>
      </c>
      <c r="E361" s="12" t="s">
        <v>862</v>
      </c>
      <c r="F361" s="485" t="s">
        <v>548</v>
      </c>
      <c r="G361" s="486"/>
      <c r="H361" s="486"/>
      <c r="I361" s="487"/>
      <c r="J361" s="105" t="s">
        <v>23</v>
      </c>
      <c r="K361" s="20">
        <f>M361</f>
        <v>100000</v>
      </c>
      <c r="L361" s="143"/>
      <c r="M361" s="20">
        <v>100000</v>
      </c>
      <c r="N361" s="167"/>
      <c r="O361" s="168"/>
      <c r="Y361" s="170"/>
    </row>
    <row r="362" spans="1:31" customHeight="1" ht="30.75" s="169" customFormat="1">
      <c r="A362" s="143"/>
      <c r="B362" s="164" t="s">
        <v>914</v>
      </c>
      <c r="C362" s="12" t="s">
        <v>452</v>
      </c>
      <c r="D362" s="12" t="s">
        <v>20</v>
      </c>
      <c r="E362" s="12" t="s">
        <v>862</v>
      </c>
      <c r="F362" s="485" t="s">
        <v>548</v>
      </c>
      <c r="G362" s="486"/>
      <c r="H362" s="486"/>
      <c r="I362" s="487"/>
      <c r="J362" s="105" t="s">
        <v>23</v>
      </c>
      <c r="K362" s="20">
        <f>M362</f>
        <v>100000</v>
      </c>
      <c r="L362" s="143"/>
      <c r="M362" s="20">
        <v>100000</v>
      </c>
      <c r="N362" s="167"/>
      <c r="O362" s="168"/>
      <c r="Y362" s="170"/>
    </row>
    <row r="363" spans="1:31" customHeight="1" ht="30.75" s="169" customFormat="1">
      <c r="A363" s="143"/>
      <c r="B363" s="161" t="s">
        <v>915</v>
      </c>
      <c r="C363" s="161"/>
      <c r="D363" s="172"/>
      <c r="E363" s="172"/>
      <c r="F363" s="524"/>
      <c r="G363" s="525"/>
      <c r="H363" s="525"/>
      <c r="I363" s="526"/>
      <c r="J363" s="172"/>
      <c r="K363" s="166"/>
      <c r="L363" s="143"/>
      <c r="M363" s="166"/>
      <c r="N363" s="167"/>
      <c r="O363" s="168"/>
      <c r="Y363" s="170">
        <v>1000</v>
      </c>
    </row>
    <row r="364" spans="1:31" customHeight="1" ht="30.75" s="169" customFormat="1">
      <c r="A364" s="143"/>
      <c r="B364" s="173" t="s">
        <v>916</v>
      </c>
      <c r="C364" s="12" t="s">
        <v>452</v>
      </c>
      <c r="D364" s="12" t="s">
        <v>20</v>
      </c>
      <c r="E364" s="12" t="s">
        <v>862</v>
      </c>
      <c r="F364" s="485" t="s">
        <v>548</v>
      </c>
      <c r="G364" s="486"/>
      <c r="H364" s="486"/>
      <c r="I364" s="487"/>
      <c r="J364" s="105" t="s">
        <v>23</v>
      </c>
      <c r="K364" s="162">
        <v>100000</v>
      </c>
      <c r="L364" s="143"/>
      <c r="M364" s="162">
        <v>100000</v>
      </c>
      <c r="N364" s="167"/>
      <c r="O364" s="168"/>
      <c r="Y364" s="170">
        <v>3750</v>
      </c>
    </row>
    <row r="365" spans="1:31" customHeight="1" ht="30.75" s="169" customFormat="1">
      <c r="A365" s="143"/>
      <c r="B365" s="173" t="s">
        <v>917</v>
      </c>
      <c r="C365" s="12" t="s">
        <v>452</v>
      </c>
      <c r="D365" s="12" t="s">
        <v>20</v>
      </c>
      <c r="E365" s="12" t="s">
        <v>862</v>
      </c>
      <c r="F365" s="485" t="s">
        <v>548</v>
      </c>
      <c r="G365" s="486"/>
      <c r="H365" s="486"/>
      <c r="I365" s="487"/>
      <c r="J365" s="105" t="s">
        <v>23</v>
      </c>
      <c r="K365" s="162">
        <v>100000</v>
      </c>
      <c r="L365" s="143"/>
      <c r="M365" s="162">
        <v>100000</v>
      </c>
      <c r="N365" s="167"/>
      <c r="O365" s="168"/>
      <c r="Y365" s="170">
        <v>574.08</v>
      </c>
    </row>
    <row r="366" spans="1:31" customHeight="1" ht="30.75" s="169" customFormat="1">
      <c r="A366" s="143"/>
      <c r="B366" s="161" t="s">
        <v>918</v>
      </c>
      <c r="C366" s="161"/>
      <c r="D366" s="172"/>
      <c r="E366" s="172"/>
      <c r="F366" s="524"/>
      <c r="G366" s="525"/>
      <c r="H366" s="525"/>
      <c r="I366" s="526"/>
      <c r="J366" s="172"/>
      <c r="K366" s="166"/>
      <c r="L366" s="143"/>
      <c r="M366" s="166"/>
      <c r="N366" s="167"/>
      <c r="O366" s="168"/>
      <c r="Y366" s="170">
        <v>1000</v>
      </c>
    </row>
    <row r="367" spans="1:31" customHeight="1" ht="30.75" s="169" customFormat="1">
      <c r="A367" s="143"/>
      <c r="B367" s="173" t="s">
        <v>919</v>
      </c>
      <c r="C367" s="12" t="s">
        <v>452</v>
      </c>
      <c r="D367" s="12" t="s">
        <v>20</v>
      </c>
      <c r="E367" s="12" t="s">
        <v>862</v>
      </c>
      <c r="F367" s="485" t="s">
        <v>548</v>
      </c>
      <c r="G367" s="486"/>
      <c r="H367" s="486"/>
      <c r="I367" s="487"/>
      <c r="J367" s="105" t="s">
        <v>23</v>
      </c>
      <c r="K367" s="162">
        <v>100000</v>
      </c>
      <c r="L367" s="143"/>
      <c r="M367" s="162">
        <v>100000</v>
      </c>
      <c r="N367" s="167"/>
      <c r="O367" s="168"/>
      <c r="Y367" s="170">
        <v>3750</v>
      </c>
    </row>
    <row r="368" spans="1:31" customHeight="1" ht="30.75" s="169" customFormat="1">
      <c r="A368" s="143"/>
      <c r="B368" s="173" t="s">
        <v>920</v>
      </c>
      <c r="C368" s="12" t="s">
        <v>452</v>
      </c>
      <c r="D368" s="12" t="s">
        <v>20</v>
      </c>
      <c r="E368" s="12" t="s">
        <v>862</v>
      </c>
      <c r="F368" s="485" t="s">
        <v>548</v>
      </c>
      <c r="G368" s="486"/>
      <c r="H368" s="486"/>
      <c r="I368" s="487"/>
      <c r="J368" s="105" t="s">
        <v>23</v>
      </c>
      <c r="K368" s="162">
        <v>100000</v>
      </c>
      <c r="L368" s="143"/>
      <c r="M368" s="162">
        <v>100000</v>
      </c>
      <c r="N368" s="167"/>
      <c r="O368" s="168"/>
      <c r="Y368" s="170">
        <v>574.08</v>
      </c>
    </row>
    <row r="369" spans="1:31" customHeight="1" ht="30.75" s="169" customFormat="1">
      <c r="A369" s="143"/>
      <c r="B369" s="161" t="s">
        <v>921</v>
      </c>
      <c r="C369" s="161"/>
      <c r="D369" s="172"/>
      <c r="E369" s="172"/>
      <c r="F369" s="524"/>
      <c r="G369" s="525"/>
      <c r="H369" s="525"/>
      <c r="I369" s="526"/>
      <c r="J369" s="172"/>
      <c r="K369" s="166"/>
      <c r="L369" s="143"/>
      <c r="M369" s="166"/>
      <c r="N369" s="167"/>
      <c r="O369" s="168"/>
      <c r="Y369" s="170">
        <v>1000</v>
      </c>
    </row>
    <row r="370" spans="1:31" customHeight="1" ht="30.75" s="169" customFormat="1">
      <c r="A370" s="143"/>
      <c r="B370" s="173" t="s">
        <v>922</v>
      </c>
      <c r="C370" s="12" t="s">
        <v>452</v>
      </c>
      <c r="D370" s="12" t="s">
        <v>20</v>
      </c>
      <c r="E370" s="12" t="s">
        <v>862</v>
      </c>
      <c r="F370" s="485" t="s">
        <v>548</v>
      </c>
      <c r="G370" s="486"/>
      <c r="H370" s="486"/>
      <c r="I370" s="487"/>
      <c r="J370" s="105" t="s">
        <v>23</v>
      </c>
      <c r="K370" s="162">
        <v>100000</v>
      </c>
      <c r="L370" s="143"/>
      <c r="M370" s="162">
        <v>100000</v>
      </c>
      <c r="N370" s="167"/>
      <c r="O370" s="168"/>
      <c r="Y370" s="170">
        <v>3750</v>
      </c>
    </row>
    <row r="371" spans="1:31" customHeight="1" ht="30.75" s="169" customFormat="1">
      <c r="A371" s="143"/>
      <c r="B371" s="173" t="s">
        <v>923</v>
      </c>
      <c r="C371" s="12" t="s">
        <v>452</v>
      </c>
      <c r="D371" s="12" t="s">
        <v>20</v>
      </c>
      <c r="E371" s="12" t="s">
        <v>862</v>
      </c>
      <c r="F371" s="485" t="s">
        <v>548</v>
      </c>
      <c r="G371" s="486"/>
      <c r="H371" s="486"/>
      <c r="I371" s="487"/>
      <c r="J371" s="105" t="s">
        <v>23</v>
      </c>
      <c r="K371" s="162">
        <v>100000</v>
      </c>
      <c r="L371" s="143"/>
      <c r="M371" s="162">
        <v>100000</v>
      </c>
      <c r="N371" s="167"/>
      <c r="O371" s="168"/>
      <c r="Y371" s="170">
        <v>574.08</v>
      </c>
    </row>
    <row r="372" spans="1:31" customHeight="1" ht="30.75" s="169" customFormat="1">
      <c r="A372" s="143"/>
      <c r="B372" s="173" t="s">
        <v>924</v>
      </c>
      <c r="C372" s="12" t="s">
        <v>452</v>
      </c>
      <c r="D372" s="12" t="s">
        <v>20</v>
      </c>
      <c r="E372" s="12" t="s">
        <v>862</v>
      </c>
      <c r="F372" s="485" t="s">
        <v>548</v>
      </c>
      <c r="G372" s="486"/>
      <c r="H372" s="486"/>
      <c r="I372" s="487"/>
      <c r="J372" s="105" t="s">
        <v>23</v>
      </c>
      <c r="K372" s="162">
        <v>100000</v>
      </c>
      <c r="L372" s="143"/>
      <c r="M372" s="162">
        <v>100000</v>
      </c>
      <c r="N372" s="167"/>
      <c r="O372" s="168"/>
      <c r="Y372" s="170"/>
    </row>
    <row r="373" spans="1:31" customHeight="1" ht="30.75" s="169" customFormat="1">
      <c r="A373" s="143"/>
      <c r="B373" s="161" t="s">
        <v>925</v>
      </c>
      <c r="C373" s="161"/>
      <c r="D373" s="172"/>
      <c r="E373" s="172"/>
      <c r="F373" s="524"/>
      <c r="G373" s="525"/>
      <c r="H373" s="525"/>
      <c r="I373" s="526"/>
      <c r="J373" s="172"/>
      <c r="K373" s="166"/>
      <c r="L373" s="143"/>
      <c r="M373" s="166"/>
      <c r="N373" s="167"/>
      <c r="O373" s="168"/>
      <c r="Y373" s="170">
        <v>1000</v>
      </c>
    </row>
    <row r="374" spans="1:31" customHeight="1" ht="30.75" s="169" customFormat="1">
      <c r="A374" s="143"/>
      <c r="B374" s="173" t="s">
        <v>926</v>
      </c>
      <c r="C374" s="12" t="s">
        <v>452</v>
      </c>
      <c r="D374" s="12" t="s">
        <v>20</v>
      </c>
      <c r="E374" s="12" t="s">
        <v>862</v>
      </c>
      <c r="F374" s="485" t="s">
        <v>548</v>
      </c>
      <c r="G374" s="486"/>
      <c r="H374" s="486"/>
      <c r="I374" s="487"/>
      <c r="J374" s="105" t="s">
        <v>23</v>
      </c>
      <c r="K374" s="162">
        <v>100000</v>
      </c>
      <c r="L374" s="143"/>
      <c r="M374" s="162">
        <v>100000</v>
      </c>
      <c r="N374" s="167"/>
      <c r="O374" s="168"/>
      <c r="Y374" s="170">
        <v>3750</v>
      </c>
    </row>
    <row r="375" spans="1:31" customHeight="1" ht="30.75" s="169" customFormat="1">
      <c r="A375" s="143"/>
      <c r="B375" s="161" t="s">
        <v>927</v>
      </c>
      <c r="C375" s="161"/>
      <c r="D375" s="172"/>
      <c r="E375" s="172"/>
      <c r="F375" s="524"/>
      <c r="G375" s="525"/>
      <c r="H375" s="525"/>
      <c r="I375" s="526"/>
      <c r="J375" s="172"/>
      <c r="K375" s="166"/>
      <c r="L375" s="143"/>
      <c r="M375" s="166"/>
      <c r="N375" s="167"/>
      <c r="O375" s="168"/>
      <c r="Y375" s="170">
        <v>1000</v>
      </c>
    </row>
    <row r="376" spans="1:31" customHeight="1" ht="30.75" s="169" customFormat="1">
      <c r="A376" s="143"/>
      <c r="B376" s="173" t="s">
        <v>928</v>
      </c>
      <c r="C376" s="12" t="s">
        <v>452</v>
      </c>
      <c r="D376" s="12" t="s">
        <v>20</v>
      </c>
      <c r="E376" s="12" t="s">
        <v>862</v>
      </c>
      <c r="F376" s="485" t="s">
        <v>548</v>
      </c>
      <c r="G376" s="486"/>
      <c r="H376" s="486"/>
      <c r="I376" s="487"/>
      <c r="J376" s="105" t="s">
        <v>23</v>
      </c>
      <c r="K376" s="162">
        <v>100000</v>
      </c>
      <c r="L376" s="143"/>
      <c r="M376" s="162">
        <v>100000</v>
      </c>
      <c r="N376" s="167"/>
      <c r="O376" s="168"/>
      <c r="Y376" s="170">
        <v>3750</v>
      </c>
    </row>
    <row r="377" spans="1:31" customHeight="1" ht="21" s="169" customFormat="1">
      <c r="A377" s="143"/>
      <c r="B377" s="164" t="s">
        <v>929</v>
      </c>
      <c r="C377" s="164"/>
      <c r="D377" s="172"/>
      <c r="E377" s="172"/>
      <c r="F377" s="524"/>
      <c r="G377" s="525"/>
      <c r="H377" s="525"/>
      <c r="I377" s="526"/>
      <c r="J377" s="172"/>
      <c r="K377" s="162"/>
      <c r="L377" s="143"/>
      <c r="M377" s="162"/>
      <c r="N377" s="167"/>
      <c r="O377" s="168"/>
    </row>
    <row r="378" spans="1:31" customHeight="1" ht="21" s="169" customFormat="1">
      <c r="A378" s="143"/>
      <c r="B378" s="164" t="s">
        <v>930</v>
      </c>
      <c r="C378" s="164"/>
      <c r="D378" s="172"/>
      <c r="E378" s="172"/>
      <c r="F378" s="524"/>
      <c r="G378" s="525"/>
      <c r="H378" s="525"/>
      <c r="I378" s="526"/>
      <c r="J378" s="172"/>
      <c r="K378" s="162"/>
      <c r="L378" s="143"/>
      <c r="M378" s="162"/>
      <c r="N378" s="167"/>
      <c r="O378" s="168"/>
    </row>
    <row r="379" spans="1:31" customHeight="1" ht="36" s="169" customFormat="1">
      <c r="A379" s="143"/>
      <c r="B379" s="164" t="s">
        <v>931</v>
      </c>
      <c r="C379" s="12" t="s">
        <v>452</v>
      </c>
      <c r="D379" s="12" t="s">
        <v>20</v>
      </c>
      <c r="E379" s="12" t="s">
        <v>21</v>
      </c>
      <c r="F379" s="485" t="s">
        <v>603</v>
      </c>
      <c r="G379" s="486"/>
      <c r="H379" s="486"/>
      <c r="I379" s="487"/>
      <c r="J379" s="105" t="s">
        <v>23</v>
      </c>
      <c r="K379" s="162">
        <f>M379</f>
        <v>480000</v>
      </c>
      <c r="L379" s="143"/>
      <c r="M379" s="162">
        <v>480000</v>
      </c>
      <c r="N379" s="167"/>
      <c r="O379" s="168"/>
    </row>
    <row r="380" spans="1:31" customHeight="1" ht="47.25" s="169" customFormat="1">
      <c r="A380" s="143"/>
      <c r="B380" s="164" t="s">
        <v>932</v>
      </c>
      <c r="C380" s="12" t="s">
        <v>452</v>
      </c>
      <c r="D380" s="12" t="s">
        <v>20</v>
      </c>
      <c r="E380" s="12" t="s">
        <v>862</v>
      </c>
      <c r="F380" s="485" t="s">
        <v>933</v>
      </c>
      <c r="G380" s="486"/>
      <c r="H380" s="486"/>
      <c r="I380" s="487"/>
      <c r="J380" s="105" t="s">
        <v>23</v>
      </c>
      <c r="K380" s="162">
        <f>M380</f>
        <v>50000</v>
      </c>
      <c r="L380" s="143"/>
      <c r="M380" s="162">
        <v>50000</v>
      </c>
      <c r="N380" s="167"/>
      <c r="O380" s="168"/>
    </row>
    <row r="381" spans="1:31" customHeight="1" ht="36" s="169" customFormat="1">
      <c r="A381" s="143"/>
      <c r="B381" s="164" t="s">
        <v>934</v>
      </c>
      <c r="C381" s="12" t="s">
        <v>452</v>
      </c>
      <c r="D381" s="12" t="s">
        <v>20</v>
      </c>
      <c r="E381" s="12" t="s">
        <v>862</v>
      </c>
      <c r="F381" s="485" t="s">
        <v>603</v>
      </c>
      <c r="G381" s="486"/>
      <c r="H381" s="486"/>
      <c r="I381" s="487"/>
      <c r="J381" s="105" t="s">
        <v>23</v>
      </c>
      <c r="K381" s="162">
        <v>491553.5</v>
      </c>
      <c r="L381" s="143"/>
      <c r="M381" s="162">
        <v>60000</v>
      </c>
      <c r="N381" s="168"/>
      <c r="O381" s="168"/>
    </row>
    <row r="382" spans="1:31" customHeight="1" ht="21" s="169" customFormat="1">
      <c r="A382" s="143"/>
      <c r="B382" s="164" t="s">
        <v>935</v>
      </c>
      <c r="C382" s="164"/>
      <c r="D382" s="172"/>
      <c r="E382" s="172"/>
      <c r="F382" s="524"/>
      <c r="G382" s="525"/>
      <c r="H382" s="525"/>
      <c r="I382" s="526"/>
      <c r="J382" s="172"/>
      <c r="K382" s="162"/>
      <c r="L382" s="143"/>
      <c r="M382" s="162"/>
      <c r="N382" s="167"/>
      <c r="O382" s="168"/>
    </row>
    <row r="383" spans="1:31" customHeight="1" ht="36" s="169" customFormat="1">
      <c r="A383" s="143"/>
      <c r="B383" s="164" t="s">
        <v>936</v>
      </c>
      <c r="C383" s="12" t="s">
        <v>452</v>
      </c>
      <c r="D383" s="12" t="s">
        <v>20</v>
      </c>
      <c r="E383" s="12" t="s">
        <v>862</v>
      </c>
      <c r="F383" s="485" t="s">
        <v>663</v>
      </c>
      <c r="G383" s="486"/>
      <c r="H383" s="486"/>
      <c r="I383" s="487"/>
      <c r="J383" s="105" t="s">
        <v>23</v>
      </c>
      <c r="K383" s="162">
        <f>M383</f>
        <v>300000</v>
      </c>
      <c r="L383" s="143"/>
      <c r="M383" s="162">
        <v>300000</v>
      </c>
      <c r="N383" s="167"/>
      <c r="O383" s="168"/>
    </row>
    <row r="384" spans="1:31" customHeight="1" ht="36" s="169" customFormat="1">
      <c r="A384" s="143"/>
      <c r="B384" s="164" t="s">
        <v>937</v>
      </c>
      <c r="C384" s="12" t="s">
        <v>452</v>
      </c>
      <c r="D384" s="12" t="s">
        <v>20</v>
      </c>
      <c r="E384" s="12" t="s">
        <v>21</v>
      </c>
      <c r="F384" s="485" t="s">
        <v>663</v>
      </c>
      <c r="G384" s="486"/>
      <c r="H384" s="486"/>
      <c r="I384" s="487"/>
      <c r="J384" s="105" t="s">
        <v>23</v>
      </c>
      <c r="K384" s="162">
        <f>M384</f>
        <v>2700</v>
      </c>
      <c r="L384" s="143"/>
      <c r="M384" s="162">
        <v>2700</v>
      </c>
      <c r="N384" s="167"/>
      <c r="O384" s="168"/>
    </row>
    <row r="385" spans="1:31" customHeight="1" ht="36" s="169" customFormat="1">
      <c r="A385" s="143"/>
      <c r="B385" s="164" t="s">
        <v>938</v>
      </c>
      <c r="C385" s="12" t="s">
        <v>452</v>
      </c>
      <c r="D385" s="12" t="s">
        <v>20</v>
      </c>
      <c r="E385" s="12" t="s">
        <v>862</v>
      </c>
      <c r="F385" s="485" t="s">
        <v>663</v>
      </c>
      <c r="G385" s="486"/>
      <c r="H385" s="486"/>
      <c r="I385" s="487"/>
      <c r="J385" s="105" t="s">
        <v>23</v>
      </c>
      <c r="K385" s="162">
        <f>M385</f>
        <v>7500</v>
      </c>
      <c r="L385" s="143"/>
      <c r="M385" s="162">
        <v>7500</v>
      </c>
      <c r="N385" s="168"/>
      <c r="O385" s="168"/>
    </row>
    <row r="386" spans="1:31" customHeight="1" ht="36" s="169" customFormat="1">
      <c r="A386" s="143"/>
      <c r="B386" s="164" t="s">
        <v>939</v>
      </c>
      <c r="C386" s="12" t="s">
        <v>452</v>
      </c>
      <c r="D386" s="12" t="s">
        <v>20</v>
      </c>
      <c r="E386" s="12" t="s">
        <v>862</v>
      </c>
      <c r="F386" s="485" t="s">
        <v>663</v>
      </c>
      <c r="G386" s="486"/>
      <c r="H386" s="486"/>
      <c r="I386" s="487"/>
      <c r="J386" s="105" t="s">
        <v>23</v>
      </c>
      <c r="K386" s="162">
        <f>M386</f>
        <v>67800</v>
      </c>
      <c r="L386" s="143"/>
      <c r="M386" s="162">
        <v>67800</v>
      </c>
      <c r="N386" s="168"/>
      <c r="O386" s="168"/>
    </row>
    <row r="387" spans="1:31" customHeight="1" ht="36" s="169" customFormat="1">
      <c r="A387" s="143"/>
      <c r="B387" s="161" t="s">
        <v>940</v>
      </c>
      <c r="C387" s="12" t="s">
        <v>452</v>
      </c>
      <c r="D387" s="12" t="s">
        <v>20</v>
      </c>
      <c r="E387" s="12" t="s">
        <v>862</v>
      </c>
      <c r="F387" s="485" t="s">
        <v>663</v>
      </c>
      <c r="G387" s="486"/>
      <c r="H387" s="486"/>
      <c r="I387" s="487"/>
      <c r="J387" s="105" t="s">
        <v>23</v>
      </c>
      <c r="K387" s="162">
        <f>M387</f>
        <v>72000</v>
      </c>
      <c r="L387" s="143"/>
      <c r="M387" s="162">
        <v>72000</v>
      </c>
      <c r="N387" s="168"/>
      <c r="O387" s="168"/>
    </row>
    <row r="388" spans="1:31" customHeight="1" ht="53.25" s="169" customFormat="1">
      <c r="A388" s="143"/>
      <c r="B388" s="97" t="s">
        <v>941</v>
      </c>
      <c r="C388" s="12" t="s">
        <v>452</v>
      </c>
      <c r="D388" s="12" t="s">
        <v>20</v>
      </c>
      <c r="E388" s="12" t="s">
        <v>862</v>
      </c>
      <c r="F388" s="485" t="s">
        <v>663</v>
      </c>
      <c r="G388" s="486"/>
      <c r="H388" s="486"/>
      <c r="I388" s="487"/>
      <c r="J388" s="105" t="s">
        <v>23</v>
      </c>
      <c r="K388" s="162">
        <f>M388</f>
        <v>50000</v>
      </c>
      <c r="L388" s="143"/>
      <c r="M388" s="162">
        <v>50000</v>
      </c>
      <c r="N388" s="168"/>
      <c r="O388" s="168"/>
    </row>
    <row r="389" spans="1:31" customHeight="1" ht="21" s="169" customFormat="1">
      <c r="A389" s="143"/>
      <c r="B389" s="164" t="s">
        <v>942</v>
      </c>
      <c r="C389" s="164"/>
      <c r="D389" s="172"/>
      <c r="E389" s="172"/>
      <c r="F389" s="524"/>
      <c r="G389" s="525"/>
      <c r="H389" s="525"/>
      <c r="I389" s="526"/>
      <c r="J389" s="172"/>
      <c r="K389" s="162"/>
      <c r="L389" s="143"/>
      <c r="M389" s="162"/>
      <c r="N389" s="167"/>
      <c r="O389" s="168"/>
    </row>
    <row r="390" spans="1:31" customHeight="1" ht="73.5" s="169" customFormat="1">
      <c r="A390" s="143"/>
      <c r="B390" s="161" t="s">
        <v>943</v>
      </c>
      <c r="C390" s="12" t="s">
        <v>452</v>
      </c>
      <c r="D390" s="12" t="s">
        <v>20</v>
      </c>
      <c r="E390" s="12" t="s">
        <v>862</v>
      </c>
      <c r="F390" s="485" t="s">
        <v>663</v>
      </c>
      <c r="G390" s="486"/>
      <c r="H390" s="486"/>
      <c r="I390" s="487"/>
      <c r="J390" s="105" t="s">
        <v>23</v>
      </c>
      <c r="K390" s="162">
        <f>M390</f>
        <v>250000</v>
      </c>
      <c r="L390" s="143"/>
      <c r="M390" s="162">
        <v>250000</v>
      </c>
      <c r="N390" s="167"/>
      <c r="O390" s="168"/>
    </row>
    <row r="391" spans="1:31" customHeight="1" ht="36" s="76" customFormat="1">
      <c r="A391" s="91"/>
      <c r="B391" s="92"/>
      <c r="C391" s="93"/>
      <c r="D391" s="93"/>
      <c r="E391" s="93"/>
      <c r="F391" s="93"/>
      <c r="G391" s="93"/>
      <c r="H391" s="93"/>
      <c r="I391" s="93"/>
      <c r="J391" s="94"/>
      <c r="K391" s="95"/>
      <c r="L391" s="91"/>
      <c r="M391" s="95"/>
      <c r="N391" s="96"/>
      <c r="O391" s="77"/>
    </row>
    <row r="392" spans="1:31" customHeight="1" ht="34.5" s="47" customFormat="1">
      <c r="A392" s="83"/>
      <c r="B392" s="84"/>
      <c r="C392" s="85"/>
      <c r="D392" s="85"/>
      <c r="E392" s="86"/>
      <c r="F392" s="87"/>
      <c r="G392" s="87"/>
      <c r="H392" s="87"/>
      <c r="I392" s="87"/>
      <c r="J392" s="86"/>
      <c r="K392" s="88"/>
      <c r="L392" s="89"/>
      <c r="M392" s="90"/>
      <c r="N392" s="83"/>
    </row>
    <row r="393" spans="1:31" customHeight="1" ht="34.5" s="47" customFormat="1">
      <c r="A393" s="83"/>
      <c r="B393" s="84"/>
      <c r="C393" s="85"/>
      <c r="D393" s="85"/>
      <c r="E393" s="86"/>
      <c r="F393" s="87"/>
      <c r="G393" s="87"/>
      <c r="H393" s="87"/>
      <c r="I393" s="87"/>
      <c r="J393" s="86"/>
      <c r="K393" s="88"/>
      <c r="L393" s="89"/>
      <c r="M393" s="90"/>
      <c r="N393" s="83"/>
    </row>
    <row r="394" spans="1:31" customHeight="1" ht="13.5" s="47" customFormat="1">
      <c r="A394" s="48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69"/>
      <c r="N394" s="53"/>
    </row>
    <row r="395" spans="1:31" customHeight="1" ht="12.75" s="47" customFormat="1">
      <c r="B395" s="47" t="s">
        <v>470</v>
      </c>
      <c r="C395" s="48"/>
      <c r="H395" s="48" t="s">
        <v>471</v>
      </c>
      <c r="I395" s="48"/>
      <c r="J395" s="48"/>
      <c r="K395" s="48"/>
      <c r="L395" s="518" t="s">
        <v>472</v>
      </c>
      <c r="M395" s="518"/>
      <c r="AE395" s="47"/>
    </row>
    <row r="396" spans="1:31" customHeight="1" ht="12" s="47" customFormat="1">
      <c r="C396" s="48"/>
      <c r="H396" s="48"/>
      <c r="I396" s="48"/>
      <c r="J396" s="48"/>
      <c r="K396" s="48"/>
      <c r="L396" s="48"/>
      <c r="M396" s="70"/>
      <c r="W396" s="47"/>
    </row>
    <row r="397" spans="1:31" s="47" customFormat="1">
      <c r="B397" s="519" t="s">
        <v>473</v>
      </c>
      <c r="C397" s="518"/>
      <c r="E397" s="54" t="s">
        <v>473</v>
      </c>
      <c r="H397" s="48"/>
      <c r="I397" s="48"/>
      <c r="J397" s="48"/>
      <c r="K397" s="48"/>
      <c r="L397" s="48"/>
      <c r="M397" s="71"/>
    </row>
    <row r="398" spans="1:31" customHeight="1" ht="16.5" s="47" customFormat="1">
      <c r="B398" s="520" t="s">
        <v>474</v>
      </c>
      <c r="C398" s="520"/>
      <c r="D398" s="520" t="s">
        <v>475</v>
      </c>
      <c r="E398" s="520"/>
      <c r="F398" s="520"/>
      <c r="H398" s="55"/>
      <c r="I398" s="520" t="s">
        <v>476</v>
      </c>
      <c r="J398" s="520"/>
      <c r="K398" s="520"/>
      <c r="L398" s="55"/>
      <c r="M398" s="520" t="s">
        <v>477</v>
      </c>
      <c r="N398" s="520"/>
      <c r="O398" s="55"/>
      <c r="P398" s="55"/>
    </row>
    <row r="399" spans="1:31" customHeight="1" ht="12.75" s="47" customFormat="1">
      <c r="B399" s="518" t="s">
        <v>478</v>
      </c>
      <c r="C399" s="518"/>
      <c r="D399" s="518" t="s">
        <v>479</v>
      </c>
      <c r="E399" s="518"/>
      <c r="F399" s="518"/>
      <c r="I399" s="518" t="s">
        <v>480</v>
      </c>
      <c r="J399" s="518"/>
      <c r="K399" s="518"/>
      <c r="L399" s="48"/>
      <c r="M399" s="518" t="s">
        <v>481</v>
      </c>
      <c r="N399" s="518"/>
      <c r="O399" s="48"/>
      <c r="P399" s="48"/>
    </row>
    <row r="400" spans="1:31" customHeight="1" ht="57" s="50" customFormat="1">
      <c r="C400" s="51"/>
      <c r="D400" s="51"/>
      <c r="E400" s="51"/>
      <c r="F400" s="51"/>
      <c r="G400" s="51"/>
      <c r="H400" s="51"/>
      <c r="I400" s="51"/>
      <c r="J400" s="51"/>
      <c r="M400" s="72"/>
    </row>
    <row r="401" spans="1:31" s="50" customFormat="1">
      <c r="C401" s="51"/>
      <c r="D401" s="51"/>
      <c r="E401" s="51"/>
      <c r="F401" s="51"/>
      <c r="G401" s="51"/>
      <c r="H401" s="51"/>
      <c r="I401" s="51"/>
      <c r="J401" s="51"/>
      <c r="M401" s="72"/>
    </row>
    <row r="402" spans="1:31" s="50" customFormat="1">
      <c r="C402" s="51"/>
      <c r="D402" s="51"/>
      <c r="E402" s="51"/>
      <c r="F402" s="51"/>
      <c r="G402" s="51"/>
      <c r="H402" s="51"/>
      <c r="I402" s="51"/>
      <c r="J402" s="51"/>
      <c r="M402" s="72"/>
    </row>
    <row r="403" spans="1:31" s="50" customFormat="1">
      <c r="C403" s="51"/>
      <c r="D403" s="51"/>
      <c r="E403" s="51"/>
      <c r="F403" s="51"/>
      <c r="G403" s="51"/>
      <c r="H403" s="51"/>
      <c r="I403" s="51"/>
      <c r="J403" s="51"/>
      <c r="M403" s="72"/>
    </row>
    <row r="404" spans="1:31" s="50" customFormat="1">
      <c r="C404" s="51"/>
      <c r="D404" s="51"/>
      <c r="E404" s="51"/>
      <c r="F404" s="51"/>
      <c r="G404" s="51"/>
      <c r="H404" s="51"/>
      <c r="I404" s="51"/>
      <c r="J404" s="51"/>
      <c r="M404" s="72"/>
    </row>
    <row r="405" spans="1:31" s="50" customFormat="1">
      <c r="C405" s="51"/>
      <c r="D405" s="51"/>
      <c r="E405" s="51"/>
      <c r="F405" s="51"/>
      <c r="G405" s="51"/>
      <c r="H405" s="51"/>
      <c r="I405" s="51"/>
      <c r="J405" s="51"/>
      <c r="M405" s="72"/>
    </row>
    <row r="406" spans="1:31" s="50" customFormat="1">
      <c r="C406" s="51"/>
      <c r="D406" s="51"/>
      <c r="E406" s="51"/>
      <c r="F406" s="51"/>
      <c r="G406" s="51"/>
      <c r="H406" s="51"/>
      <c r="I406" s="51"/>
      <c r="J406" s="51"/>
      <c r="M406" s="72"/>
    </row>
    <row r="407" spans="1:31" s="50" customFormat="1">
      <c r="C407" s="51"/>
      <c r="D407" s="51"/>
      <c r="E407" s="51"/>
      <c r="F407" s="51"/>
      <c r="G407" s="51"/>
      <c r="H407" s="51"/>
      <c r="I407" s="51"/>
      <c r="J407" s="51"/>
      <c r="M407" s="72"/>
    </row>
    <row r="408" spans="1:31" s="50" customFormat="1">
      <c r="C408" s="51"/>
      <c r="D408" s="51"/>
      <c r="E408" s="51"/>
      <c r="F408" s="51"/>
      <c r="G408" s="51"/>
      <c r="H408" s="51"/>
      <c r="I408" s="51"/>
      <c r="J408" s="51"/>
      <c r="M408" s="72"/>
    </row>
    <row r="409" spans="1:31" s="50" customFormat="1">
      <c r="C409" s="51"/>
      <c r="D409" s="51"/>
      <c r="E409" s="51"/>
      <c r="F409" s="51"/>
      <c r="G409" s="51"/>
      <c r="H409" s="51"/>
      <c r="I409" s="51"/>
      <c r="J409" s="51"/>
      <c r="M409" s="72"/>
    </row>
    <row r="410" spans="1:31" s="50" customFormat="1">
      <c r="C410" s="51"/>
      <c r="D410" s="51"/>
      <c r="E410" s="51"/>
      <c r="F410" s="51"/>
      <c r="G410" s="51"/>
      <c r="H410" s="51"/>
      <c r="I410" s="51"/>
      <c r="J410" s="51"/>
      <c r="M410" s="72"/>
    </row>
    <row r="411" spans="1:31" s="50" customFormat="1">
      <c r="C411" s="51"/>
      <c r="D411" s="51"/>
      <c r="E411" s="51"/>
      <c r="F411" s="51"/>
      <c r="G411" s="51"/>
      <c r="H411" s="51"/>
      <c r="I411" s="51"/>
      <c r="J411" s="51"/>
      <c r="M411" s="72"/>
    </row>
    <row r="412" spans="1:31" s="50" customFormat="1">
      <c r="C412" s="51"/>
      <c r="D412" s="51"/>
      <c r="E412" s="51"/>
      <c r="F412" s="51"/>
      <c r="G412" s="51"/>
      <c r="H412" s="51"/>
      <c r="I412" s="51"/>
      <c r="J412" s="51"/>
      <c r="M412" s="72"/>
    </row>
    <row r="413" spans="1:31" s="50" customFormat="1">
      <c r="C413" s="51"/>
      <c r="D413" s="51"/>
      <c r="E413" s="51"/>
      <c r="F413" s="51"/>
      <c r="G413" s="51"/>
      <c r="H413" s="51"/>
      <c r="I413" s="51"/>
      <c r="J413" s="51"/>
      <c r="M413" s="72"/>
    </row>
    <row r="414" spans="1:31" s="50" customFormat="1">
      <c r="C414" s="51"/>
      <c r="D414" s="51"/>
      <c r="E414" s="51"/>
      <c r="F414" s="51"/>
      <c r="G414" s="51"/>
      <c r="H414" s="51"/>
      <c r="I414" s="51"/>
      <c r="J414" s="51"/>
      <c r="M414" s="72"/>
    </row>
    <row r="415" spans="1:31" s="50" customFormat="1">
      <c r="C415" s="51"/>
      <c r="D415" s="51"/>
      <c r="E415" s="51"/>
      <c r="F415" s="51"/>
      <c r="G415" s="51"/>
      <c r="H415" s="51"/>
      <c r="I415" s="51"/>
      <c r="J415" s="51"/>
      <c r="M415" s="72"/>
    </row>
    <row r="416" spans="1:31" s="50" customFormat="1">
      <c r="C416" s="51"/>
      <c r="D416" s="51"/>
      <c r="E416" s="51"/>
      <c r="F416" s="51"/>
      <c r="G416" s="51"/>
      <c r="H416" s="51"/>
      <c r="I416" s="51"/>
      <c r="J416" s="51"/>
      <c r="M416" s="72"/>
    </row>
    <row r="417" spans="1:31" s="50" customFormat="1">
      <c r="C417" s="51"/>
      <c r="D417" s="51"/>
      <c r="E417" s="51"/>
      <c r="F417" s="51"/>
      <c r="G417" s="51"/>
      <c r="H417" s="51"/>
      <c r="I417" s="51"/>
      <c r="J417" s="51"/>
      <c r="M417" s="72"/>
    </row>
    <row r="418" spans="1:31" s="50" customFormat="1">
      <c r="C418" s="51"/>
      <c r="D418" s="51"/>
      <c r="E418" s="51"/>
      <c r="F418" s="51"/>
      <c r="G418" s="51"/>
      <c r="H418" s="51"/>
      <c r="I418" s="51"/>
      <c r="J418" s="51"/>
      <c r="M418" s="72"/>
    </row>
    <row r="419" spans="1:31" s="50" customFormat="1">
      <c r="C419" s="51"/>
      <c r="D419" s="51"/>
      <c r="E419" s="51"/>
      <c r="F419" s="51"/>
      <c r="G419" s="51"/>
      <c r="H419" s="51"/>
      <c r="I419" s="51"/>
      <c r="J419" s="51"/>
      <c r="M419" s="72"/>
    </row>
    <row r="420" spans="1:31" s="50" customFormat="1">
      <c r="C420" s="51"/>
      <c r="D420" s="51"/>
      <c r="E420" s="51"/>
      <c r="F420" s="51"/>
      <c r="G420" s="51"/>
      <c r="H420" s="51"/>
      <c r="I420" s="51"/>
      <c r="J420" s="51"/>
      <c r="M420" s="72"/>
    </row>
    <row r="421" spans="1:31" s="50" customFormat="1">
      <c r="C421" s="51"/>
      <c r="D421" s="51"/>
      <c r="E421" s="51"/>
      <c r="F421" s="51"/>
      <c r="G421" s="51"/>
      <c r="H421" s="51"/>
      <c r="I421" s="51"/>
      <c r="J421" s="51"/>
      <c r="M421" s="72"/>
    </row>
    <row r="422" spans="1:31" s="50" customFormat="1">
      <c r="C422" s="51"/>
      <c r="D422" s="51"/>
      <c r="E422" s="51"/>
      <c r="F422" s="51"/>
      <c r="G422" s="51"/>
      <c r="H422" s="51"/>
      <c r="I422" s="51"/>
      <c r="J422" s="51"/>
      <c r="M422" s="72"/>
    </row>
    <row r="423" spans="1:31" s="50" customFormat="1">
      <c r="C423" s="51"/>
      <c r="D423" s="51"/>
      <c r="E423" s="51"/>
      <c r="F423" s="51"/>
      <c r="G423" s="51"/>
      <c r="H423" s="51"/>
      <c r="I423" s="51"/>
      <c r="J423" s="51"/>
      <c r="M423" s="72"/>
    </row>
    <row r="424" spans="1:31" s="50" customFormat="1">
      <c r="C424" s="51"/>
      <c r="D424" s="51"/>
      <c r="E424" s="51"/>
      <c r="F424" s="51"/>
      <c r="G424" s="51"/>
      <c r="H424" s="51"/>
      <c r="I424" s="51"/>
      <c r="J424" s="51"/>
      <c r="M424" s="72"/>
    </row>
    <row r="425" spans="1:31" s="50" customFormat="1">
      <c r="C425" s="51"/>
      <c r="D425" s="51"/>
      <c r="E425" s="51"/>
      <c r="F425" s="51"/>
      <c r="G425" s="51"/>
      <c r="H425" s="51"/>
      <c r="I425" s="51"/>
      <c r="J425" s="51"/>
      <c r="M425" s="72"/>
    </row>
    <row r="426" spans="1:31" s="50" customFormat="1">
      <c r="C426" s="51"/>
      <c r="D426" s="51"/>
      <c r="E426" s="51"/>
      <c r="F426" s="51"/>
      <c r="G426" s="51"/>
      <c r="H426" s="51"/>
      <c r="I426" s="51"/>
      <c r="J426" s="51"/>
      <c r="M426" s="72"/>
    </row>
    <row r="427" spans="1:31" s="50" customFormat="1">
      <c r="C427" s="51"/>
      <c r="D427" s="51"/>
      <c r="E427" s="51"/>
      <c r="F427" s="51"/>
      <c r="G427" s="51"/>
      <c r="H427" s="51"/>
      <c r="I427" s="51"/>
      <c r="J427" s="51"/>
      <c r="M427" s="72"/>
    </row>
    <row r="428" spans="1:31" s="50" customFormat="1">
      <c r="C428" s="51"/>
      <c r="D428" s="51"/>
      <c r="E428" s="51"/>
      <c r="F428" s="51"/>
      <c r="G428" s="51"/>
      <c r="H428" s="51"/>
      <c r="I428" s="51"/>
      <c r="J428" s="51"/>
      <c r="M428" s="72"/>
    </row>
    <row r="429" spans="1:31" s="50" customFormat="1">
      <c r="C429" s="51"/>
      <c r="D429" s="51"/>
      <c r="E429" s="51"/>
      <c r="F429" s="51"/>
      <c r="G429" s="51"/>
      <c r="H429" s="51"/>
      <c r="I429" s="51"/>
      <c r="J429" s="51"/>
      <c r="M429" s="72"/>
    </row>
    <row r="430" spans="1:31" s="50" customFormat="1">
      <c r="C430" s="51"/>
      <c r="D430" s="51"/>
      <c r="E430" s="51"/>
      <c r="F430" s="51"/>
      <c r="G430" s="51"/>
      <c r="H430" s="51"/>
      <c r="I430" s="51"/>
      <c r="J430" s="51"/>
      <c r="M430" s="72"/>
    </row>
    <row r="431" spans="1:31" s="50" customFormat="1">
      <c r="C431" s="51"/>
      <c r="D431" s="51"/>
      <c r="E431" s="51"/>
      <c r="F431" s="51"/>
      <c r="G431" s="51"/>
      <c r="H431" s="51"/>
      <c r="I431" s="51"/>
      <c r="J431" s="51"/>
      <c r="M431" s="72"/>
    </row>
    <row r="432" spans="1:31" s="50" customFormat="1">
      <c r="C432" s="51"/>
      <c r="D432" s="51"/>
      <c r="E432" s="51"/>
      <c r="F432" s="51"/>
      <c r="G432" s="51"/>
      <c r="H432" s="51"/>
      <c r="I432" s="51"/>
      <c r="J432" s="51"/>
      <c r="M432" s="72"/>
    </row>
    <row r="433" spans="1:31" s="50" customFormat="1">
      <c r="C433" s="51"/>
      <c r="D433" s="51"/>
      <c r="E433" s="51"/>
      <c r="F433" s="51"/>
      <c r="G433" s="51"/>
      <c r="H433" s="51"/>
      <c r="I433" s="51"/>
      <c r="J433" s="51"/>
      <c r="M433" s="72"/>
    </row>
    <row r="434" spans="1:31" s="50" customFormat="1">
      <c r="C434" s="51"/>
      <c r="D434" s="51"/>
      <c r="E434" s="51"/>
      <c r="F434" s="51"/>
      <c r="G434" s="51"/>
      <c r="H434" s="51"/>
      <c r="I434" s="51"/>
      <c r="J434" s="51"/>
      <c r="M434" s="72"/>
    </row>
    <row r="435" spans="1:31" s="50" customFormat="1">
      <c r="C435" s="51"/>
      <c r="D435" s="51"/>
      <c r="E435" s="51"/>
      <c r="F435" s="51"/>
      <c r="G435" s="51"/>
      <c r="H435" s="51"/>
      <c r="I435" s="51"/>
      <c r="J435" s="51"/>
      <c r="M435" s="72"/>
    </row>
    <row r="436" spans="1:31" s="50" customFormat="1">
      <c r="C436" s="51"/>
      <c r="D436" s="51"/>
      <c r="E436" s="51"/>
      <c r="F436" s="51"/>
      <c r="G436" s="51"/>
      <c r="H436" s="51"/>
      <c r="I436" s="51"/>
      <c r="J436" s="51"/>
      <c r="M436" s="72"/>
    </row>
    <row r="437" spans="1:31" s="50" customFormat="1">
      <c r="C437" s="51"/>
      <c r="D437" s="51"/>
      <c r="E437" s="51"/>
      <c r="F437" s="51"/>
      <c r="G437" s="51"/>
      <c r="H437" s="51"/>
      <c r="I437" s="51"/>
      <c r="J437" s="51"/>
      <c r="M437" s="72"/>
    </row>
    <row r="438" spans="1:31" s="50" customFormat="1">
      <c r="C438" s="51"/>
      <c r="D438" s="51"/>
      <c r="E438" s="51"/>
      <c r="F438" s="51"/>
      <c r="G438" s="51"/>
      <c r="H438" s="51"/>
      <c r="I438" s="51"/>
      <c r="J438" s="51"/>
      <c r="M438" s="72"/>
    </row>
    <row r="439" spans="1:31" s="50" customFormat="1">
      <c r="C439" s="51"/>
      <c r="D439" s="51"/>
      <c r="E439" s="51"/>
      <c r="F439" s="51"/>
      <c r="G439" s="51"/>
      <c r="H439" s="51"/>
      <c r="I439" s="51"/>
      <c r="J439" s="51"/>
      <c r="M439" s="72"/>
    </row>
    <row r="440" spans="1:31" s="50" customFormat="1">
      <c r="C440" s="51"/>
      <c r="D440" s="51"/>
      <c r="E440" s="51"/>
      <c r="F440" s="51"/>
      <c r="G440" s="51"/>
      <c r="H440" s="51"/>
      <c r="I440" s="51"/>
      <c r="J440" s="51"/>
      <c r="M440" s="72"/>
    </row>
    <row r="441" spans="1:31" s="50" customFormat="1">
      <c r="C441" s="51"/>
      <c r="D441" s="51"/>
      <c r="E441" s="51"/>
      <c r="F441" s="51"/>
      <c r="G441" s="51"/>
      <c r="H441" s="51"/>
      <c r="I441" s="51"/>
      <c r="J441" s="51"/>
      <c r="M441" s="72"/>
    </row>
    <row r="442" spans="1:31" s="50" customFormat="1">
      <c r="C442" s="51"/>
      <c r="D442" s="51"/>
      <c r="E442" s="51"/>
      <c r="F442" s="51"/>
      <c r="G442" s="51"/>
      <c r="H442" s="51"/>
      <c r="I442" s="51"/>
      <c r="J442" s="51"/>
      <c r="M442" s="72"/>
    </row>
    <row r="443" spans="1:31" s="50" customFormat="1">
      <c r="C443" s="51"/>
      <c r="D443" s="51"/>
      <c r="E443" s="51"/>
      <c r="F443" s="51"/>
      <c r="G443" s="51"/>
      <c r="H443" s="51"/>
      <c r="I443" s="51"/>
      <c r="J443" s="51"/>
      <c r="M443" s="72"/>
    </row>
    <row r="444" spans="1:31" s="50" customFormat="1">
      <c r="C444" s="51"/>
      <c r="D444" s="51"/>
      <c r="E444" s="51"/>
      <c r="F444" s="51"/>
      <c r="G444" s="51"/>
      <c r="H444" s="51"/>
      <c r="I444" s="51"/>
      <c r="J444" s="51"/>
      <c r="M444" s="72"/>
    </row>
    <row r="445" spans="1:31" s="50" customFormat="1">
      <c r="C445" s="51"/>
      <c r="D445" s="51"/>
      <c r="E445" s="51"/>
      <c r="F445" s="51"/>
      <c r="G445" s="51"/>
      <c r="H445" s="51"/>
      <c r="I445" s="51"/>
      <c r="J445" s="51"/>
      <c r="M445" s="72"/>
    </row>
    <row r="446" spans="1:31" s="50" customFormat="1">
      <c r="C446" s="51"/>
      <c r="D446" s="51"/>
      <c r="E446" s="51"/>
      <c r="F446" s="51"/>
      <c r="G446" s="51"/>
      <c r="H446" s="51"/>
      <c r="I446" s="51"/>
      <c r="J446" s="51"/>
      <c r="M446" s="72"/>
    </row>
    <row r="447" spans="1:31" s="50" customFormat="1">
      <c r="C447" s="51"/>
      <c r="D447" s="51"/>
      <c r="E447" s="51"/>
      <c r="F447" s="51"/>
      <c r="G447" s="51"/>
      <c r="H447" s="51"/>
      <c r="I447" s="51"/>
      <c r="J447" s="51"/>
      <c r="M447" s="72"/>
    </row>
    <row r="448" spans="1:31" s="50" customFormat="1">
      <c r="C448" s="51"/>
      <c r="D448" s="51"/>
      <c r="E448" s="51"/>
      <c r="F448" s="51"/>
      <c r="G448" s="51"/>
      <c r="H448" s="51"/>
      <c r="I448" s="51"/>
      <c r="J448" s="51"/>
      <c r="M448" s="72"/>
    </row>
    <row r="449" spans="1:31" s="50" customFormat="1">
      <c r="C449" s="51"/>
      <c r="D449" s="51"/>
      <c r="E449" s="51"/>
      <c r="F449" s="51"/>
      <c r="G449" s="51"/>
      <c r="H449" s="51"/>
      <c r="I449" s="51"/>
      <c r="J449" s="51"/>
      <c r="M449" s="72"/>
    </row>
    <row r="450" spans="1:31" s="50" customFormat="1">
      <c r="C450" s="51"/>
      <c r="D450" s="51"/>
      <c r="E450" s="51"/>
      <c r="F450" s="51"/>
      <c r="G450" s="51"/>
      <c r="H450" s="51"/>
      <c r="I450" s="51"/>
      <c r="J450" s="51"/>
      <c r="M450" s="72"/>
    </row>
    <row r="451" spans="1:31" s="50" customFormat="1">
      <c r="C451" s="51"/>
      <c r="D451" s="51"/>
      <c r="E451" s="51"/>
      <c r="F451" s="51"/>
      <c r="G451" s="51"/>
      <c r="H451" s="51"/>
      <c r="I451" s="51"/>
      <c r="J451" s="51"/>
      <c r="M451" s="72"/>
    </row>
    <row r="452" spans="1:31" s="50" customFormat="1">
      <c r="C452" s="51"/>
      <c r="D452" s="51"/>
      <c r="E452" s="51"/>
      <c r="F452" s="51"/>
      <c r="G452" s="51"/>
      <c r="H452" s="51"/>
      <c r="I452" s="51"/>
      <c r="J452" s="51"/>
      <c r="M452" s="72"/>
    </row>
    <row r="453" spans="1:31" s="50" customFormat="1">
      <c r="C453" s="51"/>
      <c r="D453" s="51"/>
      <c r="E453" s="51"/>
      <c r="F453" s="51"/>
      <c r="G453" s="51"/>
      <c r="H453" s="51"/>
      <c r="I453" s="51"/>
      <c r="J453" s="51"/>
      <c r="M453" s="72"/>
    </row>
    <row r="454" spans="1:31" s="50" customFormat="1">
      <c r="C454" s="51"/>
      <c r="D454" s="51"/>
      <c r="E454" s="51"/>
      <c r="F454" s="51"/>
      <c r="G454" s="51"/>
      <c r="H454" s="51"/>
      <c r="I454" s="51"/>
      <c r="J454" s="51"/>
      <c r="M454" s="72"/>
    </row>
    <row r="455" spans="1:31" s="50" customFormat="1">
      <c r="C455" s="51"/>
      <c r="M455" s="72"/>
    </row>
    <row r="456" spans="1:31" s="50" customFormat="1">
      <c r="C456" s="51"/>
      <c r="M456" s="72"/>
    </row>
    <row r="457" spans="1:31" s="50" customFormat="1">
      <c r="C457" s="51"/>
      <c r="M457" s="72"/>
    </row>
    <row r="458" spans="1:31" s="50" customFormat="1">
      <c r="C458" s="51"/>
      <c r="M458" s="7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F7:I7"/>
    <mergeCell ref="F8:I8"/>
    <mergeCell ref="F9:I9"/>
    <mergeCell ref="F351:I351"/>
    <mergeCell ref="F28:I28"/>
    <mergeCell ref="F29:I29"/>
    <mergeCell ref="F35:I35"/>
    <mergeCell ref="F40:I40"/>
    <mergeCell ref="F201:I201"/>
    <mergeCell ref="F202:I202"/>
    <mergeCell ref="F203:I203"/>
    <mergeCell ref="F206:I206"/>
    <mergeCell ref="F207:I207"/>
    <mergeCell ref="F208:I208"/>
    <mergeCell ref="F209:I209"/>
    <mergeCell ref="F213:I213"/>
    <mergeCell ref="F237:I237"/>
    <mergeCell ref="F341:I341"/>
    <mergeCell ref="F342:I342"/>
    <mergeCell ref="F343:I343"/>
    <mergeCell ref="F344:I344"/>
    <mergeCell ref="F345:I345"/>
    <mergeCell ref="F346:I346"/>
    <mergeCell ref="F349:I349"/>
    <mergeCell ref="F347:I347"/>
    <mergeCell ref="F348:I348"/>
    <mergeCell ref="F97:I97"/>
    <mergeCell ref="F98:I98"/>
    <mergeCell ref="F90:I90"/>
    <mergeCell ref="F92:I92"/>
    <mergeCell ref="F93:I93"/>
    <mergeCell ref="F95:I95"/>
    <mergeCell ref="F106:I106"/>
    <mergeCell ref="F319:I319"/>
    <mergeCell ref="F321:I321"/>
    <mergeCell ref="F320:I320"/>
    <mergeCell ref="B222:N222"/>
    <mergeCell ref="F227:I227"/>
    <mergeCell ref="F228:I228"/>
    <mergeCell ref="F229:I229"/>
    <mergeCell ref="F230:I230"/>
    <mergeCell ref="F231:I231"/>
    <mergeCell ref="F110:I110"/>
    <mergeCell ref="F124:I124"/>
    <mergeCell ref="F140:I140"/>
    <mergeCell ref="F107:I107"/>
    <mergeCell ref="F108:I108"/>
    <mergeCell ref="F109:I109"/>
    <mergeCell ref="F99:I99"/>
    <mergeCell ref="F100:I100"/>
    <mergeCell ref="F58:I58"/>
    <mergeCell ref="F70:I70"/>
    <mergeCell ref="F71:I71"/>
    <mergeCell ref="F72:I72"/>
    <mergeCell ref="F73:I73"/>
    <mergeCell ref="F74:I74"/>
    <mergeCell ref="F91:I91"/>
    <mergeCell ref="F88:I88"/>
    <mergeCell ref="F96:I96"/>
    <mergeCell ref="F83:I83"/>
    <mergeCell ref="F85:I85"/>
    <mergeCell ref="F84:I84"/>
    <mergeCell ref="F89:I89"/>
    <mergeCell ref="F87:I87"/>
    <mergeCell ref="F86:I86"/>
    <mergeCell ref="F94:I94"/>
    <mergeCell ref="F75:I75"/>
    <mergeCell ref="F377:I377"/>
    <mergeCell ref="F334:I334"/>
    <mergeCell ref="F335:I335"/>
    <mergeCell ref="F336:I336"/>
    <mergeCell ref="F316:I316"/>
    <mergeCell ref="F317:I317"/>
    <mergeCell ref="F318:I318"/>
    <mergeCell ref="F324:I324"/>
    <mergeCell ref="F333:I333"/>
    <mergeCell ref="F350:I350"/>
    <mergeCell ref="F322:I322"/>
    <mergeCell ref="F323:I323"/>
    <mergeCell ref="F325:I325"/>
    <mergeCell ref="F326:I326"/>
    <mergeCell ref="F327:I327"/>
    <mergeCell ref="F328:I328"/>
    <mergeCell ref="F329:I329"/>
    <mergeCell ref="F330:I330"/>
    <mergeCell ref="F331:I331"/>
    <mergeCell ref="F352:I352"/>
    <mergeCell ref="F355:I355"/>
    <mergeCell ref="F332:I332"/>
    <mergeCell ref="F337:I337"/>
    <mergeCell ref="F338:I338"/>
    <mergeCell ref="F52:I52"/>
    <mergeCell ref="F77:I77"/>
    <mergeCell ref="F78:I78"/>
    <mergeCell ref="F79:I79"/>
    <mergeCell ref="F80:I80"/>
    <mergeCell ref="F81:I81"/>
    <mergeCell ref="F82:I82"/>
    <mergeCell ref="F51:I51"/>
    <mergeCell ref="F53:I53"/>
    <mergeCell ref="F54:I54"/>
    <mergeCell ref="F55:I55"/>
    <mergeCell ref="F56:I56"/>
    <mergeCell ref="F57:I57"/>
    <mergeCell ref="F60:I60"/>
    <mergeCell ref="F59:I59"/>
    <mergeCell ref="F61:I61"/>
    <mergeCell ref="F76:I76"/>
    <mergeCell ref="F69:I69"/>
    <mergeCell ref="F68:I68"/>
    <mergeCell ref="F67:I67"/>
    <mergeCell ref="F66:I66"/>
    <mergeCell ref="F65:I65"/>
    <mergeCell ref="F63:I63"/>
    <mergeCell ref="F64:I64"/>
    <mergeCell ref="F50:I50"/>
    <mergeCell ref="F41:I41"/>
    <mergeCell ref="F39:I39"/>
    <mergeCell ref="F42:I42"/>
    <mergeCell ref="F43:I43"/>
    <mergeCell ref="F44:I44"/>
    <mergeCell ref="F45:I45"/>
    <mergeCell ref="F46:I46"/>
    <mergeCell ref="F47:I47"/>
    <mergeCell ref="F48:I48"/>
    <mergeCell ref="F27:I27"/>
    <mergeCell ref="F30:I30"/>
    <mergeCell ref="F31:I31"/>
    <mergeCell ref="F22:I22"/>
    <mergeCell ref="F23:I23"/>
    <mergeCell ref="F49:I49"/>
    <mergeCell ref="F32:I32"/>
    <mergeCell ref="F33:I33"/>
    <mergeCell ref="F34:I34"/>
    <mergeCell ref="F37:I37"/>
    <mergeCell ref="F38:I38"/>
    <mergeCell ref="F24:I24"/>
    <mergeCell ref="F25:I25"/>
    <mergeCell ref="F36:I36"/>
    <mergeCell ref="F14:I14"/>
    <mergeCell ref="F13:I13"/>
    <mergeCell ref="F15:I15"/>
    <mergeCell ref="F17:I17"/>
    <mergeCell ref="M399:N399"/>
    <mergeCell ref="L395:M395"/>
    <mergeCell ref="F104:I104"/>
    <mergeCell ref="F117:I117"/>
    <mergeCell ref="F118:I118"/>
    <mergeCell ref="F120:I120"/>
    <mergeCell ref="F131:I131"/>
    <mergeCell ref="F132:I132"/>
    <mergeCell ref="F111:I111"/>
    <mergeCell ref="F112:I112"/>
    <mergeCell ref="F114:I114"/>
    <mergeCell ref="F115:I115"/>
    <mergeCell ref="F116:I116"/>
    <mergeCell ref="F113:I113"/>
    <mergeCell ref="F121:I121"/>
    <mergeCell ref="F122:I122"/>
    <mergeCell ref="F123:I123"/>
    <mergeCell ref="F19:I19"/>
    <mergeCell ref="F21:I21"/>
    <mergeCell ref="F26:I26"/>
    <mergeCell ref="I398:K398"/>
    <mergeCell ref="M398:N398"/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  <mergeCell ref="C5:N5"/>
    <mergeCell ref="F6:I6"/>
    <mergeCell ref="F16:I16"/>
    <mergeCell ref="F18:I18"/>
    <mergeCell ref="F20:I20"/>
    <mergeCell ref="F101:I101"/>
    <mergeCell ref="F102:I102"/>
    <mergeCell ref="F105:I105"/>
    <mergeCell ref="F103:I103"/>
    <mergeCell ref="F10:I10"/>
    <mergeCell ref="F11:I11"/>
    <mergeCell ref="F12:I12"/>
    <mergeCell ref="B399:C399"/>
    <mergeCell ref="D399:F399"/>
    <mergeCell ref="I399:K399"/>
    <mergeCell ref="F378:I378"/>
    <mergeCell ref="F379:I379"/>
    <mergeCell ref="F380:I380"/>
    <mergeCell ref="F381:I381"/>
    <mergeCell ref="F314:I314"/>
    <mergeCell ref="F315:I315"/>
    <mergeCell ref="F353:I353"/>
    <mergeCell ref="F354:I354"/>
    <mergeCell ref="F363:I363"/>
    <mergeCell ref="F364:I364"/>
    <mergeCell ref="F365:I365"/>
    <mergeCell ref="F366:I366"/>
    <mergeCell ref="F367:I367"/>
    <mergeCell ref="F368:I368"/>
    <mergeCell ref="F370:I370"/>
    <mergeCell ref="F339:I339"/>
    <mergeCell ref="F340:I340"/>
    <mergeCell ref="F390:I390"/>
    <mergeCell ref="B397:C397"/>
    <mergeCell ref="B398:C398"/>
    <mergeCell ref="D398:F398"/>
    <mergeCell ref="F155:I155"/>
    <mergeCell ref="F133:I133"/>
    <mergeCell ref="F134:I134"/>
    <mergeCell ref="F127:I127"/>
    <mergeCell ref="F128:I128"/>
    <mergeCell ref="F129:I129"/>
    <mergeCell ref="F130:I130"/>
    <mergeCell ref="F125:I125"/>
    <mergeCell ref="F126:I126"/>
    <mergeCell ref="F142:I142"/>
    <mergeCell ref="F146:I146"/>
    <mergeCell ref="F147:I147"/>
    <mergeCell ref="F148:I148"/>
    <mergeCell ref="F149:I149"/>
    <mergeCell ref="F144:I144"/>
    <mergeCell ref="F153:I153"/>
    <mergeCell ref="F154:I154"/>
    <mergeCell ref="F150:I150"/>
    <mergeCell ref="F151:I151"/>
    <mergeCell ref="F152:I152"/>
    <mergeCell ref="F136:I136"/>
    <mergeCell ref="F143:I143"/>
    <mergeCell ref="F137:I137"/>
    <mergeCell ref="F138:I138"/>
    <mergeCell ref="F139:I139"/>
    <mergeCell ref="F141:I141"/>
    <mergeCell ref="F160:I160"/>
    <mergeCell ref="F162:I162"/>
    <mergeCell ref="F163:I163"/>
    <mergeCell ref="F164:I164"/>
    <mergeCell ref="F165:I165"/>
    <mergeCell ref="F161:I161"/>
    <mergeCell ref="F177:I177"/>
    <mergeCell ref="F156:I156"/>
    <mergeCell ref="F157:I157"/>
    <mergeCell ref="F158:I158"/>
    <mergeCell ref="F159:I159"/>
    <mergeCell ref="F168:I168"/>
    <mergeCell ref="F169:I169"/>
    <mergeCell ref="F174:I174"/>
    <mergeCell ref="F175:I175"/>
    <mergeCell ref="F176:I176"/>
    <mergeCell ref="F172:I172"/>
    <mergeCell ref="F173:I173"/>
    <mergeCell ref="F166:I166"/>
    <mergeCell ref="F167:I167"/>
    <mergeCell ref="F170:I170"/>
    <mergeCell ref="F171:I171"/>
    <mergeCell ref="F188:I188"/>
    <mergeCell ref="F189:I189"/>
    <mergeCell ref="F190:I190"/>
    <mergeCell ref="F183:I183"/>
    <mergeCell ref="F184:I184"/>
    <mergeCell ref="F185:I185"/>
    <mergeCell ref="F186:I186"/>
    <mergeCell ref="F187:I187"/>
    <mergeCell ref="F179:I179"/>
    <mergeCell ref="F180:I180"/>
    <mergeCell ref="F181:I181"/>
    <mergeCell ref="F182:I182"/>
    <mergeCell ref="F195:I195"/>
    <mergeCell ref="F196:I196"/>
    <mergeCell ref="F197:I197"/>
    <mergeCell ref="F198:I198"/>
    <mergeCell ref="F199:I199"/>
    <mergeCell ref="F191:I191"/>
    <mergeCell ref="F192:I192"/>
    <mergeCell ref="F193:I193"/>
    <mergeCell ref="F194:I194"/>
    <mergeCell ref="F211:I211"/>
    <mergeCell ref="F212:I212"/>
    <mergeCell ref="F214:I214"/>
    <mergeCell ref="F200:I200"/>
    <mergeCell ref="F204:I204"/>
    <mergeCell ref="F205:I205"/>
    <mergeCell ref="F210:I210"/>
    <mergeCell ref="F219:I219"/>
    <mergeCell ref="F220:I220"/>
    <mergeCell ref="F221:I221"/>
    <mergeCell ref="F215:I215"/>
    <mergeCell ref="F216:I216"/>
    <mergeCell ref="F217:I217"/>
    <mergeCell ref="F218:I218"/>
    <mergeCell ref="F235:I235"/>
    <mergeCell ref="F236:I236"/>
    <mergeCell ref="F234:I234"/>
    <mergeCell ref="F232:I232"/>
    <mergeCell ref="F233:I233"/>
    <mergeCell ref="F223:I223"/>
    <mergeCell ref="F224:I224"/>
    <mergeCell ref="F225:I225"/>
    <mergeCell ref="F226:I226"/>
    <mergeCell ref="F135:I135"/>
    <mergeCell ref="F274:I274"/>
    <mergeCell ref="F275:I275"/>
    <mergeCell ref="F310:I310"/>
    <mergeCell ref="F311:I311"/>
    <mergeCell ref="F312:I312"/>
    <mergeCell ref="F313:I313"/>
    <mergeCell ref="F306:I306"/>
    <mergeCell ref="F307:I307"/>
    <mergeCell ref="F308:I308"/>
    <mergeCell ref="F309:I309"/>
    <mergeCell ref="F301:I301"/>
    <mergeCell ref="F302:I302"/>
    <mergeCell ref="F303:I303"/>
    <mergeCell ref="F304:I304"/>
    <mergeCell ref="F305:I305"/>
    <mergeCell ref="F296:I296"/>
    <mergeCell ref="F297:I297"/>
    <mergeCell ref="F298:I298"/>
    <mergeCell ref="F299:I299"/>
    <mergeCell ref="F300:I300"/>
    <mergeCell ref="F291:I291"/>
    <mergeCell ref="F292:I292"/>
    <mergeCell ref="F293:I293"/>
    <mergeCell ref="F259:I259"/>
    <mergeCell ref="F260:I260"/>
    <mergeCell ref="F261:I261"/>
    <mergeCell ref="F178:I178"/>
    <mergeCell ref="F264:I264"/>
    <mergeCell ref="F265:I265"/>
    <mergeCell ref="F266:I266"/>
    <mergeCell ref="F267:I267"/>
    <mergeCell ref="F269:I269"/>
    <mergeCell ref="F246:I246"/>
    <mergeCell ref="F247:I247"/>
    <mergeCell ref="F248:I248"/>
    <mergeCell ref="F249:I249"/>
    <mergeCell ref="F250:I250"/>
    <mergeCell ref="F262:I262"/>
    <mergeCell ref="F263:I263"/>
    <mergeCell ref="F254:I254"/>
    <mergeCell ref="F255:I255"/>
    <mergeCell ref="F256:I256"/>
    <mergeCell ref="F257:I257"/>
    <mergeCell ref="F258:I258"/>
    <mergeCell ref="F252:I252"/>
    <mergeCell ref="F251:I251"/>
    <mergeCell ref="F253:I253"/>
    <mergeCell ref="F277:I277"/>
    <mergeCell ref="F278:I278"/>
    <mergeCell ref="F279:I279"/>
    <mergeCell ref="F270:I270"/>
    <mergeCell ref="F271:I271"/>
    <mergeCell ref="F268:I268"/>
    <mergeCell ref="F272:I272"/>
    <mergeCell ref="F273:I273"/>
    <mergeCell ref="F294:I294"/>
    <mergeCell ref="F286:I286"/>
    <mergeCell ref="F287:I287"/>
    <mergeCell ref="F288:I288"/>
    <mergeCell ref="F289:I289"/>
    <mergeCell ref="F290:I290"/>
    <mergeCell ref="F280:I280"/>
    <mergeCell ref="F281:I281"/>
    <mergeCell ref="F282:I282"/>
    <mergeCell ref="F283:I283"/>
    <mergeCell ref="F284:I284"/>
    <mergeCell ref="F285:I285"/>
    <mergeCell ref="F119:I119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71:I371"/>
    <mergeCell ref="F372:I372"/>
    <mergeCell ref="F373:I373"/>
    <mergeCell ref="F374:I374"/>
    <mergeCell ref="F375:I375"/>
    <mergeCell ref="F376:I376"/>
    <mergeCell ref="F356:I356"/>
    <mergeCell ref="F357:I357"/>
    <mergeCell ref="F358:I358"/>
    <mergeCell ref="F359:I359"/>
    <mergeCell ref="F360:I360"/>
    <mergeCell ref="F361:I361"/>
    <mergeCell ref="F362:I362"/>
    <mergeCell ref="F369:I369"/>
    <mergeCell ref="F295:I295"/>
  </mergeCells>
  <conditionalFormatting sqref="B5">
    <cfRule type="expression" dxfId="0" priority="1" stopIfTrue="1">
      <formula>LEN(TRIM(B5))=0</formula>
    </cfRule>
  </conditionalFormatting>
  <conditionalFormatting sqref="B9:B128">
    <cfRule type="expression" dxfId="0" priority="2" stopIfTrue="1">
      <formula>LEN(TRIM(B5))=0</formula>
    </cfRule>
  </conditionalFormatting>
  <conditionalFormatting sqref="B172">
    <cfRule type="expression" dxfId="2" priority="3" stopIfTrue="1">
      <formula>LEN(TRIM(B172))=0</formula>
    </cfRule>
  </conditionalFormatting>
  <printOptions gridLines="false" gridLinesSet="true"/>
  <pageMargins left="0.39370078740157" right="0.23622047244094" top="0.86" bottom="0.24" header="0.72" footer="0.31496062992126"/>
  <pageSetup paperSize="5" orientation="landscape" scale="75" fitToHeight="0" fitToWidth="1" r:id="rId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644"/>
  <sheetViews>
    <sheetView tabSelected="0" workbookViewId="0" zoomScale="98" zoomScaleNormal="98" showGridLines="true" showRowColHeaders="1">
      <pane ySplit="4" topLeftCell="A8" activePane="bottomLeft" state="frozen"/>
      <selection pane="bottomLeft" activeCell="A8" sqref="A8"/>
    </sheetView>
  </sheetViews>
  <sheetFormatPr defaultRowHeight="14.4" defaultColWidth="9.140625" outlineLevelRow="0" outlineLevelCol="0"/>
  <cols>
    <col min="1" max="1" width="6.5703125" customWidth="true" style="1"/>
    <col min="2" max="2" width="49.7109375" customWidth="true" style="50"/>
    <col min="3" max="3" width="15.5703125" customWidth="true" style="52"/>
    <col min="4" max="4" width="13.5703125" customWidth="true" style="1"/>
    <col min="5" max="5" width="13.140625" customWidth="true" style="50"/>
    <col min="6" max="6" width="10.7109375" customWidth="true" style="1"/>
    <col min="7" max="7" width="9.140625" style="1"/>
    <col min="8" max="8" width="9.140625" style="1"/>
    <col min="9" max="9" width="9.140625" style="1"/>
    <col min="10" max="10" width="10.28515625" customWidth="true" style="1"/>
    <col min="11" max="11" width="15.7109375" customWidth="true" style="73"/>
    <col min="12" max="12" width="15.7109375" customWidth="true" style="73"/>
    <col min="13" max="13" width="15.7109375" customWidth="true" style="73"/>
    <col min="14" max="14" width="13.140625" customWidth="true" style="1"/>
    <col min="15" max="15" width="10.28515625" customWidth="true" style="1"/>
    <col min="16" max="16" width="9.140625" style="1"/>
    <col min="17" max="17" width="9.140625" style="1"/>
    <col min="18" max="18" width="9.140625" style="1"/>
    <col min="19" max="19" width="9.140625" style="1"/>
    <col min="20" max="20" width="9.140625" style="1"/>
    <col min="21" max="21" width="9.140625" style="1"/>
    <col min="22" max="22" width="9.140625" style="1"/>
    <col min="23" max="23" width="9.140625" style="1"/>
    <col min="24" max="24" width="9.140625" style="1"/>
    <col min="25" max="25" width="35.42578125" customWidth="true" style="1"/>
    <col min="26" max="26" width="10.42578125" customWidth="true" style="1"/>
    <col min="27" max="27" width="11.5703125" customWidth="true" style="1"/>
    <col min="28" max="28" width="9.140625" style="1"/>
  </cols>
  <sheetData>
    <row r="1" spans="1:31">
      <c r="A1" s="476" t="s">
        <v>482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8"/>
    </row>
    <row r="2" spans="1:31">
      <c r="A2" s="2"/>
      <c r="B2" s="176"/>
      <c r="C2" s="2"/>
      <c r="D2" s="4"/>
      <c r="E2" s="3"/>
      <c r="F2" s="4"/>
      <c r="G2" s="4"/>
      <c r="H2" s="4"/>
      <c r="I2" s="4"/>
      <c r="J2" s="4"/>
      <c r="K2" s="199"/>
      <c r="L2" s="67"/>
      <c r="M2" s="67"/>
      <c r="N2" s="4"/>
    </row>
    <row r="3" spans="1:31" customHeight="1" ht="12.75" s="6" customFormat="1">
      <c r="A3" s="479" t="s">
        <v>1</v>
      </c>
      <c r="B3" s="579" t="s">
        <v>2</v>
      </c>
      <c r="C3" s="479" t="s">
        <v>3</v>
      </c>
      <c r="D3" s="479" t="s">
        <v>4</v>
      </c>
      <c r="E3" s="479" t="s">
        <v>5</v>
      </c>
      <c r="F3" s="482" t="s">
        <v>6</v>
      </c>
      <c r="G3" s="483"/>
      <c r="H3" s="483"/>
      <c r="I3" s="484"/>
      <c r="J3" s="479" t="s">
        <v>7</v>
      </c>
      <c r="K3" s="581" t="s">
        <v>8</v>
      </c>
      <c r="L3" s="582"/>
      <c r="M3" s="583"/>
      <c r="N3" s="479" t="s">
        <v>9</v>
      </c>
    </row>
    <row r="4" spans="1:31" customHeight="1" ht="51" s="6" customFormat="1">
      <c r="A4" s="480"/>
      <c r="B4" s="580"/>
      <c r="C4" s="480"/>
      <c r="D4" s="480"/>
      <c r="E4" s="480"/>
      <c r="F4" s="7" t="s">
        <v>10</v>
      </c>
      <c r="G4" s="7" t="s">
        <v>11</v>
      </c>
      <c r="H4" s="7" t="s">
        <v>12</v>
      </c>
      <c r="I4" s="7" t="s">
        <v>13</v>
      </c>
      <c r="J4" s="480"/>
      <c r="K4" s="68" t="s">
        <v>14</v>
      </c>
      <c r="L4" s="68" t="s">
        <v>15</v>
      </c>
      <c r="M4" s="68" t="s">
        <v>16</v>
      </c>
      <c r="N4" s="480"/>
    </row>
    <row r="5" spans="1:31" customHeight="1" ht="12.75" s="10" customFormat="1">
      <c r="A5" s="8"/>
      <c r="B5" s="9" t="s">
        <v>17</v>
      </c>
      <c r="C5" s="19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21"/>
    </row>
    <row r="6" spans="1:31" customHeight="1" ht="12.75" s="10" customFormat="1">
      <c r="A6" s="8"/>
      <c r="B6" s="11"/>
      <c r="C6" s="12"/>
      <c r="D6" s="12"/>
      <c r="E6" s="12"/>
      <c r="F6" s="488"/>
      <c r="G6" s="489"/>
      <c r="H6" s="489"/>
      <c r="I6" s="490"/>
      <c r="J6" s="12"/>
      <c r="K6" s="200"/>
      <c r="L6" s="200"/>
      <c r="M6" s="20"/>
      <c r="N6" s="174"/>
    </row>
    <row r="7" spans="1:31" customHeight="1" ht="12.75" s="10" customFormat="1">
      <c r="A7" s="8"/>
      <c r="B7" s="11"/>
      <c r="C7" s="12"/>
      <c r="D7" s="12"/>
      <c r="E7" s="12"/>
      <c r="F7" s="488"/>
      <c r="G7" s="489"/>
      <c r="H7" s="489"/>
      <c r="I7" s="490"/>
      <c r="J7" s="12"/>
      <c r="K7" s="200"/>
      <c r="L7" s="200"/>
      <c r="M7" s="20"/>
      <c r="N7" s="174"/>
    </row>
    <row r="8" spans="1:31" customHeight="1" ht="12.75" s="10" customFormat="1">
      <c r="A8" s="8"/>
      <c r="B8" s="11"/>
      <c r="C8" s="12"/>
      <c r="D8" s="12"/>
      <c r="E8" s="12"/>
      <c r="F8" s="488"/>
      <c r="G8" s="489"/>
      <c r="H8" s="489"/>
      <c r="I8" s="490"/>
      <c r="J8" s="12"/>
      <c r="K8" s="200"/>
      <c r="L8" s="200"/>
      <c r="M8" s="20"/>
      <c r="N8" s="174"/>
    </row>
    <row r="9" spans="1:31" customHeight="1" ht="12.75" s="169" customFormat="1">
      <c r="A9" s="584" t="s">
        <v>944</v>
      </c>
      <c r="B9" s="585"/>
      <c r="C9" s="12" t="s">
        <v>945</v>
      </c>
      <c r="D9" s="12"/>
      <c r="E9" s="12"/>
      <c r="F9" s="485"/>
      <c r="G9" s="486"/>
      <c r="H9" s="486"/>
      <c r="I9" s="487"/>
      <c r="J9" s="105"/>
      <c r="K9" s="20"/>
      <c r="L9" s="20"/>
      <c r="M9" s="20"/>
      <c r="N9" s="167"/>
      <c r="O9" s="168"/>
      <c r="Y9" s="170"/>
    </row>
    <row r="10" spans="1:31" customHeight="1" ht="12.75" s="169" customFormat="1">
      <c r="A10" s="177"/>
      <c r="B10" s="178" t="s">
        <v>946</v>
      </c>
      <c r="C10" s="12"/>
      <c r="D10" s="12"/>
      <c r="E10" s="12"/>
      <c r="F10" s="485" t="s">
        <v>947</v>
      </c>
      <c r="G10" s="486"/>
      <c r="H10" s="486"/>
      <c r="I10" s="487"/>
      <c r="J10" s="105"/>
      <c r="K10" s="20"/>
      <c r="L10" s="20"/>
      <c r="M10" s="20"/>
      <c r="N10" s="167"/>
      <c r="O10" s="168"/>
      <c r="Y10" s="170"/>
    </row>
    <row r="11" spans="1:31" customHeight="1" ht="54.75" s="169" customFormat="1">
      <c r="A11" s="177"/>
      <c r="B11" s="178" t="s">
        <v>948</v>
      </c>
      <c r="C11" s="12"/>
      <c r="D11" s="12"/>
      <c r="E11" s="12" t="s">
        <v>512</v>
      </c>
      <c r="F11" s="485" t="s">
        <v>947</v>
      </c>
      <c r="G11" s="486"/>
      <c r="H11" s="486"/>
      <c r="I11" s="487"/>
      <c r="J11" s="105"/>
      <c r="K11" s="20"/>
      <c r="L11" s="20">
        <v>80000</v>
      </c>
      <c r="M11" s="20"/>
      <c r="N11" s="167"/>
      <c r="O11" s="168"/>
      <c r="Y11" s="170"/>
    </row>
    <row r="12" spans="1:31" customHeight="1" ht="51.75" s="169" customFormat="1">
      <c r="A12" s="177"/>
      <c r="B12" s="178" t="s">
        <v>949</v>
      </c>
      <c r="C12" s="12"/>
      <c r="D12" s="12"/>
      <c r="E12" s="12" t="s">
        <v>512</v>
      </c>
      <c r="F12" s="485" t="s">
        <v>947</v>
      </c>
      <c r="G12" s="486"/>
      <c r="H12" s="486"/>
      <c r="I12" s="487"/>
      <c r="J12" s="105"/>
      <c r="K12" s="20"/>
      <c r="L12" s="20">
        <v>60000</v>
      </c>
      <c r="M12" s="20"/>
      <c r="N12" s="167"/>
      <c r="O12" s="168"/>
      <c r="Y12" s="170"/>
    </row>
    <row r="13" spans="1:31" customHeight="1" ht="12" s="169" customFormat="1">
      <c r="A13" s="177"/>
      <c r="B13" s="178" t="s">
        <v>950</v>
      </c>
      <c r="C13" s="12"/>
      <c r="D13" s="12"/>
      <c r="E13" s="12"/>
      <c r="F13" s="485" t="s">
        <v>595</v>
      </c>
      <c r="G13" s="486"/>
      <c r="H13" s="486"/>
      <c r="I13" s="487"/>
      <c r="J13" s="105"/>
      <c r="K13" s="20"/>
      <c r="L13" s="20"/>
      <c r="M13" s="20"/>
      <c r="N13" s="167"/>
      <c r="O13" s="168"/>
      <c r="Y13" s="170"/>
    </row>
    <row r="14" spans="1:31" customHeight="1" ht="50.25" s="169" customFormat="1">
      <c r="A14" s="177"/>
      <c r="B14" s="178" t="s">
        <v>951</v>
      </c>
      <c r="C14" s="12"/>
      <c r="D14" s="12"/>
      <c r="E14" s="12" t="s">
        <v>512</v>
      </c>
      <c r="F14" s="485" t="s">
        <v>595</v>
      </c>
      <c r="G14" s="486"/>
      <c r="H14" s="486"/>
      <c r="I14" s="487"/>
      <c r="J14" s="105"/>
      <c r="K14" s="20"/>
      <c r="L14" s="20">
        <v>100000</v>
      </c>
      <c r="M14" s="20"/>
      <c r="N14" s="167"/>
      <c r="O14" s="168"/>
      <c r="Y14" s="170"/>
    </row>
    <row r="15" spans="1:31" customHeight="1" ht="50.25" s="169" customFormat="1">
      <c r="A15" s="177"/>
      <c r="B15" s="178" t="s">
        <v>952</v>
      </c>
      <c r="C15" s="12"/>
      <c r="D15" s="12"/>
      <c r="E15" s="12" t="s">
        <v>512</v>
      </c>
      <c r="F15" s="485" t="s">
        <v>595</v>
      </c>
      <c r="G15" s="486"/>
      <c r="H15" s="486"/>
      <c r="I15" s="487"/>
      <c r="J15" s="105"/>
      <c r="K15" s="20"/>
      <c r="L15" s="20">
        <v>300000</v>
      </c>
      <c r="M15" s="20"/>
      <c r="N15" s="167"/>
      <c r="O15" s="168"/>
      <c r="Y15" s="170"/>
    </row>
    <row r="16" spans="1:31" customHeight="1" ht="54" s="169" customFormat="1">
      <c r="A16" s="177"/>
      <c r="B16" s="178" t="s">
        <v>953</v>
      </c>
      <c r="C16" s="12"/>
      <c r="D16" s="12"/>
      <c r="E16" s="12" t="s">
        <v>512</v>
      </c>
      <c r="F16" s="485" t="s">
        <v>595</v>
      </c>
      <c r="G16" s="486"/>
      <c r="H16" s="486"/>
      <c r="I16" s="487"/>
      <c r="J16" s="105"/>
      <c r="K16" s="162"/>
      <c r="L16" s="20">
        <v>200000</v>
      </c>
      <c r="M16" s="162"/>
      <c r="N16" s="167"/>
      <c r="O16" s="168"/>
      <c r="Y16" s="170">
        <v>3750</v>
      </c>
    </row>
    <row r="17" spans="1:31" customHeight="1" ht="34.5" s="169" customFormat="1">
      <c r="A17" s="177"/>
      <c r="B17" s="178" t="s">
        <v>954</v>
      </c>
      <c r="C17" s="161"/>
      <c r="D17" s="172"/>
      <c r="E17" s="12" t="s">
        <v>42</v>
      </c>
      <c r="F17" s="485" t="s">
        <v>955</v>
      </c>
      <c r="G17" s="486"/>
      <c r="H17" s="486"/>
      <c r="I17" s="487"/>
      <c r="J17" s="172"/>
      <c r="K17" s="20"/>
      <c r="L17" s="20">
        <v>450000</v>
      </c>
      <c r="M17" s="20"/>
      <c r="N17" s="167"/>
      <c r="O17" s="168"/>
      <c r="Y17" s="170">
        <v>1000</v>
      </c>
    </row>
    <row r="18" spans="1:31" customHeight="1" ht="12.75" s="169" customFormat="1">
      <c r="A18" s="1"/>
      <c r="B18" s="1"/>
      <c r="C18" s="12"/>
      <c r="D18" s="12"/>
      <c r="E18" s="12"/>
      <c r="F18" s="485"/>
      <c r="G18" s="486"/>
      <c r="H18" s="486"/>
      <c r="I18" s="487"/>
      <c r="J18" s="105"/>
      <c r="K18" s="162"/>
      <c r="L18" s="20"/>
      <c r="M18" s="162"/>
      <c r="N18" s="167"/>
      <c r="O18" s="168"/>
      <c r="Y18" s="170">
        <v>574.08</v>
      </c>
    </row>
    <row r="19" spans="1:31" customHeight="1" ht="12.75" s="169" customFormat="1">
      <c r="A19" s="177" t="s">
        <v>956</v>
      </c>
      <c r="B19" s="177"/>
      <c r="C19" s="161"/>
      <c r="D19" s="172"/>
      <c r="E19" s="12"/>
      <c r="F19" s="524"/>
      <c r="G19" s="525"/>
      <c r="H19" s="525"/>
      <c r="I19" s="526"/>
      <c r="J19" s="172"/>
      <c r="K19" s="20"/>
      <c r="L19" s="20"/>
      <c r="M19" s="20"/>
      <c r="N19" s="167"/>
      <c r="O19" s="168"/>
      <c r="Y19" s="170">
        <v>1000</v>
      </c>
    </row>
    <row r="20" spans="1:31" customHeight="1" ht="12.75" s="169" customFormat="1">
      <c r="A20" s="177"/>
      <c r="B20" s="178" t="s">
        <v>957</v>
      </c>
      <c r="C20" s="12"/>
      <c r="D20" s="12"/>
      <c r="E20" s="12"/>
      <c r="F20" s="485" t="s">
        <v>958</v>
      </c>
      <c r="G20" s="486"/>
      <c r="H20" s="486"/>
      <c r="I20" s="487"/>
      <c r="J20" s="105"/>
      <c r="K20" s="162"/>
      <c r="L20" s="20">
        <v>500000</v>
      </c>
      <c r="M20" s="162"/>
      <c r="N20" s="167"/>
      <c r="O20" s="168"/>
      <c r="Y20" s="170">
        <v>3750</v>
      </c>
    </row>
    <row r="21" spans="1:31" customHeight="1" ht="49.5" s="169" customFormat="1">
      <c r="A21" s="177"/>
      <c r="B21" s="178" t="s">
        <v>959</v>
      </c>
      <c r="C21" s="12"/>
      <c r="D21" s="12"/>
      <c r="E21" s="12" t="s">
        <v>512</v>
      </c>
      <c r="F21" s="485" t="s">
        <v>960</v>
      </c>
      <c r="G21" s="486"/>
      <c r="H21" s="486"/>
      <c r="I21" s="487"/>
      <c r="J21" s="105"/>
      <c r="K21" s="162"/>
      <c r="L21" s="20">
        <v>400000</v>
      </c>
      <c r="M21" s="162"/>
      <c r="N21" s="167"/>
      <c r="O21" s="168"/>
      <c r="Y21" s="170">
        <v>574.08</v>
      </c>
    </row>
    <row r="22" spans="1:31" customHeight="1" ht="12.75" s="169" customFormat="1">
      <c r="A22" s="179"/>
      <c r="B22" s="179"/>
      <c r="C22" s="12"/>
      <c r="D22" s="12"/>
      <c r="E22" s="12"/>
      <c r="F22" s="485"/>
      <c r="G22" s="486"/>
      <c r="H22" s="486"/>
      <c r="I22" s="487"/>
      <c r="J22" s="105"/>
      <c r="K22" s="162"/>
      <c r="L22" s="20"/>
      <c r="M22" s="162"/>
      <c r="N22" s="167"/>
      <c r="O22" s="168"/>
      <c r="Y22" s="170"/>
    </row>
    <row r="23" spans="1:31" customHeight="1" ht="12.75" s="169" customFormat="1">
      <c r="A23" s="177" t="s">
        <v>961</v>
      </c>
      <c r="B23" s="177"/>
      <c r="C23" s="12"/>
      <c r="D23" s="12"/>
      <c r="E23" s="12"/>
      <c r="F23" s="485"/>
      <c r="G23" s="486"/>
      <c r="H23" s="486"/>
      <c r="I23" s="487"/>
      <c r="J23" s="105"/>
      <c r="K23" s="162"/>
      <c r="L23" s="20"/>
      <c r="M23" s="162"/>
      <c r="N23" s="167"/>
      <c r="O23" s="168"/>
      <c r="Y23" s="170">
        <v>3750</v>
      </c>
    </row>
    <row r="24" spans="1:31" customHeight="1" ht="12.75" s="169" customFormat="1">
      <c r="A24" s="178"/>
      <c r="B24" s="178" t="s">
        <v>278</v>
      </c>
      <c r="C24" s="161"/>
      <c r="D24" s="172"/>
      <c r="E24" s="12"/>
      <c r="F24" s="485" t="s">
        <v>962</v>
      </c>
      <c r="G24" s="486"/>
      <c r="H24" s="486"/>
      <c r="I24" s="487"/>
      <c r="J24" s="172"/>
      <c r="K24" s="20"/>
      <c r="L24" s="20"/>
      <c r="M24" s="20"/>
      <c r="N24" s="167"/>
      <c r="O24" s="168"/>
      <c r="Y24" s="170">
        <v>1000</v>
      </c>
    </row>
    <row r="25" spans="1:31" customHeight="1" ht="12.75" s="169" customFormat="1">
      <c r="A25" s="178"/>
      <c r="B25" s="178" t="s">
        <v>948</v>
      </c>
      <c r="C25" s="12"/>
      <c r="D25" s="12"/>
      <c r="E25" s="12"/>
      <c r="F25" s="485" t="s">
        <v>962</v>
      </c>
      <c r="G25" s="486"/>
      <c r="H25" s="486"/>
      <c r="I25" s="487"/>
      <c r="J25" s="105"/>
      <c r="K25" s="162"/>
      <c r="L25" s="20">
        <v>50000</v>
      </c>
      <c r="M25" s="162"/>
      <c r="N25" s="167"/>
      <c r="O25" s="168"/>
      <c r="Y25" s="170">
        <v>3750</v>
      </c>
    </row>
    <row r="26" spans="1:31" customHeight="1" ht="12.75" s="169" customFormat="1">
      <c r="A26" s="178"/>
      <c r="B26" s="178" t="s">
        <v>963</v>
      </c>
      <c r="C26" s="164"/>
      <c r="D26" s="172"/>
      <c r="E26" s="12"/>
      <c r="F26" s="485" t="s">
        <v>962</v>
      </c>
      <c r="G26" s="486"/>
      <c r="H26" s="486"/>
      <c r="I26" s="487"/>
      <c r="J26" s="172"/>
      <c r="K26" s="162"/>
      <c r="L26" s="20">
        <v>20000</v>
      </c>
      <c r="M26" s="162"/>
      <c r="N26" s="167"/>
      <c r="O26" s="168"/>
    </row>
    <row r="27" spans="1:31" customHeight="1" ht="12.75" s="169" customFormat="1">
      <c r="A27" s="178"/>
      <c r="B27" s="178" t="s">
        <v>964</v>
      </c>
      <c r="C27" s="164"/>
      <c r="D27" s="172"/>
      <c r="E27" s="12"/>
      <c r="F27" s="485" t="s">
        <v>962</v>
      </c>
      <c r="G27" s="486"/>
      <c r="H27" s="486"/>
      <c r="I27" s="487"/>
      <c r="J27" s="172"/>
      <c r="K27" s="162"/>
      <c r="L27" s="20">
        <v>50000</v>
      </c>
      <c r="M27" s="162"/>
      <c r="N27" s="167"/>
      <c r="O27" s="168"/>
    </row>
    <row r="28" spans="1:31" customHeight="1" ht="12.75" s="169" customFormat="1">
      <c r="A28" s="177"/>
      <c r="B28" s="178" t="s">
        <v>965</v>
      </c>
      <c r="C28" s="12"/>
      <c r="D28" s="12"/>
      <c r="E28" s="12"/>
      <c r="F28" s="485" t="s">
        <v>966</v>
      </c>
      <c r="G28" s="486"/>
      <c r="H28" s="486"/>
      <c r="I28" s="487"/>
      <c r="J28" s="105"/>
      <c r="K28" s="162"/>
      <c r="L28" s="20"/>
      <c r="M28" s="162"/>
      <c r="N28" s="167"/>
      <c r="O28" s="168"/>
    </row>
    <row r="29" spans="1:31" customHeight="1" ht="12.75" s="169" customFormat="1">
      <c r="A29" s="177"/>
      <c r="B29" s="178" t="s">
        <v>948</v>
      </c>
      <c r="C29" s="12"/>
      <c r="D29" s="12"/>
      <c r="E29" s="12"/>
      <c r="F29" s="485" t="s">
        <v>966</v>
      </c>
      <c r="G29" s="486"/>
      <c r="H29" s="486"/>
      <c r="I29" s="487"/>
      <c r="J29" s="105"/>
      <c r="K29" s="162"/>
      <c r="L29" s="20">
        <v>90000</v>
      </c>
      <c r="M29" s="162"/>
      <c r="N29" s="167"/>
      <c r="O29" s="168"/>
    </row>
    <row r="30" spans="1:31" customHeight="1" ht="12.75" s="169" customFormat="1">
      <c r="A30" s="177"/>
      <c r="B30" s="178" t="s">
        <v>964</v>
      </c>
      <c r="C30" s="12"/>
      <c r="D30" s="12"/>
      <c r="E30" s="12"/>
      <c r="F30" s="485" t="s">
        <v>966</v>
      </c>
      <c r="G30" s="486"/>
      <c r="H30" s="486"/>
      <c r="I30" s="487"/>
      <c r="J30" s="105"/>
      <c r="K30" s="162"/>
      <c r="L30" s="20">
        <v>10000</v>
      </c>
      <c r="M30" s="162"/>
      <c r="N30" s="168"/>
      <c r="O30" s="168"/>
    </row>
    <row r="31" spans="1:31" customHeight="1" ht="12.75" s="169" customFormat="1">
      <c r="A31" s="177"/>
      <c r="B31" s="178" t="s">
        <v>967</v>
      </c>
      <c r="C31" s="164"/>
      <c r="D31" s="172"/>
      <c r="E31" s="12"/>
      <c r="F31" s="524" t="s">
        <v>966</v>
      </c>
      <c r="G31" s="525"/>
      <c r="H31" s="525"/>
      <c r="I31" s="526"/>
      <c r="J31" s="172"/>
      <c r="K31" s="162"/>
      <c r="L31" s="20"/>
      <c r="M31" s="162"/>
      <c r="N31" s="167"/>
      <c r="O31" s="168"/>
    </row>
    <row r="32" spans="1:31" customHeight="1" ht="12.75" s="169" customFormat="1">
      <c r="A32" s="177"/>
      <c r="B32" s="178" t="s">
        <v>968</v>
      </c>
      <c r="C32" s="12"/>
      <c r="D32" s="12"/>
      <c r="E32" s="12"/>
      <c r="F32" s="485" t="s">
        <v>966</v>
      </c>
      <c r="G32" s="486"/>
      <c r="H32" s="486"/>
      <c r="I32" s="487"/>
      <c r="J32" s="105"/>
      <c r="K32" s="162"/>
      <c r="L32" s="20">
        <v>10000</v>
      </c>
      <c r="M32" s="162"/>
      <c r="N32" s="167"/>
      <c r="O32" s="168"/>
    </row>
    <row r="33" spans="1:31" customHeight="1" ht="12.75" s="169" customFormat="1">
      <c r="A33" s="177"/>
      <c r="B33" s="178" t="s">
        <v>948</v>
      </c>
      <c r="C33" s="12"/>
      <c r="D33" s="12"/>
      <c r="E33" s="12"/>
      <c r="F33" s="485" t="s">
        <v>966</v>
      </c>
      <c r="G33" s="486"/>
      <c r="H33" s="486"/>
      <c r="I33" s="487"/>
      <c r="J33" s="105"/>
      <c r="K33" s="162"/>
      <c r="L33" s="20">
        <v>150000</v>
      </c>
      <c r="M33" s="162"/>
      <c r="N33" s="167"/>
      <c r="O33" s="168"/>
    </row>
    <row r="34" spans="1:31" customHeight="1" ht="12.75" s="169" customFormat="1">
      <c r="A34" s="177"/>
      <c r="B34" s="178" t="s">
        <v>969</v>
      </c>
      <c r="C34" s="12"/>
      <c r="D34" s="12"/>
      <c r="E34" s="12"/>
      <c r="F34" s="485" t="s">
        <v>966</v>
      </c>
      <c r="G34" s="486"/>
      <c r="H34" s="486"/>
      <c r="I34" s="487"/>
      <c r="J34" s="105"/>
      <c r="K34" s="162"/>
      <c r="L34" s="20">
        <v>310000</v>
      </c>
      <c r="M34" s="162"/>
      <c r="N34" s="168"/>
      <c r="O34" s="168"/>
    </row>
    <row r="35" spans="1:31" customHeight="1" ht="12.75" s="169" customFormat="1">
      <c r="A35" s="177"/>
      <c r="B35" s="178" t="s">
        <v>970</v>
      </c>
      <c r="C35" s="12"/>
      <c r="D35" s="12"/>
      <c r="E35" s="12"/>
      <c r="F35" s="485" t="s">
        <v>966</v>
      </c>
      <c r="G35" s="486"/>
      <c r="H35" s="486"/>
      <c r="I35" s="487"/>
      <c r="J35" s="105"/>
      <c r="K35" s="162"/>
      <c r="L35" s="20">
        <v>50000</v>
      </c>
      <c r="M35" s="162"/>
      <c r="N35" s="168"/>
      <c r="O35" s="168"/>
    </row>
    <row r="36" spans="1:31" customHeight="1" ht="12.75" s="169" customFormat="1">
      <c r="A36" s="177"/>
      <c r="B36" s="178" t="s">
        <v>971</v>
      </c>
      <c r="C36" s="12"/>
      <c r="D36" s="12"/>
      <c r="E36" s="12"/>
      <c r="F36" s="485" t="s">
        <v>595</v>
      </c>
      <c r="G36" s="486"/>
      <c r="H36" s="486"/>
      <c r="I36" s="487"/>
      <c r="J36" s="105"/>
      <c r="K36" s="162"/>
      <c r="L36" s="20"/>
      <c r="M36" s="162"/>
      <c r="N36" s="168"/>
      <c r="O36" s="168"/>
    </row>
    <row r="37" spans="1:31" customHeight="1" ht="12.75" s="169" customFormat="1">
      <c r="A37" s="177"/>
      <c r="B37" s="178" t="s">
        <v>948</v>
      </c>
      <c r="C37" s="12"/>
      <c r="D37" s="12"/>
      <c r="E37" s="12"/>
      <c r="F37" s="485" t="s">
        <v>595</v>
      </c>
      <c r="G37" s="486"/>
      <c r="H37" s="486"/>
      <c r="I37" s="487"/>
      <c r="J37" s="105"/>
      <c r="K37" s="162"/>
      <c r="L37" s="20">
        <v>60000</v>
      </c>
      <c r="M37" s="162"/>
      <c r="N37" s="168"/>
      <c r="O37" s="168"/>
    </row>
    <row r="38" spans="1:31" customHeight="1" ht="12.75" s="169" customFormat="1">
      <c r="A38" s="177"/>
      <c r="B38" s="178" t="s">
        <v>963</v>
      </c>
      <c r="C38" s="164"/>
      <c r="D38" s="172"/>
      <c r="E38" s="12"/>
      <c r="F38" s="485" t="s">
        <v>595</v>
      </c>
      <c r="G38" s="486"/>
      <c r="H38" s="486"/>
      <c r="I38" s="487"/>
      <c r="J38" s="172"/>
      <c r="K38" s="162"/>
      <c r="L38" s="20">
        <v>15000</v>
      </c>
      <c r="M38" s="162"/>
      <c r="N38" s="167"/>
      <c r="O38" s="168"/>
    </row>
    <row r="39" spans="1:31" customHeight="1" ht="12.75" s="169" customFormat="1">
      <c r="A39" s="177"/>
      <c r="B39" s="178" t="s">
        <v>972</v>
      </c>
      <c r="C39" s="12"/>
      <c r="D39" s="12"/>
      <c r="E39" s="12"/>
      <c r="F39" s="485" t="s">
        <v>973</v>
      </c>
      <c r="G39" s="486"/>
      <c r="H39" s="486"/>
      <c r="I39" s="487"/>
      <c r="J39" s="105"/>
      <c r="K39" s="162"/>
      <c r="L39" s="20"/>
      <c r="M39" s="162"/>
      <c r="P39" s="168"/>
    </row>
    <row r="40" spans="1:31" customHeight="1" ht="12.75" s="76" customFormat="1">
      <c r="A40" s="177"/>
      <c r="B40" s="178" t="s">
        <v>948</v>
      </c>
      <c r="C40" s="181"/>
      <c r="D40" s="181"/>
      <c r="E40" s="181"/>
      <c r="F40" s="485" t="s">
        <v>973</v>
      </c>
      <c r="G40" s="486"/>
      <c r="H40" s="486"/>
      <c r="I40" s="487"/>
      <c r="J40" s="182"/>
      <c r="K40" s="183"/>
      <c r="L40" s="202">
        <v>60000</v>
      </c>
      <c r="M40" s="183"/>
      <c r="P40" s="77"/>
    </row>
    <row r="41" spans="1:31" customHeight="1" ht="12.75" s="47" customFormat="1">
      <c r="A41" s="177"/>
      <c r="B41" s="178" t="s">
        <v>963</v>
      </c>
      <c r="C41" s="25"/>
      <c r="D41" s="25"/>
      <c r="E41" s="12"/>
      <c r="F41" s="485" t="s">
        <v>973</v>
      </c>
      <c r="G41" s="486"/>
      <c r="H41" s="486"/>
      <c r="I41" s="487"/>
      <c r="J41" s="12"/>
      <c r="K41" s="200"/>
      <c r="L41" s="201">
        <v>15000</v>
      </c>
      <c r="M41" s="20"/>
      <c r="N41" s="8"/>
      <c r="O41" s="10"/>
    </row>
    <row r="42" spans="1:31" customHeight="1" ht="12.75" s="47" customFormat="1">
      <c r="A42" s="177"/>
      <c r="B42" s="178" t="s">
        <v>974</v>
      </c>
      <c r="C42" s="25"/>
      <c r="D42" s="25"/>
      <c r="E42" s="12"/>
      <c r="F42" s="485" t="s">
        <v>595</v>
      </c>
      <c r="G42" s="486"/>
      <c r="H42" s="486"/>
      <c r="I42" s="487"/>
      <c r="J42" s="12"/>
      <c r="K42" s="200"/>
      <c r="L42" s="201"/>
      <c r="M42" s="20"/>
      <c r="N42" s="8"/>
      <c r="O42" s="10"/>
    </row>
    <row r="43" spans="1:31" customHeight="1" ht="13.5" s="47" customFormat="1">
      <c r="A43" s="177"/>
      <c r="B43" s="178" t="s">
        <v>948</v>
      </c>
      <c r="C43" s="184"/>
      <c r="D43" s="184"/>
      <c r="E43" s="6"/>
      <c r="F43" s="485" t="s">
        <v>595</v>
      </c>
      <c r="G43" s="486"/>
      <c r="H43" s="486"/>
      <c r="I43" s="487"/>
      <c r="J43" s="184"/>
      <c r="K43" s="185"/>
      <c r="L43" s="185">
        <v>50000</v>
      </c>
      <c r="M43" s="185"/>
      <c r="N43" s="184"/>
      <c r="O43" s="10"/>
    </row>
    <row r="44" spans="1:31" customHeight="1" ht="12.75" s="47" customFormat="1">
      <c r="A44" s="177"/>
      <c r="B44" s="178" t="s">
        <v>963</v>
      </c>
      <c r="C44" s="6"/>
      <c r="D44" s="10"/>
      <c r="E44" s="10"/>
      <c r="F44" s="485" t="s">
        <v>595</v>
      </c>
      <c r="G44" s="486"/>
      <c r="H44" s="486"/>
      <c r="I44" s="487"/>
      <c r="J44" s="6"/>
      <c r="K44" s="185"/>
      <c r="L44" s="203">
        <v>20000</v>
      </c>
      <c r="M44" s="204"/>
      <c r="N44" s="10"/>
      <c r="O44" s="10"/>
      <c r="AE44" s="47"/>
    </row>
    <row r="45" spans="1:31" customHeight="1" ht="12" s="47" customFormat="1">
      <c r="A45" s="177"/>
      <c r="B45" s="178" t="s">
        <v>975</v>
      </c>
      <c r="C45" s="6"/>
      <c r="D45" s="10"/>
      <c r="E45" s="10"/>
      <c r="F45" s="485" t="s">
        <v>595</v>
      </c>
      <c r="G45" s="486"/>
      <c r="H45" s="486"/>
      <c r="I45" s="487"/>
      <c r="J45" s="6"/>
      <c r="K45" s="185"/>
      <c r="L45" s="185">
        <v>70000</v>
      </c>
      <c r="M45" s="185"/>
      <c r="N45" s="10"/>
      <c r="O45" s="10"/>
      <c r="W45" s="47"/>
    </row>
    <row r="46" spans="1:31" s="50" customFormat="1">
      <c r="C46" s="51"/>
      <c r="D46" s="51"/>
      <c r="E46" s="51"/>
      <c r="F46" s="485"/>
      <c r="G46" s="486"/>
      <c r="H46" s="486"/>
      <c r="I46" s="487"/>
      <c r="J46" s="51"/>
      <c r="K46" s="72"/>
      <c r="L46" s="72"/>
      <c r="M46" s="72"/>
      <c r="P46" s="180"/>
    </row>
    <row r="47" spans="1:31" s="50" customFormat="1">
      <c r="A47" s="584" t="s">
        <v>976</v>
      </c>
      <c r="B47" s="586"/>
      <c r="C47" s="585"/>
      <c r="D47" s="51"/>
      <c r="E47" s="51"/>
      <c r="F47" s="485" t="s">
        <v>977</v>
      </c>
      <c r="G47" s="486"/>
      <c r="H47" s="486"/>
      <c r="I47" s="487"/>
      <c r="J47" s="51"/>
      <c r="K47" s="72"/>
      <c r="L47" s="72"/>
      <c r="M47" s="72"/>
      <c r="P47" s="180"/>
    </row>
    <row r="48" spans="1:31" s="50" customFormat="1">
      <c r="A48" s="186"/>
      <c r="B48" s="187" t="s">
        <v>978</v>
      </c>
      <c r="C48" s="188"/>
      <c r="D48" s="51"/>
      <c r="E48" s="51"/>
      <c r="F48" s="485" t="s">
        <v>977</v>
      </c>
      <c r="G48" s="486"/>
      <c r="H48" s="486"/>
      <c r="I48" s="487"/>
      <c r="J48" s="51"/>
      <c r="K48" s="72"/>
      <c r="L48" s="72">
        <v>650000</v>
      </c>
      <c r="M48" s="72"/>
    </row>
    <row r="49" spans="1:31" s="50" customFormat="1">
      <c r="A49" s="186"/>
      <c r="B49" s="187" t="s">
        <v>979</v>
      </c>
      <c r="C49" s="188"/>
      <c r="D49" s="51"/>
      <c r="E49" s="51"/>
      <c r="F49" s="485" t="s">
        <v>977</v>
      </c>
      <c r="G49" s="486"/>
      <c r="H49" s="486"/>
      <c r="I49" s="487"/>
      <c r="J49" s="51"/>
      <c r="K49" s="72"/>
      <c r="L49" s="72"/>
      <c r="M49" s="72"/>
    </row>
    <row r="50" spans="1:31" s="50" customFormat="1">
      <c r="A50" s="186"/>
      <c r="B50" s="187" t="s">
        <v>980</v>
      </c>
      <c r="C50" s="188"/>
      <c r="D50" s="51"/>
      <c r="E50" s="51"/>
      <c r="F50" s="485" t="s">
        <v>977</v>
      </c>
      <c r="G50" s="486"/>
      <c r="H50" s="486"/>
      <c r="I50" s="487"/>
      <c r="J50" s="51"/>
      <c r="K50" s="72"/>
      <c r="L50" s="72"/>
      <c r="M50" s="72"/>
    </row>
    <row r="51" spans="1:31" s="50" customFormat="1">
      <c r="A51" s="186"/>
      <c r="B51" s="187" t="s">
        <v>981</v>
      </c>
      <c r="C51" s="188"/>
      <c r="D51" s="51"/>
      <c r="E51" s="51"/>
      <c r="F51" s="485" t="s">
        <v>977</v>
      </c>
      <c r="G51" s="486"/>
      <c r="H51" s="486"/>
      <c r="I51" s="487"/>
      <c r="J51" s="51"/>
      <c r="K51" s="72"/>
      <c r="L51" s="72"/>
      <c r="M51" s="72"/>
    </row>
    <row r="52" spans="1:31" s="50" customFormat="1">
      <c r="A52" s="186"/>
      <c r="B52" s="187" t="s">
        <v>982</v>
      </c>
      <c r="C52" s="188"/>
      <c r="D52" s="51"/>
      <c r="E52" s="51"/>
      <c r="F52" s="485" t="s">
        <v>977</v>
      </c>
      <c r="G52" s="486"/>
      <c r="H52" s="486"/>
      <c r="I52" s="487"/>
      <c r="J52" s="51"/>
      <c r="K52" s="72"/>
      <c r="L52" s="72"/>
      <c r="M52" s="72"/>
    </row>
    <row r="53" spans="1:31" s="50" customFormat="1">
      <c r="A53" s="189"/>
      <c r="B53" s="190" t="s">
        <v>983</v>
      </c>
      <c r="C53" s="189"/>
      <c r="D53" s="51"/>
      <c r="E53" s="51"/>
      <c r="F53" s="485" t="s">
        <v>977</v>
      </c>
      <c r="G53" s="486"/>
      <c r="H53" s="486"/>
      <c r="I53" s="487"/>
      <c r="J53" s="51"/>
      <c r="K53" s="72"/>
      <c r="L53" s="72">
        <v>20000</v>
      </c>
      <c r="M53" s="72"/>
    </row>
    <row r="54" spans="1:31" s="50" customFormat="1">
      <c r="A54" s="179"/>
      <c r="B54" s="1" t="s">
        <v>984</v>
      </c>
      <c r="C54" s="179"/>
      <c r="D54" s="51"/>
      <c r="E54" s="51"/>
      <c r="F54" s="485" t="s">
        <v>977</v>
      </c>
      <c r="G54" s="486"/>
      <c r="H54" s="486"/>
      <c r="I54" s="487"/>
      <c r="J54" s="51"/>
      <c r="K54" s="72"/>
      <c r="L54" s="72"/>
      <c r="M54" s="72"/>
    </row>
    <row r="55" spans="1:31" s="50" customFormat="1">
      <c r="A55" s="1"/>
      <c r="B55" s="191" t="s">
        <v>985</v>
      </c>
      <c r="C55" s="52"/>
      <c r="D55" s="51"/>
      <c r="E55" s="51"/>
      <c r="F55" s="485" t="s">
        <v>977</v>
      </c>
      <c r="G55" s="486"/>
      <c r="H55" s="486"/>
      <c r="I55" s="487"/>
      <c r="J55" s="51"/>
      <c r="K55" s="72"/>
      <c r="L55" s="72">
        <v>50000</v>
      </c>
      <c r="M55" s="72"/>
    </row>
    <row r="56" spans="1:31" s="50" customFormat="1">
      <c r="A56" s="1"/>
      <c r="B56" s="191" t="s">
        <v>986</v>
      </c>
      <c r="C56" s="52"/>
      <c r="D56" s="51"/>
      <c r="E56" s="51"/>
      <c r="F56" s="485" t="s">
        <v>977</v>
      </c>
      <c r="G56" s="486"/>
      <c r="H56" s="486"/>
      <c r="I56" s="487"/>
      <c r="J56" s="51"/>
      <c r="K56" s="72"/>
      <c r="L56" s="72"/>
      <c r="M56" s="72"/>
    </row>
    <row r="57" spans="1:31" s="50" customFormat="1">
      <c r="A57" s="1"/>
      <c r="B57" s="191" t="s">
        <v>987</v>
      </c>
      <c r="C57" s="52"/>
      <c r="D57" s="51"/>
      <c r="E57" s="51"/>
      <c r="F57" s="485" t="s">
        <v>977</v>
      </c>
      <c r="G57" s="486"/>
      <c r="H57" s="486"/>
      <c r="I57" s="487"/>
      <c r="J57" s="51"/>
      <c r="K57" s="72"/>
      <c r="L57" s="72">
        <v>50000</v>
      </c>
      <c r="M57" s="72"/>
    </row>
    <row r="58" spans="1:31" s="50" customFormat="1">
      <c r="A58" s="1"/>
      <c r="B58" s="191" t="s">
        <v>988</v>
      </c>
      <c r="C58" s="52"/>
      <c r="D58" s="51"/>
      <c r="E58" s="51"/>
      <c r="F58" s="485" t="s">
        <v>977</v>
      </c>
      <c r="G58" s="486"/>
      <c r="H58" s="486"/>
      <c r="I58" s="487"/>
      <c r="J58" s="51"/>
      <c r="K58" s="72"/>
      <c r="L58" s="72"/>
      <c r="M58" s="72"/>
    </row>
    <row r="59" spans="1:31" s="50" customFormat="1">
      <c r="A59" s="1"/>
      <c r="B59" s="191" t="s">
        <v>989</v>
      </c>
      <c r="C59" s="52"/>
      <c r="D59" s="51"/>
      <c r="E59" s="51"/>
      <c r="F59" s="485" t="s">
        <v>977</v>
      </c>
      <c r="G59" s="486"/>
      <c r="H59" s="486"/>
      <c r="I59" s="487"/>
      <c r="J59" s="51"/>
      <c r="K59" s="72"/>
      <c r="L59" s="72">
        <v>110000</v>
      </c>
      <c r="M59" s="72"/>
    </row>
    <row r="60" spans="1:31" s="50" customFormat="1">
      <c r="A60" s="1"/>
      <c r="B60" s="191" t="s">
        <v>990</v>
      </c>
      <c r="C60" s="52"/>
      <c r="D60" s="51"/>
      <c r="E60" s="51"/>
      <c r="F60" s="485" t="s">
        <v>977</v>
      </c>
      <c r="G60" s="486"/>
      <c r="H60" s="486"/>
      <c r="I60" s="487"/>
      <c r="J60" s="51"/>
      <c r="K60" s="72"/>
      <c r="L60" s="72"/>
      <c r="M60" s="72"/>
    </row>
    <row r="61" spans="1:31" s="50" customFormat="1">
      <c r="A61" s="192"/>
      <c r="B61" s="1" t="s">
        <v>987</v>
      </c>
      <c r="C61" s="192"/>
      <c r="D61" s="51"/>
      <c r="E61" s="51"/>
      <c r="F61" s="485" t="s">
        <v>977</v>
      </c>
      <c r="G61" s="486"/>
      <c r="H61" s="486"/>
      <c r="I61" s="487"/>
      <c r="J61" s="51"/>
      <c r="K61" s="72"/>
      <c r="L61" s="72">
        <v>80000</v>
      </c>
      <c r="M61" s="72"/>
    </row>
    <row r="62" spans="1:31" s="50" customFormat="1">
      <c r="A62" s="193"/>
      <c r="B62" s="187" t="s">
        <v>991</v>
      </c>
      <c r="C62" s="193"/>
      <c r="D62" s="51"/>
      <c r="E62" s="51"/>
      <c r="F62" s="485" t="s">
        <v>977</v>
      </c>
      <c r="G62" s="486"/>
      <c r="H62" s="486"/>
      <c r="I62" s="487"/>
      <c r="J62" s="51"/>
      <c r="K62" s="72"/>
      <c r="L62" s="72"/>
      <c r="M62" s="72"/>
    </row>
    <row r="63" spans="1:31" s="50" customFormat="1">
      <c r="A63" s="193"/>
      <c r="B63" s="187" t="s">
        <v>952</v>
      </c>
      <c r="C63" s="193"/>
      <c r="D63" s="51"/>
      <c r="E63" s="51"/>
      <c r="F63" s="485" t="s">
        <v>977</v>
      </c>
      <c r="G63" s="486"/>
      <c r="H63" s="486"/>
      <c r="I63" s="487"/>
      <c r="J63" s="51"/>
      <c r="K63" s="72"/>
      <c r="L63" s="72">
        <v>90000</v>
      </c>
      <c r="M63" s="72"/>
    </row>
    <row r="64" spans="1:31" s="50" customFormat="1">
      <c r="A64" s="193"/>
      <c r="B64" s="187" t="s">
        <v>992</v>
      </c>
      <c r="C64" s="193"/>
      <c r="D64" s="51"/>
      <c r="E64" s="51"/>
      <c r="F64" s="485" t="s">
        <v>977</v>
      </c>
      <c r="G64" s="486"/>
      <c r="H64" s="486"/>
      <c r="I64" s="487"/>
      <c r="J64" s="51"/>
      <c r="K64" s="72"/>
      <c r="L64" s="72">
        <v>150000</v>
      </c>
      <c r="M64" s="72"/>
    </row>
    <row r="65" spans="1:31" s="50" customFormat="1">
      <c r="A65" s="193"/>
      <c r="B65" s="187" t="s">
        <v>993</v>
      </c>
      <c r="C65" s="193"/>
      <c r="D65" s="51"/>
      <c r="E65" s="51"/>
      <c r="F65" s="485" t="s">
        <v>977</v>
      </c>
      <c r="G65" s="486"/>
      <c r="H65" s="486"/>
      <c r="I65" s="487"/>
      <c r="J65" s="51"/>
      <c r="K65" s="72"/>
      <c r="L65" s="72">
        <v>150000</v>
      </c>
      <c r="M65" s="72"/>
    </row>
    <row r="66" spans="1:31" s="50" customFormat="1">
      <c r="A66" s="193"/>
      <c r="B66" s="187" t="s">
        <v>994</v>
      </c>
      <c r="C66" s="193"/>
      <c r="D66" s="51"/>
      <c r="E66" s="51"/>
      <c r="F66" s="485" t="s">
        <v>977</v>
      </c>
      <c r="G66" s="486"/>
      <c r="H66" s="486"/>
      <c r="I66" s="487"/>
      <c r="J66" s="51"/>
      <c r="K66" s="72"/>
      <c r="L66" s="72"/>
      <c r="M66" s="72"/>
    </row>
    <row r="67" spans="1:31" s="50" customFormat="1">
      <c r="A67" s="193"/>
      <c r="B67" s="187" t="s">
        <v>964</v>
      </c>
      <c r="C67" s="193"/>
      <c r="D67" s="51"/>
      <c r="E67" s="51"/>
      <c r="F67" s="485" t="s">
        <v>977</v>
      </c>
      <c r="G67" s="486"/>
      <c r="H67" s="486"/>
      <c r="I67" s="487"/>
      <c r="J67" s="51"/>
      <c r="K67" s="72"/>
      <c r="L67" s="72">
        <v>180000</v>
      </c>
      <c r="M67" s="72"/>
    </row>
    <row r="68" spans="1:31" s="50" customFormat="1">
      <c r="A68" s="193"/>
      <c r="B68" s="187" t="s">
        <v>948</v>
      </c>
      <c r="C68" s="193"/>
      <c r="D68" s="51"/>
      <c r="E68" s="51"/>
      <c r="F68" s="485" t="s">
        <v>977</v>
      </c>
      <c r="G68" s="486"/>
      <c r="H68" s="486"/>
      <c r="I68" s="487"/>
      <c r="J68" s="51"/>
      <c r="K68" s="72"/>
      <c r="L68" s="72">
        <v>205000</v>
      </c>
      <c r="M68" s="72"/>
    </row>
    <row r="69" spans="1:31" s="50" customFormat="1">
      <c r="A69" s="198"/>
      <c r="B69" s="187"/>
      <c r="C69" s="193"/>
      <c r="D69" s="51"/>
      <c r="E69" s="51"/>
      <c r="F69" s="485"/>
      <c r="G69" s="486"/>
      <c r="H69" s="486"/>
      <c r="I69" s="487"/>
      <c r="J69" s="51"/>
      <c r="K69" s="72"/>
      <c r="L69" s="72"/>
      <c r="M69" s="72"/>
    </row>
    <row r="70" spans="1:31" s="50" customFormat="1">
      <c r="A70" s="584" t="s">
        <v>995</v>
      </c>
      <c r="B70" s="585"/>
      <c r="C70" s="51"/>
      <c r="D70" s="51"/>
      <c r="E70" s="51"/>
      <c r="F70" s="485" t="s">
        <v>977</v>
      </c>
      <c r="G70" s="486"/>
      <c r="H70" s="486"/>
      <c r="I70" s="487"/>
      <c r="J70" s="51"/>
      <c r="K70" s="72"/>
      <c r="L70" s="72"/>
      <c r="M70" s="72"/>
    </row>
    <row r="71" spans="1:31" s="50" customFormat="1">
      <c r="A71" s="177"/>
      <c r="B71" s="178" t="s">
        <v>996</v>
      </c>
      <c r="C71" s="51"/>
      <c r="D71" s="51"/>
      <c r="E71" s="51"/>
      <c r="F71" s="485" t="s">
        <v>977</v>
      </c>
      <c r="G71" s="486"/>
      <c r="H71" s="486"/>
      <c r="I71" s="487"/>
      <c r="J71" s="51"/>
      <c r="K71" s="72"/>
      <c r="L71" s="72">
        <v>50000</v>
      </c>
      <c r="M71" s="72"/>
    </row>
    <row r="72" spans="1:31" s="50" customFormat="1">
      <c r="A72" s="177"/>
      <c r="B72" s="178" t="s">
        <v>997</v>
      </c>
      <c r="C72" s="51"/>
      <c r="D72" s="51"/>
      <c r="E72" s="51"/>
      <c r="F72" s="485" t="s">
        <v>977</v>
      </c>
      <c r="G72" s="486"/>
      <c r="H72" s="486"/>
      <c r="I72" s="487"/>
      <c r="J72" s="51"/>
      <c r="K72" s="72"/>
      <c r="L72" s="72">
        <v>40000</v>
      </c>
      <c r="M72" s="72"/>
    </row>
    <row r="73" spans="1:31" s="50" customFormat="1">
      <c r="A73" s="177"/>
      <c r="B73" s="178" t="s">
        <v>998</v>
      </c>
      <c r="C73" s="51"/>
      <c r="D73" s="51"/>
      <c r="E73" s="51"/>
      <c r="F73" s="485" t="s">
        <v>977</v>
      </c>
      <c r="G73" s="486"/>
      <c r="H73" s="486"/>
      <c r="I73" s="487"/>
      <c r="J73" s="51"/>
      <c r="K73" s="72"/>
      <c r="L73" s="72">
        <v>150000</v>
      </c>
      <c r="M73" s="72"/>
    </row>
    <row r="74" spans="1:31" s="50" customFormat="1">
      <c r="A74" s="194"/>
      <c r="B74" s="195"/>
      <c r="C74" s="51"/>
      <c r="D74" s="51"/>
      <c r="E74" s="51"/>
      <c r="F74" s="485"/>
      <c r="G74" s="486"/>
      <c r="H74" s="486"/>
      <c r="I74" s="487"/>
      <c r="J74" s="51"/>
      <c r="K74" s="72"/>
      <c r="L74" s="72"/>
      <c r="M74" s="72"/>
    </row>
    <row r="75" spans="1:31" s="50" customFormat="1">
      <c r="A75" s="177" t="s">
        <v>999</v>
      </c>
      <c r="B75" s="1"/>
      <c r="C75" s="51"/>
      <c r="D75" s="51"/>
      <c r="E75" s="51"/>
      <c r="F75" s="485" t="s">
        <v>1000</v>
      </c>
      <c r="G75" s="486"/>
      <c r="H75" s="486"/>
      <c r="I75" s="487"/>
      <c r="J75" s="51"/>
      <c r="K75" s="72"/>
      <c r="M75" s="72"/>
    </row>
    <row r="76" spans="1:31" s="50" customFormat="1">
      <c r="A76" s="177"/>
      <c r="B76" s="1" t="s">
        <v>952</v>
      </c>
      <c r="C76" s="51"/>
      <c r="D76" s="51"/>
      <c r="E76" s="51"/>
      <c r="F76" s="485" t="s">
        <v>1000</v>
      </c>
      <c r="G76" s="486"/>
      <c r="H76" s="486"/>
      <c r="I76" s="487"/>
      <c r="J76" s="51"/>
      <c r="K76" s="72"/>
      <c r="L76" s="72">
        <v>70000</v>
      </c>
      <c r="M76" s="72"/>
    </row>
    <row r="77" spans="1:31" s="50" customFormat="1">
      <c r="A77" s="177"/>
      <c r="B77" s="1" t="s">
        <v>1001</v>
      </c>
      <c r="C77" s="51"/>
      <c r="D77" s="51"/>
      <c r="E77" s="51"/>
      <c r="F77" s="485" t="s">
        <v>1000</v>
      </c>
      <c r="G77" s="486"/>
      <c r="H77" s="486"/>
      <c r="I77" s="487"/>
      <c r="J77" s="51"/>
      <c r="K77" s="72"/>
      <c r="L77" s="72">
        <v>120000</v>
      </c>
      <c r="M77" s="72"/>
    </row>
    <row r="78" spans="1:31" s="50" customFormat="1">
      <c r="A78" s="177"/>
      <c r="B78" s="1" t="s">
        <v>1002</v>
      </c>
      <c r="C78" s="51"/>
      <c r="D78" s="51"/>
      <c r="E78" s="51"/>
      <c r="F78" s="485" t="s">
        <v>1000</v>
      </c>
      <c r="G78" s="486"/>
      <c r="H78" s="486"/>
      <c r="I78" s="487"/>
      <c r="J78" s="51"/>
      <c r="K78" s="72"/>
      <c r="L78" s="72">
        <v>700000</v>
      </c>
      <c r="M78" s="72"/>
    </row>
    <row r="79" spans="1:31" s="50" customFormat="1">
      <c r="A79" s="194"/>
      <c r="B79" s="195"/>
      <c r="C79" s="51"/>
      <c r="D79" s="51"/>
      <c r="E79" s="51"/>
      <c r="F79" s="485"/>
      <c r="G79" s="486"/>
      <c r="H79" s="486"/>
      <c r="I79" s="487"/>
      <c r="J79" s="51"/>
      <c r="K79" s="72"/>
      <c r="L79" s="72"/>
      <c r="M79" s="72"/>
    </row>
    <row r="80" spans="1:31" s="50" customFormat="1">
      <c r="A80" s="177" t="s">
        <v>1003</v>
      </c>
      <c r="B80" s="1"/>
      <c r="C80" s="51"/>
      <c r="D80" s="51"/>
      <c r="E80" s="51"/>
      <c r="F80" s="485" t="s">
        <v>973</v>
      </c>
      <c r="G80" s="486"/>
      <c r="H80" s="486"/>
      <c r="I80" s="487"/>
      <c r="J80" s="51"/>
      <c r="K80" s="72"/>
      <c r="L80" s="72"/>
      <c r="M80" s="72"/>
    </row>
    <row r="81" spans="1:31" s="50" customFormat="1">
      <c r="A81" s="177"/>
      <c r="B81" s="187" t="s">
        <v>964</v>
      </c>
      <c r="C81" s="51"/>
      <c r="F81" s="485" t="s">
        <v>973</v>
      </c>
      <c r="G81" s="486"/>
      <c r="H81" s="486"/>
      <c r="I81" s="487"/>
      <c r="K81" s="72"/>
      <c r="L81" s="72">
        <v>80000</v>
      </c>
      <c r="M81" s="72"/>
    </row>
    <row r="82" spans="1:31" s="50" customFormat="1">
      <c r="A82" s="177"/>
      <c r="B82" s="187" t="s">
        <v>1004</v>
      </c>
      <c r="C82" s="51"/>
      <c r="F82" s="485" t="s">
        <v>973</v>
      </c>
      <c r="G82" s="486"/>
      <c r="H82" s="486"/>
      <c r="I82" s="487"/>
      <c r="K82" s="72"/>
      <c r="L82" s="72">
        <v>30000</v>
      </c>
      <c r="M82" s="72"/>
    </row>
    <row r="83" spans="1:31" s="50" customFormat="1">
      <c r="A83" s="177"/>
      <c r="B83" s="187" t="s">
        <v>1005</v>
      </c>
      <c r="C83" s="51"/>
      <c r="F83" s="485" t="s">
        <v>973</v>
      </c>
      <c r="G83" s="486"/>
      <c r="H83" s="486"/>
      <c r="I83" s="487"/>
      <c r="K83" s="72"/>
      <c r="L83" s="72">
        <v>40000</v>
      </c>
      <c r="M83" s="72"/>
    </row>
    <row r="84" spans="1:31" s="50" customFormat="1">
      <c r="A84" s="194"/>
      <c r="B84" s="195"/>
      <c r="C84" s="51"/>
      <c r="F84" s="485"/>
      <c r="G84" s="486"/>
      <c r="H84" s="486"/>
      <c r="I84" s="487"/>
      <c r="K84" s="72"/>
      <c r="L84" s="72"/>
      <c r="M84" s="72"/>
    </row>
    <row r="85" spans="1:31">
      <c r="A85" s="189" t="s">
        <v>1006</v>
      </c>
      <c r="B85" s="1"/>
      <c r="F85" s="485" t="s">
        <v>1007</v>
      </c>
      <c r="G85" s="486"/>
      <c r="H85" s="486"/>
      <c r="I85" s="487"/>
    </row>
    <row r="86" spans="1:31">
      <c r="A86" s="189"/>
      <c r="B86" s="187" t="s">
        <v>1008</v>
      </c>
      <c r="F86" s="485" t="s">
        <v>1007</v>
      </c>
      <c r="G86" s="486"/>
      <c r="H86" s="486"/>
      <c r="I86" s="487"/>
      <c r="L86" s="73">
        <v>200000</v>
      </c>
    </row>
    <row r="87" spans="1:31">
      <c r="A87" s="189"/>
      <c r="B87" s="187" t="s">
        <v>964</v>
      </c>
      <c r="F87" s="485" t="s">
        <v>1007</v>
      </c>
      <c r="G87" s="486"/>
      <c r="H87" s="486"/>
      <c r="I87" s="487"/>
      <c r="L87" s="73">
        <v>80000</v>
      </c>
    </row>
    <row r="88" spans="1:31">
      <c r="A88" s="189"/>
      <c r="B88" s="187" t="s">
        <v>952</v>
      </c>
      <c r="F88" s="485" t="s">
        <v>1007</v>
      </c>
      <c r="G88" s="486"/>
      <c r="H88" s="486"/>
      <c r="I88" s="487"/>
      <c r="L88" s="73">
        <v>40000</v>
      </c>
    </row>
    <row r="89" spans="1:31">
      <c r="A89" s="189"/>
      <c r="B89" s="1" t="s">
        <v>1009</v>
      </c>
      <c r="F89" s="485" t="s">
        <v>1007</v>
      </c>
      <c r="G89" s="486"/>
      <c r="H89" s="486"/>
      <c r="I89" s="487"/>
      <c r="L89" s="73">
        <v>60000</v>
      </c>
    </row>
    <row r="90" spans="1:31">
      <c r="A90" s="194"/>
      <c r="B90" s="195"/>
      <c r="F90" s="485"/>
      <c r="G90" s="486"/>
      <c r="H90" s="486"/>
      <c r="I90" s="487"/>
    </row>
    <row r="91" spans="1:31">
      <c r="A91" s="179" t="s">
        <v>1010</v>
      </c>
      <c r="B91" s="1"/>
      <c r="F91" s="485" t="s">
        <v>966</v>
      </c>
      <c r="G91" s="486"/>
      <c r="H91" s="486"/>
      <c r="I91" s="487"/>
    </row>
    <row r="92" spans="1:31">
      <c r="B92" s="191" t="s">
        <v>1011</v>
      </c>
      <c r="F92" s="485" t="s">
        <v>966</v>
      </c>
      <c r="G92" s="486"/>
      <c r="H92" s="486"/>
      <c r="I92" s="487"/>
      <c r="L92" s="73">
        <v>300000</v>
      </c>
    </row>
    <row r="93" spans="1:31">
      <c r="B93" s="190" t="s">
        <v>1012</v>
      </c>
      <c r="F93" s="485" t="s">
        <v>966</v>
      </c>
      <c r="G93" s="486"/>
      <c r="H93" s="486"/>
      <c r="I93" s="487"/>
      <c r="L93" s="73">
        <v>810000</v>
      </c>
    </row>
    <row r="94" spans="1:31">
      <c r="B94" s="191" t="s">
        <v>1013</v>
      </c>
      <c r="F94" s="485" t="s">
        <v>966</v>
      </c>
      <c r="G94" s="486"/>
      <c r="H94" s="486"/>
      <c r="I94" s="487"/>
      <c r="L94" s="73">
        <v>80000</v>
      </c>
    </row>
    <row r="95" spans="1:31">
      <c r="B95" s="191" t="s">
        <v>1014</v>
      </c>
      <c r="F95" s="485"/>
      <c r="G95" s="486"/>
      <c r="H95" s="486"/>
      <c r="I95" s="487"/>
    </row>
    <row r="96" spans="1:31">
      <c r="B96" s="191" t="s">
        <v>1015</v>
      </c>
      <c r="F96" s="485"/>
      <c r="G96" s="486"/>
      <c r="H96" s="486"/>
      <c r="I96" s="487"/>
    </row>
    <row r="97" spans="1:31">
      <c r="A97" s="196"/>
      <c r="B97" s="197"/>
      <c r="F97" s="485"/>
      <c r="G97" s="486"/>
      <c r="H97" s="486"/>
      <c r="I97" s="487"/>
    </row>
    <row r="98" spans="1:31">
      <c r="A98" s="179" t="s">
        <v>1016</v>
      </c>
      <c r="B98" s="1"/>
      <c r="F98" s="485"/>
      <c r="G98" s="486"/>
      <c r="H98" s="486"/>
      <c r="I98" s="487"/>
    </row>
    <row r="99" spans="1:31">
      <c r="B99" s="191" t="s">
        <v>1017</v>
      </c>
      <c r="F99" s="485" t="s">
        <v>933</v>
      </c>
      <c r="G99" s="486"/>
      <c r="H99" s="486"/>
      <c r="I99" s="487"/>
    </row>
    <row r="100" spans="1:31">
      <c r="B100" s="190" t="s">
        <v>1018</v>
      </c>
      <c r="F100" s="485" t="s">
        <v>933</v>
      </c>
      <c r="G100" s="486"/>
      <c r="H100" s="486"/>
      <c r="I100" s="487"/>
      <c r="L100" s="73">
        <v>400000</v>
      </c>
    </row>
    <row r="101" spans="1:31">
      <c r="B101" s="191" t="s">
        <v>1019</v>
      </c>
      <c r="F101" s="485"/>
      <c r="G101" s="486"/>
      <c r="H101" s="486"/>
      <c r="I101" s="487"/>
    </row>
    <row r="102" spans="1:31">
      <c r="B102" s="191" t="s">
        <v>1020</v>
      </c>
      <c r="F102" s="485" t="s">
        <v>933</v>
      </c>
      <c r="G102" s="486"/>
      <c r="H102" s="486"/>
      <c r="I102" s="487"/>
      <c r="L102" s="73">
        <v>400000</v>
      </c>
    </row>
    <row r="103" spans="1:31">
      <c r="B103" s="191" t="s">
        <v>1021</v>
      </c>
      <c r="F103" s="485" t="s">
        <v>933</v>
      </c>
      <c r="G103" s="486"/>
      <c r="H103" s="486"/>
      <c r="I103" s="487"/>
      <c r="L103" s="73">
        <v>400000</v>
      </c>
    </row>
    <row r="104" spans="1:31">
      <c r="B104" s="191" t="s">
        <v>1022</v>
      </c>
      <c r="F104" s="485" t="s">
        <v>933</v>
      </c>
      <c r="G104" s="486"/>
      <c r="H104" s="486"/>
      <c r="I104" s="487"/>
    </row>
    <row r="105" spans="1:31">
      <c r="B105" s="191" t="s">
        <v>1023</v>
      </c>
      <c r="F105" s="485"/>
      <c r="G105" s="486"/>
      <c r="H105" s="486"/>
      <c r="I105" s="487"/>
      <c r="L105" s="73">
        <v>30000</v>
      </c>
    </row>
    <row r="106" spans="1:31">
      <c r="B106" s="191" t="s">
        <v>1024</v>
      </c>
      <c r="F106" s="485" t="s">
        <v>1000</v>
      </c>
      <c r="G106" s="486"/>
      <c r="H106" s="486"/>
      <c r="I106" s="487"/>
    </row>
    <row r="107" spans="1:31">
      <c r="B107" s="191" t="s">
        <v>1025</v>
      </c>
      <c r="F107" s="485" t="s">
        <v>933</v>
      </c>
      <c r="G107" s="486"/>
      <c r="H107" s="486"/>
      <c r="I107" s="487"/>
      <c r="L107" s="73">
        <v>400000</v>
      </c>
    </row>
    <row r="108" spans="1:31">
      <c r="B108" s="191" t="s">
        <v>1026</v>
      </c>
      <c r="F108" s="485"/>
      <c r="G108" s="486"/>
      <c r="H108" s="486"/>
      <c r="I108" s="487"/>
      <c r="L108" s="205"/>
    </row>
    <row r="109" spans="1:31">
      <c r="B109" s="191" t="s">
        <v>1027</v>
      </c>
      <c r="F109" s="485"/>
      <c r="G109" s="486"/>
      <c r="H109" s="486"/>
      <c r="I109" s="487"/>
      <c r="L109" s="205"/>
    </row>
    <row r="110" spans="1:31">
      <c r="B110" s="191" t="s">
        <v>1028</v>
      </c>
      <c r="F110" s="485"/>
      <c r="G110" s="486"/>
      <c r="H110" s="486"/>
      <c r="I110" s="487"/>
      <c r="L110" s="205"/>
    </row>
    <row r="111" spans="1:31">
      <c r="B111" s="191" t="s">
        <v>1029</v>
      </c>
      <c r="F111" s="485"/>
      <c r="G111" s="486"/>
      <c r="H111" s="486"/>
      <c r="I111" s="487"/>
      <c r="L111" s="205"/>
    </row>
    <row r="112" spans="1:31">
      <c r="B112" s="191" t="s">
        <v>1030</v>
      </c>
      <c r="F112" s="485" t="s">
        <v>1000</v>
      </c>
      <c r="G112" s="486"/>
      <c r="H112" s="486"/>
      <c r="I112" s="487"/>
    </row>
    <row r="113" spans="1:31">
      <c r="B113" s="191" t="s">
        <v>952</v>
      </c>
      <c r="F113" s="485" t="s">
        <v>1000</v>
      </c>
      <c r="G113" s="486"/>
      <c r="H113" s="486"/>
      <c r="I113" s="487"/>
      <c r="L113" s="73">
        <v>25000</v>
      </c>
    </row>
    <row r="114" spans="1:31">
      <c r="B114" s="191" t="s">
        <v>1031</v>
      </c>
      <c r="F114" s="485" t="s">
        <v>1000</v>
      </c>
      <c r="G114" s="486"/>
      <c r="H114" s="486"/>
      <c r="I114" s="487"/>
      <c r="L114" s="73">
        <v>5000</v>
      </c>
    </row>
    <row r="115" spans="1:31">
      <c r="B115" s="191" t="s">
        <v>1032</v>
      </c>
      <c r="F115" s="485" t="s">
        <v>973</v>
      </c>
      <c r="G115" s="486"/>
      <c r="H115" s="486"/>
      <c r="I115" s="487"/>
    </row>
    <row r="116" spans="1:31">
      <c r="B116" s="191" t="s">
        <v>1033</v>
      </c>
      <c r="F116" s="485" t="s">
        <v>973</v>
      </c>
      <c r="G116" s="486"/>
      <c r="H116" s="486"/>
      <c r="I116" s="487"/>
      <c r="L116" s="73">
        <v>150000</v>
      </c>
    </row>
    <row r="117" spans="1:31">
      <c r="B117" s="191" t="s">
        <v>952</v>
      </c>
      <c r="F117" s="485" t="s">
        <v>973</v>
      </c>
      <c r="G117" s="486"/>
      <c r="H117" s="486"/>
      <c r="I117" s="487"/>
      <c r="L117" s="73">
        <v>20000</v>
      </c>
    </row>
    <row r="118" spans="1:31">
      <c r="B118" s="191" t="s">
        <v>1018</v>
      </c>
      <c r="F118" s="485" t="s">
        <v>973</v>
      </c>
      <c r="G118" s="486"/>
      <c r="H118" s="486"/>
      <c r="I118" s="487"/>
      <c r="L118" s="73">
        <v>60000</v>
      </c>
    </row>
    <row r="119" spans="1:31">
      <c r="B119" s="191" t="s">
        <v>1034</v>
      </c>
      <c r="F119" s="485" t="s">
        <v>973</v>
      </c>
      <c r="G119" s="486"/>
      <c r="H119" s="486"/>
      <c r="I119" s="487"/>
      <c r="L119" s="73">
        <v>20000</v>
      </c>
    </row>
    <row r="120" spans="1:31">
      <c r="B120" s="191" t="s">
        <v>1035</v>
      </c>
      <c r="F120" s="485" t="s">
        <v>1036</v>
      </c>
      <c r="G120" s="486"/>
      <c r="H120" s="486"/>
      <c r="I120" s="487"/>
      <c r="L120" s="73">
        <v>280000</v>
      </c>
    </row>
    <row r="121" spans="1:31">
      <c r="F121" s="485"/>
      <c r="G121" s="486"/>
      <c r="H121" s="486"/>
      <c r="I121" s="487"/>
    </row>
    <row r="122" spans="1:31">
      <c r="F122" s="485"/>
      <c r="G122" s="486"/>
      <c r="H122" s="486"/>
      <c r="I122" s="487"/>
    </row>
    <row r="123" spans="1:31">
      <c r="F123" s="485"/>
      <c r="G123" s="486"/>
      <c r="H123" s="486"/>
      <c r="I123" s="487"/>
    </row>
    <row r="124" spans="1:31">
      <c r="F124" s="485"/>
      <c r="G124" s="486"/>
      <c r="H124" s="486"/>
      <c r="I124" s="487"/>
    </row>
    <row r="125" spans="1:31">
      <c r="F125" s="485"/>
      <c r="G125" s="486"/>
      <c r="H125" s="486"/>
      <c r="I125" s="487"/>
    </row>
    <row r="126" spans="1:31">
      <c r="F126" s="485"/>
      <c r="G126" s="486"/>
      <c r="H126" s="486"/>
      <c r="I126" s="487"/>
    </row>
    <row r="127" spans="1:31">
      <c r="F127" s="485"/>
      <c r="G127" s="486"/>
      <c r="H127" s="486"/>
      <c r="I127" s="487"/>
    </row>
    <row r="128" spans="1:31">
      <c r="F128" s="485"/>
      <c r="G128" s="486"/>
      <c r="H128" s="486"/>
      <c r="I128" s="487"/>
    </row>
    <row r="129" spans="1:31">
      <c r="F129" s="485"/>
      <c r="G129" s="486"/>
      <c r="H129" s="486"/>
      <c r="I129" s="487"/>
    </row>
    <row r="130" spans="1:31">
      <c r="F130" s="485"/>
      <c r="G130" s="486"/>
      <c r="H130" s="486"/>
      <c r="I130" s="487"/>
    </row>
    <row r="131" spans="1:31">
      <c r="F131" s="485"/>
      <c r="G131" s="486"/>
      <c r="H131" s="486"/>
      <c r="I131" s="487"/>
    </row>
    <row r="132" spans="1:31">
      <c r="F132" s="485"/>
      <c r="G132" s="486"/>
      <c r="H132" s="486"/>
      <c r="I132" s="487"/>
    </row>
    <row r="133" spans="1:31">
      <c r="F133" s="485"/>
      <c r="G133" s="486"/>
      <c r="H133" s="486"/>
      <c r="I133" s="487"/>
    </row>
    <row r="134" spans="1:31">
      <c r="F134" s="485"/>
      <c r="G134" s="486"/>
      <c r="H134" s="486"/>
      <c r="I134" s="487"/>
    </row>
    <row r="135" spans="1:31">
      <c r="F135" s="485"/>
      <c r="G135" s="486"/>
      <c r="H135" s="486"/>
      <c r="I135" s="487"/>
    </row>
    <row r="136" spans="1:31">
      <c r="F136" s="485"/>
      <c r="G136" s="486"/>
      <c r="H136" s="486"/>
      <c r="I136" s="487"/>
    </row>
    <row r="137" spans="1:31">
      <c r="F137" s="485"/>
      <c r="G137" s="486"/>
      <c r="H137" s="486"/>
      <c r="I137" s="487"/>
    </row>
    <row r="138" spans="1:31">
      <c r="F138" s="485"/>
      <c r="G138" s="486"/>
      <c r="H138" s="486"/>
      <c r="I138" s="487"/>
    </row>
    <row r="139" spans="1:31">
      <c r="F139" s="485"/>
      <c r="G139" s="486"/>
      <c r="H139" s="486"/>
      <c r="I139" s="487"/>
    </row>
    <row r="140" spans="1:31">
      <c r="F140" s="485"/>
      <c r="G140" s="486"/>
      <c r="H140" s="486"/>
      <c r="I140" s="487"/>
    </row>
    <row r="141" spans="1:31">
      <c r="F141" s="485"/>
      <c r="G141" s="486"/>
      <c r="H141" s="486"/>
      <c r="I141" s="487"/>
    </row>
    <row r="142" spans="1:31">
      <c r="F142" s="485"/>
      <c r="G142" s="486"/>
      <c r="H142" s="486"/>
      <c r="I142" s="487"/>
    </row>
    <row r="143" spans="1:31">
      <c r="F143" s="485"/>
      <c r="G143" s="486"/>
      <c r="H143" s="486"/>
      <c r="I143" s="487"/>
    </row>
    <row r="144" spans="1:31">
      <c r="F144" s="485"/>
      <c r="G144" s="486"/>
      <c r="H144" s="486"/>
      <c r="I144" s="487"/>
    </row>
    <row r="145" spans="1:31">
      <c r="F145" s="485"/>
      <c r="G145" s="486"/>
      <c r="H145" s="486"/>
      <c r="I145" s="487"/>
    </row>
    <row r="146" spans="1:31">
      <c r="F146" s="485"/>
      <c r="G146" s="486"/>
      <c r="H146" s="486"/>
      <c r="I146" s="487"/>
    </row>
    <row r="147" spans="1:31">
      <c r="F147" s="485"/>
      <c r="G147" s="486"/>
      <c r="H147" s="486"/>
      <c r="I147" s="487"/>
    </row>
    <row r="148" spans="1:31">
      <c r="F148" s="485"/>
      <c r="G148" s="486"/>
      <c r="H148" s="486"/>
      <c r="I148" s="487"/>
    </row>
    <row r="149" spans="1:31">
      <c r="F149" s="485"/>
      <c r="G149" s="486"/>
      <c r="H149" s="486"/>
      <c r="I149" s="487"/>
    </row>
    <row r="150" spans="1:31">
      <c r="F150" s="485"/>
      <c r="G150" s="486"/>
      <c r="H150" s="486"/>
      <c r="I150" s="487"/>
    </row>
    <row r="151" spans="1:31">
      <c r="F151" s="485"/>
      <c r="G151" s="486"/>
      <c r="H151" s="486"/>
      <c r="I151" s="487"/>
    </row>
    <row r="152" spans="1:31">
      <c r="F152" s="485"/>
      <c r="G152" s="486"/>
      <c r="H152" s="486"/>
      <c r="I152" s="487"/>
    </row>
    <row r="153" spans="1:31">
      <c r="F153" s="485"/>
      <c r="G153" s="486"/>
      <c r="H153" s="486"/>
      <c r="I153" s="487"/>
    </row>
    <row r="154" spans="1:31">
      <c r="F154" s="485"/>
      <c r="G154" s="486"/>
      <c r="H154" s="486"/>
      <c r="I154" s="487"/>
    </row>
    <row r="155" spans="1:31">
      <c r="F155" s="485"/>
      <c r="G155" s="486"/>
      <c r="H155" s="486"/>
      <c r="I155" s="487"/>
    </row>
    <row r="156" spans="1:31">
      <c r="F156" s="485"/>
      <c r="G156" s="486"/>
      <c r="H156" s="486"/>
      <c r="I156" s="487"/>
    </row>
    <row r="157" spans="1:31">
      <c r="F157" s="485"/>
      <c r="G157" s="486"/>
      <c r="H157" s="486"/>
      <c r="I157" s="487"/>
    </row>
    <row r="158" spans="1:31">
      <c r="F158" s="485"/>
      <c r="G158" s="486"/>
      <c r="H158" s="486"/>
      <c r="I158" s="487"/>
    </row>
    <row r="159" spans="1:31">
      <c r="F159" s="485"/>
      <c r="G159" s="486"/>
      <c r="H159" s="486"/>
      <c r="I159" s="487"/>
    </row>
    <row r="160" spans="1:31">
      <c r="F160" s="485"/>
      <c r="G160" s="486"/>
      <c r="H160" s="486"/>
      <c r="I160" s="487"/>
    </row>
    <row r="161" spans="1:31">
      <c r="F161" s="485"/>
      <c r="G161" s="486"/>
      <c r="H161" s="486"/>
      <c r="I161" s="487"/>
    </row>
    <row r="162" spans="1:31">
      <c r="F162" s="485"/>
      <c r="G162" s="486"/>
      <c r="H162" s="486"/>
      <c r="I162" s="487"/>
    </row>
    <row r="163" spans="1:31">
      <c r="F163" s="485"/>
      <c r="G163" s="486"/>
      <c r="H163" s="486"/>
      <c r="I163" s="487"/>
    </row>
    <row r="164" spans="1:31">
      <c r="F164" s="485"/>
      <c r="G164" s="486"/>
      <c r="H164" s="486"/>
      <c r="I164" s="487"/>
    </row>
    <row r="165" spans="1:31">
      <c r="F165" s="485"/>
      <c r="G165" s="486"/>
      <c r="H165" s="486"/>
      <c r="I165" s="487"/>
    </row>
    <row r="166" spans="1:31">
      <c r="F166" s="485"/>
      <c r="G166" s="486"/>
      <c r="H166" s="486"/>
      <c r="I166" s="487"/>
    </row>
    <row r="167" spans="1:31">
      <c r="F167" s="485"/>
      <c r="G167" s="486"/>
      <c r="H167" s="486"/>
      <c r="I167" s="487"/>
    </row>
    <row r="168" spans="1:31">
      <c r="F168" s="485"/>
      <c r="G168" s="486"/>
      <c r="H168" s="486"/>
      <c r="I168" s="487"/>
    </row>
    <row r="169" spans="1:31">
      <c r="F169" s="485"/>
      <c r="G169" s="486"/>
      <c r="H169" s="486"/>
      <c r="I169" s="487"/>
    </row>
    <row r="170" spans="1:31">
      <c r="F170" s="485"/>
      <c r="G170" s="486"/>
      <c r="H170" s="486"/>
      <c r="I170" s="487"/>
    </row>
    <row r="171" spans="1:31">
      <c r="F171" s="485"/>
      <c r="G171" s="486"/>
      <c r="H171" s="486"/>
      <c r="I171" s="487"/>
    </row>
    <row r="172" spans="1:31">
      <c r="F172" s="485"/>
      <c r="G172" s="486"/>
      <c r="H172" s="486"/>
      <c r="I172" s="487"/>
    </row>
    <row r="173" spans="1:31">
      <c r="F173" s="485"/>
      <c r="G173" s="486"/>
      <c r="H173" s="486"/>
      <c r="I173" s="487"/>
    </row>
    <row r="174" spans="1:31">
      <c r="F174" s="485"/>
      <c r="G174" s="486"/>
      <c r="H174" s="486"/>
      <c r="I174" s="487"/>
    </row>
    <row r="175" spans="1:31">
      <c r="F175" s="485"/>
      <c r="G175" s="486"/>
      <c r="H175" s="486"/>
      <c r="I175" s="487"/>
    </row>
    <row r="176" spans="1:31">
      <c r="F176" s="485"/>
      <c r="G176" s="486"/>
      <c r="H176" s="486"/>
      <c r="I176" s="487"/>
    </row>
    <row r="177" spans="1:31">
      <c r="F177" s="485"/>
      <c r="G177" s="486"/>
      <c r="H177" s="486"/>
      <c r="I177" s="487"/>
    </row>
    <row r="178" spans="1:31">
      <c r="F178" s="485"/>
      <c r="G178" s="486"/>
      <c r="H178" s="486"/>
      <c r="I178" s="487"/>
    </row>
    <row r="179" spans="1:31">
      <c r="F179" s="485"/>
      <c r="G179" s="486"/>
      <c r="H179" s="486"/>
      <c r="I179" s="487"/>
    </row>
    <row r="180" spans="1:31">
      <c r="F180" s="485"/>
      <c r="G180" s="486"/>
      <c r="H180" s="486"/>
      <c r="I180" s="487"/>
    </row>
    <row r="181" spans="1:31">
      <c r="F181" s="485"/>
      <c r="G181" s="486"/>
      <c r="H181" s="486"/>
      <c r="I181" s="487"/>
    </row>
    <row r="182" spans="1:31">
      <c r="F182" s="485"/>
      <c r="G182" s="486"/>
      <c r="H182" s="486"/>
      <c r="I182" s="487"/>
    </row>
    <row r="183" spans="1:31">
      <c r="F183" s="485"/>
      <c r="G183" s="486"/>
      <c r="H183" s="486"/>
      <c r="I183" s="487"/>
    </row>
    <row r="184" spans="1:31">
      <c r="F184" s="485"/>
      <c r="G184" s="486"/>
      <c r="H184" s="486"/>
      <c r="I184" s="487"/>
    </row>
    <row r="185" spans="1:31">
      <c r="F185" s="485"/>
      <c r="G185" s="486"/>
      <c r="H185" s="486"/>
      <c r="I185" s="487"/>
    </row>
    <row r="186" spans="1:31">
      <c r="F186" s="485"/>
      <c r="G186" s="486"/>
      <c r="H186" s="486"/>
      <c r="I186" s="487"/>
    </row>
    <row r="187" spans="1:31">
      <c r="F187" s="485"/>
      <c r="G187" s="486"/>
      <c r="H187" s="486"/>
      <c r="I187" s="487"/>
    </row>
    <row r="188" spans="1:31">
      <c r="F188" s="485"/>
      <c r="G188" s="486"/>
      <c r="H188" s="486"/>
      <c r="I188" s="487"/>
    </row>
    <row r="189" spans="1:31">
      <c r="F189" s="485"/>
      <c r="G189" s="486"/>
      <c r="H189" s="486"/>
      <c r="I189" s="487"/>
    </row>
    <row r="190" spans="1:31">
      <c r="F190" s="485"/>
      <c r="G190" s="486"/>
      <c r="H190" s="486"/>
      <c r="I190" s="487"/>
    </row>
    <row r="191" spans="1:31">
      <c r="F191" s="485"/>
      <c r="G191" s="486"/>
      <c r="H191" s="486"/>
      <c r="I191" s="487"/>
    </row>
    <row r="192" spans="1:31">
      <c r="F192" s="485"/>
      <c r="G192" s="486"/>
      <c r="H192" s="486"/>
      <c r="I192" s="487"/>
    </row>
    <row r="193" spans="1:31">
      <c r="F193" s="485"/>
      <c r="G193" s="486"/>
      <c r="H193" s="486"/>
      <c r="I193" s="487"/>
    </row>
    <row r="194" spans="1:31">
      <c r="F194" s="485"/>
      <c r="G194" s="486"/>
      <c r="H194" s="486"/>
      <c r="I194" s="487"/>
    </row>
    <row r="195" spans="1:31">
      <c r="F195" s="485"/>
      <c r="G195" s="486"/>
      <c r="H195" s="486"/>
      <c r="I195" s="487"/>
    </row>
    <row r="196" spans="1:31">
      <c r="F196" s="485"/>
      <c r="G196" s="486"/>
      <c r="H196" s="486"/>
      <c r="I196" s="487"/>
    </row>
    <row r="197" spans="1:31">
      <c r="F197" s="485"/>
      <c r="G197" s="486"/>
      <c r="H197" s="486"/>
      <c r="I197" s="487"/>
    </row>
    <row r="198" spans="1:31">
      <c r="F198" s="485"/>
      <c r="G198" s="486"/>
      <c r="H198" s="486"/>
      <c r="I198" s="487"/>
    </row>
    <row r="199" spans="1:31">
      <c r="F199" s="485"/>
      <c r="G199" s="486"/>
      <c r="H199" s="486"/>
      <c r="I199" s="487"/>
    </row>
    <row r="200" spans="1:31">
      <c r="F200" s="485"/>
      <c r="G200" s="486"/>
      <c r="H200" s="486"/>
      <c r="I200" s="487"/>
    </row>
    <row r="201" spans="1:31">
      <c r="F201" s="485"/>
      <c r="G201" s="486"/>
      <c r="H201" s="486"/>
      <c r="I201" s="487"/>
    </row>
    <row r="202" spans="1:31">
      <c r="F202" s="485"/>
      <c r="G202" s="486"/>
      <c r="H202" s="486"/>
      <c r="I202" s="487"/>
    </row>
    <row r="203" spans="1:31">
      <c r="F203" s="485"/>
      <c r="G203" s="486"/>
      <c r="H203" s="486"/>
      <c r="I203" s="487"/>
    </row>
    <row r="204" spans="1:31">
      <c r="F204" s="485"/>
      <c r="G204" s="486"/>
      <c r="H204" s="486"/>
      <c r="I204" s="487"/>
    </row>
    <row r="205" spans="1:31">
      <c r="F205" s="485"/>
      <c r="G205" s="486"/>
      <c r="H205" s="486"/>
      <c r="I205" s="487"/>
    </row>
    <row r="206" spans="1:31">
      <c r="F206" s="485"/>
      <c r="G206" s="486"/>
      <c r="H206" s="486"/>
      <c r="I206" s="487"/>
    </row>
    <row r="207" spans="1:31">
      <c r="F207" s="485"/>
      <c r="G207" s="486"/>
      <c r="H207" s="486"/>
      <c r="I207" s="487"/>
    </row>
    <row r="208" spans="1:31">
      <c r="F208" s="485"/>
      <c r="G208" s="486"/>
      <c r="H208" s="486"/>
      <c r="I208" s="487"/>
    </row>
    <row r="209" spans="1:31">
      <c r="F209" s="485"/>
      <c r="G209" s="486"/>
      <c r="H209" s="486"/>
      <c r="I209" s="487"/>
    </row>
    <row r="210" spans="1:31">
      <c r="F210" s="485"/>
      <c r="G210" s="486"/>
      <c r="H210" s="486"/>
      <c r="I210" s="487"/>
    </row>
    <row r="211" spans="1:31">
      <c r="F211" s="485"/>
      <c r="G211" s="486"/>
      <c r="H211" s="486"/>
      <c r="I211" s="487"/>
    </row>
    <row r="212" spans="1:31">
      <c r="F212" s="485"/>
      <c r="G212" s="486"/>
      <c r="H212" s="486"/>
      <c r="I212" s="487"/>
    </row>
    <row r="213" spans="1:31">
      <c r="F213" s="485"/>
      <c r="G213" s="486"/>
      <c r="H213" s="486"/>
      <c r="I213" s="487"/>
    </row>
    <row r="214" spans="1:31">
      <c r="F214" s="485"/>
      <c r="G214" s="486"/>
      <c r="H214" s="486"/>
      <c r="I214" s="487"/>
    </row>
    <row r="215" spans="1:31">
      <c r="F215" s="485"/>
      <c r="G215" s="486"/>
      <c r="H215" s="486"/>
      <c r="I215" s="487"/>
    </row>
    <row r="216" spans="1:31">
      <c r="F216" s="485"/>
      <c r="G216" s="486"/>
      <c r="H216" s="486"/>
      <c r="I216" s="487"/>
    </row>
    <row r="217" spans="1:31">
      <c r="F217" s="485"/>
      <c r="G217" s="486"/>
      <c r="H217" s="486"/>
      <c r="I217" s="487"/>
    </row>
    <row r="218" spans="1:31">
      <c r="F218" s="485"/>
      <c r="G218" s="486"/>
      <c r="H218" s="486"/>
      <c r="I218" s="487"/>
    </row>
    <row r="219" spans="1:31">
      <c r="F219" s="485"/>
      <c r="G219" s="486"/>
      <c r="H219" s="486"/>
      <c r="I219" s="487"/>
    </row>
    <row r="220" spans="1:31">
      <c r="F220" s="485"/>
      <c r="G220" s="486"/>
      <c r="H220" s="486"/>
      <c r="I220" s="487"/>
    </row>
    <row r="221" spans="1:31">
      <c r="F221" s="485"/>
      <c r="G221" s="486"/>
      <c r="H221" s="486"/>
      <c r="I221" s="487"/>
    </row>
    <row r="222" spans="1:31">
      <c r="F222" s="485"/>
      <c r="G222" s="486"/>
      <c r="H222" s="486"/>
      <c r="I222" s="487"/>
    </row>
    <row r="223" spans="1:31">
      <c r="F223" s="485"/>
      <c r="G223" s="486"/>
      <c r="H223" s="486"/>
      <c r="I223" s="487"/>
    </row>
    <row r="224" spans="1:31">
      <c r="F224" s="485"/>
      <c r="G224" s="486"/>
      <c r="H224" s="486"/>
      <c r="I224" s="487"/>
    </row>
    <row r="225" spans="1:31">
      <c r="F225" s="485"/>
      <c r="G225" s="486"/>
      <c r="H225" s="486"/>
      <c r="I225" s="487"/>
    </row>
    <row r="226" spans="1:31">
      <c r="F226" s="485"/>
      <c r="G226" s="486"/>
      <c r="H226" s="486"/>
      <c r="I226" s="487"/>
    </row>
    <row r="227" spans="1:31">
      <c r="F227" s="485"/>
      <c r="G227" s="486"/>
      <c r="H227" s="486"/>
      <c r="I227" s="487"/>
    </row>
    <row r="228" spans="1:31">
      <c r="F228" s="485"/>
      <c r="G228" s="486"/>
      <c r="H228" s="486"/>
      <c r="I228" s="487"/>
    </row>
    <row r="229" spans="1:31">
      <c r="F229" s="485"/>
      <c r="G229" s="486"/>
      <c r="H229" s="486"/>
      <c r="I229" s="487"/>
    </row>
    <row r="230" spans="1:31">
      <c r="F230" s="485"/>
      <c r="G230" s="486"/>
      <c r="H230" s="486"/>
      <c r="I230" s="487"/>
    </row>
    <row r="231" spans="1:31">
      <c r="F231" s="485"/>
      <c r="G231" s="486"/>
      <c r="H231" s="486"/>
      <c r="I231" s="487"/>
    </row>
    <row r="232" spans="1:31">
      <c r="F232" s="485"/>
      <c r="G232" s="486"/>
      <c r="H232" s="486"/>
      <c r="I232" s="487"/>
    </row>
    <row r="233" spans="1:31">
      <c r="F233" s="485"/>
      <c r="G233" s="486"/>
      <c r="H233" s="486"/>
      <c r="I233" s="487"/>
    </row>
    <row r="234" spans="1:31">
      <c r="F234" s="485"/>
      <c r="G234" s="486"/>
      <c r="H234" s="486"/>
      <c r="I234" s="487"/>
    </row>
    <row r="235" spans="1:31">
      <c r="F235" s="485"/>
      <c r="G235" s="486"/>
      <c r="H235" s="486"/>
      <c r="I235" s="487"/>
    </row>
    <row r="236" spans="1:31">
      <c r="F236" s="485"/>
      <c r="G236" s="486"/>
      <c r="H236" s="486"/>
      <c r="I236" s="487"/>
    </row>
    <row r="237" spans="1:31">
      <c r="F237" s="485"/>
      <c r="G237" s="486"/>
      <c r="H237" s="486"/>
      <c r="I237" s="487"/>
    </row>
    <row r="238" spans="1:31">
      <c r="F238" s="485"/>
      <c r="G238" s="486"/>
      <c r="H238" s="486"/>
      <c r="I238" s="487"/>
    </row>
    <row r="239" spans="1:31">
      <c r="F239" s="485"/>
      <c r="G239" s="486"/>
      <c r="H239" s="486"/>
      <c r="I239" s="487"/>
    </row>
    <row r="240" spans="1:31">
      <c r="F240" s="485"/>
      <c r="G240" s="486"/>
      <c r="H240" s="486"/>
      <c r="I240" s="487"/>
    </row>
    <row r="241" spans="1:31">
      <c r="F241" s="485"/>
      <c r="G241" s="486"/>
      <c r="H241" s="486"/>
      <c r="I241" s="487"/>
    </row>
    <row r="242" spans="1:31">
      <c r="F242" s="485"/>
      <c r="G242" s="486"/>
      <c r="H242" s="486"/>
      <c r="I242" s="487"/>
    </row>
    <row r="243" spans="1:31">
      <c r="F243" s="485"/>
      <c r="G243" s="486"/>
      <c r="H243" s="486"/>
      <c r="I243" s="487"/>
    </row>
    <row r="244" spans="1:31">
      <c r="F244" s="485"/>
      <c r="G244" s="486"/>
      <c r="H244" s="486"/>
      <c r="I244" s="487"/>
    </row>
    <row r="245" spans="1:31">
      <c r="F245" s="485"/>
      <c r="G245" s="486"/>
      <c r="H245" s="486"/>
      <c r="I245" s="487"/>
    </row>
    <row r="246" spans="1:31">
      <c r="F246" s="485"/>
      <c r="G246" s="486"/>
      <c r="H246" s="486"/>
      <c r="I246" s="487"/>
    </row>
    <row r="247" spans="1:31">
      <c r="F247" s="485"/>
      <c r="G247" s="486"/>
      <c r="H247" s="486"/>
      <c r="I247" s="487"/>
    </row>
    <row r="248" spans="1:31">
      <c r="F248" s="485"/>
      <c r="G248" s="486"/>
      <c r="H248" s="486"/>
      <c r="I248" s="487"/>
    </row>
    <row r="249" spans="1:31">
      <c r="F249" s="485"/>
      <c r="G249" s="486"/>
      <c r="H249" s="486"/>
      <c r="I249" s="487"/>
    </row>
    <row r="250" spans="1:31">
      <c r="F250" s="485"/>
      <c r="G250" s="486"/>
      <c r="H250" s="486"/>
      <c r="I250" s="487"/>
    </row>
    <row r="251" spans="1:31">
      <c r="F251" s="485"/>
      <c r="G251" s="486"/>
      <c r="H251" s="486"/>
      <c r="I251" s="487"/>
    </row>
    <row r="252" spans="1:31">
      <c r="F252" s="485"/>
      <c r="G252" s="486"/>
      <c r="H252" s="486"/>
      <c r="I252" s="487"/>
    </row>
    <row r="253" spans="1:31">
      <c r="F253" s="485"/>
      <c r="G253" s="486"/>
      <c r="H253" s="486"/>
      <c r="I253" s="487"/>
    </row>
    <row r="254" spans="1:31">
      <c r="F254" s="485"/>
      <c r="G254" s="486"/>
      <c r="H254" s="486"/>
      <c r="I254" s="487"/>
    </row>
    <row r="255" spans="1:31">
      <c r="F255" s="485"/>
      <c r="G255" s="486"/>
      <c r="H255" s="486"/>
      <c r="I255" s="487"/>
    </row>
    <row r="256" spans="1:31">
      <c r="F256" s="485"/>
      <c r="G256" s="486"/>
      <c r="H256" s="486"/>
      <c r="I256" s="487"/>
    </row>
    <row r="257" spans="1:31">
      <c r="F257" s="485"/>
      <c r="G257" s="486"/>
      <c r="H257" s="486"/>
      <c r="I257" s="487"/>
    </row>
    <row r="258" spans="1:31">
      <c r="F258" s="485"/>
      <c r="G258" s="486"/>
      <c r="H258" s="486"/>
      <c r="I258" s="487"/>
    </row>
    <row r="259" spans="1:31">
      <c r="F259" s="485"/>
      <c r="G259" s="486"/>
      <c r="H259" s="486"/>
      <c r="I259" s="487"/>
    </row>
    <row r="260" spans="1:31">
      <c r="F260" s="485"/>
      <c r="G260" s="486"/>
      <c r="H260" s="486"/>
      <c r="I260" s="487"/>
    </row>
    <row r="261" spans="1:31">
      <c r="F261" s="485"/>
      <c r="G261" s="486"/>
      <c r="H261" s="486"/>
      <c r="I261" s="487"/>
    </row>
    <row r="262" spans="1:31">
      <c r="F262" s="485"/>
      <c r="G262" s="486"/>
      <c r="H262" s="486"/>
      <c r="I262" s="487"/>
    </row>
    <row r="263" spans="1:31">
      <c r="F263" s="485"/>
      <c r="G263" s="486"/>
      <c r="H263" s="486"/>
      <c r="I263" s="487"/>
    </row>
    <row r="264" spans="1:31">
      <c r="F264" s="485"/>
      <c r="G264" s="486"/>
      <c r="H264" s="486"/>
      <c r="I264" s="487"/>
    </row>
    <row r="265" spans="1:31">
      <c r="F265" s="485"/>
      <c r="G265" s="486"/>
      <c r="H265" s="486"/>
      <c r="I265" s="487"/>
    </row>
    <row r="266" spans="1:31">
      <c r="F266" s="485"/>
      <c r="G266" s="486"/>
      <c r="H266" s="486"/>
      <c r="I266" s="487"/>
    </row>
    <row r="267" spans="1:31">
      <c r="F267" s="485"/>
      <c r="G267" s="486"/>
      <c r="H267" s="486"/>
      <c r="I267" s="487"/>
    </row>
    <row r="268" spans="1:31">
      <c r="F268" s="485"/>
      <c r="G268" s="486"/>
      <c r="H268" s="486"/>
      <c r="I268" s="487"/>
    </row>
    <row r="269" spans="1:31">
      <c r="F269" s="485"/>
      <c r="G269" s="486"/>
      <c r="H269" s="486"/>
      <c r="I269" s="487"/>
    </row>
    <row r="270" spans="1:31">
      <c r="F270" s="485"/>
      <c r="G270" s="486"/>
      <c r="H270" s="486"/>
      <c r="I270" s="487"/>
    </row>
    <row r="271" spans="1:31">
      <c r="F271" s="485"/>
      <c r="G271" s="486"/>
      <c r="H271" s="486"/>
      <c r="I271" s="487"/>
    </row>
    <row r="272" spans="1:31">
      <c r="F272" s="485"/>
      <c r="G272" s="486"/>
      <c r="H272" s="486"/>
      <c r="I272" s="487"/>
    </row>
    <row r="273" spans="1:31">
      <c r="F273" s="485"/>
      <c r="G273" s="486"/>
      <c r="H273" s="486"/>
      <c r="I273" s="487"/>
    </row>
    <row r="274" spans="1:31">
      <c r="F274" s="485"/>
      <c r="G274" s="486"/>
      <c r="H274" s="486"/>
      <c r="I274" s="487"/>
    </row>
    <row r="275" spans="1:31">
      <c r="F275" s="485"/>
      <c r="G275" s="486"/>
      <c r="H275" s="486"/>
      <c r="I275" s="487"/>
    </row>
    <row r="276" spans="1:31">
      <c r="F276" s="485"/>
      <c r="G276" s="486"/>
      <c r="H276" s="486"/>
      <c r="I276" s="487"/>
    </row>
    <row r="277" spans="1:31">
      <c r="F277" s="485"/>
      <c r="G277" s="486"/>
      <c r="H277" s="486"/>
      <c r="I277" s="487"/>
    </row>
    <row r="278" spans="1:31">
      <c r="F278" s="485"/>
      <c r="G278" s="486"/>
      <c r="H278" s="486"/>
      <c r="I278" s="487"/>
    </row>
    <row r="279" spans="1:31">
      <c r="F279" s="485"/>
      <c r="G279" s="486"/>
      <c r="H279" s="486"/>
      <c r="I279" s="487"/>
    </row>
    <row r="280" spans="1:31">
      <c r="F280" s="485"/>
      <c r="G280" s="486"/>
      <c r="H280" s="486"/>
      <c r="I280" s="487"/>
    </row>
    <row r="281" spans="1:31">
      <c r="F281" s="485"/>
      <c r="G281" s="486"/>
      <c r="H281" s="486"/>
      <c r="I281" s="487"/>
    </row>
    <row r="282" spans="1:31">
      <c r="F282" s="485"/>
      <c r="G282" s="486"/>
      <c r="H282" s="486"/>
      <c r="I282" s="487"/>
    </row>
    <row r="283" spans="1:31">
      <c r="F283" s="485"/>
      <c r="G283" s="486"/>
      <c r="H283" s="486"/>
      <c r="I283" s="487"/>
    </row>
    <row r="284" spans="1:31">
      <c r="F284" s="485"/>
      <c r="G284" s="486"/>
      <c r="H284" s="486"/>
      <c r="I284" s="487"/>
    </row>
    <row r="285" spans="1:31">
      <c r="F285" s="485"/>
      <c r="G285" s="486"/>
      <c r="H285" s="486"/>
      <c r="I285" s="487"/>
    </row>
    <row r="286" spans="1:31">
      <c r="F286" s="485"/>
      <c r="G286" s="486"/>
      <c r="H286" s="486"/>
      <c r="I286" s="487"/>
    </row>
    <row r="287" spans="1:31">
      <c r="F287" s="485"/>
      <c r="G287" s="486"/>
      <c r="H287" s="486"/>
      <c r="I287" s="487"/>
    </row>
    <row r="288" spans="1:31">
      <c r="F288" s="485"/>
      <c r="G288" s="486"/>
      <c r="H288" s="486"/>
      <c r="I288" s="487"/>
    </row>
    <row r="289" spans="1:31">
      <c r="F289" s="485"/>
      <c r="G289" s="486"/>
      <c r="H289" s="486"/>
      <c r="I289" s="487"/>
    </row>
    <row r="290" spans="1:31">
      <c r="F290" s="485"/>
      <c r="G290" s="486"/>
      <c r="H290" s="486"/>
      <c r="I290" s="487"/>
    </row>
    <row r="291" spans="1:31">
      <c r="F291" s="485"/>
      <c r="G291" s="486"/>
      <c r="H291" s="486"/>
      <c r="I291" s="487"/>
    </row>
    <row r="292" spans="1:31">
      <c r="F292" s="485"/>
      <c r="G292" s="486"/>
      <c r="H292" s="486"/>
      <c r="I292" s="487"/>
    </row>
    <row r="293" spans="1:31">
      <c r="F293" s="485"/>
      <c r="G293" s="486"/>
      <c r="H293" s="486"/>
      <c r="I293" s="487"/>
    </row>
    <row r="294" spans="1:31">
      <c r="F294" s="485"/>
      <c r="G294" s="486"/>
      <c r="H294" s="486"/>
      <c r="I294" s="487"/>
    </row>
    <row r="295" spans="1:31">
      <c r="F295" s="485"/>
      <c r="G295" s="486"/>
      <c r="H295" s="486"/>
      <c r="I295" s="487"/>
    </row>
    <row r="296" spans="1:31">
      <c r="F296" s="485"/>
      <c r="G296" s="486"/>
      <c r="H296" s="486"/>
      <c r="I296" s="487"/>
    </row>
    <row r="297" spans="1:31">
      <c r="F297" s="485"/>
      <c r="G297" s="486"/>
      <c r="H297" s="486"/>
      <c r="I297" s="487"/>
    </row>
    <row r="298" spans="1:31">
      <c r="F298" s="485"/>
      <c r="G298" s="486"/>
      <c r="H298" s="486"/>
      <c r="I298" s="487"/>
    </row>
    <row r="299" spans="1:31">
      <c r="F299" s="485"/>
      <c r="G299" s="486"/>
      <c r="H299" s="486"/>
      <c r="I299" s="487"/>
    </row>
    <row r="300" spans="1:31">
      <c r="F300" s="485"/>
      <c r="G300" s="486"/>
      <c r="H300" s="486"/>
      <c r="I300" s="487"/>
    </row>
    <row r="301" spans="1:31">
      <c r="F301" s="485"/>
      <c r="G301" s="486"/>
      <c r="H301" s="486"/>
      <c r="I301" s="487"/>
    </row>
    <row r="302" spans="1:31">
      <c r="F302" s="485"/>
      <c r="G302" s="486"/>
      <c r="H302" s="486"/>
      <c r="I302" s="487"/>
    </row>
    <row r="303" spans="1:31">
      <c r="F303" s="485"/>
      <c r="G303" s="486"/>
      <c r="H303" s="486"/>
      <c r="I303" s="487"/>
    </row>
    <row r="304" spans="1:31">
      <c r="F304" s="485"/>
      <c r="G304" s="486"/>
      <c r="H304" s="486"/>
      <c r="I304" s="487"/>
    </row>
    <row r="305" spans="1:31">
      <c r="F305" s="485"/>
      <c r="G305" s="486"/>
      <c r="H305" s="486"/>
      <c r="I305" s="487"/>
    </row>
    <row r="306" spans="1:31">
      <c r="F306" s="485"/>
      <c r="G306" s="486"/>
      <c r="H306" s="486"/>
      <c r="I306" s="487"/>
    </row>
    <row r="307" spans="1:31">
      <c r="F307" s="485"/>
      <c r="G307" s="486"/>
      <c r="H307" s="486"/>
      <c r="I307" s="487"/>
    </row>
    <row r="308" spans="1:31">
      <c r="F308" s="485"/>
      <c r="G308" s="486"/>
      <c r="H308" s="486"/>
      <c r="I308" s="487"/>
    </row>
    <row r="309" spans="1:31">
      <c r="F309" s="485"/>
      <c r="G309" s="486"/>
      <c r="H309" s="486"/>
      <c r="I309" s="487"/>
    </row>
    <row r="310" spans="1:31">
      <c r="F310" s="485"/>
      <c r="G310" s="486"/>
      <c r="H310" s="486"/>
      <c r="I310" s="487"/>
    </row>
    <row r="311" spans="1:31">
      <c r="F311" s="485"/>
      <c r="G311" s="486"/>
      <c r="H311" s="486"/>
      <c r="I311" s="487"/>
    </row>
    <row r="312" spans="1:31">
      <c r="F312" s="485"/>
      <c r="G312" s="486"/>
      <c r="H312" s="486"/>
      <c r="I312" s="487"/>
    </row>
    <row r="313" spans="1:31">
      <c r="F313" s="485"/>
      <c r="G313" s="486"/>
      <c r="H313" s="486"/>
      <c r="I313" s="487"/>
    </row>
    <row r="314" spans="1:31">
      <c r="F314" s="485"/>
      <c r="G314" s="486"/>
      <c r="H314" s="486"/>
      <c r="I314" s="487"/>
    </row>
    <row r="315" spans="1:31">
      <c r="F315" s="485"/>
      <c r="G315" s="486"/>
      <c r="H315" s="486"/>
      <c r="I315" s="487"/>
    </row>
    <row r="316" spans="1:31">
      <c r="F316" s="485"/>
      <c r="G316" s="486"/>
      <c r="H316" s="486"/>
      <c r="I316" s="487"/>
    </row>
    <row r="317" spans="1:31">
      <c r="F317" s="485"/>
      <c r="G317" s="486"/>
      <c r="H317" s="486"/>
      <c r="I317" s="487"/>
    </row>
    <row r="318" spans="1:31">
      <c r="F318" s="485"/>
      <c r="G318" s="486"/>
      <c r="H318" s="486"/>
      <c r="I318" s="487"/>
    </row>
    <row r="319" spans="1:31">
      <c r="F319" s="485"/>
      <c r="G319" s="486"/>
      <c r="H319" s="486"/>
      <c r="I319" s="487"/>
    </row>
    <row r="320" spans="1:31">
      <c r="F320" s="485"/>
      <c r="G320" s="486"/>
      <c r="H320" s="486"/>
      <c r="I320" s="487"/>
    </row>
    <row r="321" spans="1:31">
      <c r="F321" s="485"/>
      <c r="G321" s="486"/>
      <c r="H321" s="486"/>
      <c r="I321" s="487"/>
    </row>
    <row r="322" spans="1:31">
      <c r="F322" s="485"/>
      <c r="G322" s="486"/>
      <c r="H322" s="486"/>
      <c r="I322" s="487"/>
    </row>
    <row r="323" spans="1:31">
      <c r="F323" s="485"/>
      <c r="G323" s="486"/>
      <c r="H323" s="486"/>
      <c r="I323" s="487"/>
    </row>
    <row r="324" spans="1:31">
      <c r="F324" s="485"/>
      <c r="G324" s="486"/>
      <c r="H324" s="486"/>
      <c r="I324" s="487"/>
    </row>
    <row r="325" spans="1:31">
      <c r="F325" s="485"/>
      <c r="G325" s="486"/>
      <c r="H325" s="486"/>
      <c r="I325" s="487"/>
    </row>
    <row r="326" spans="1:31">
      <c r="F326" s="485"/>
      <c r="G326" s="486"/>
      <c r="H326" s="486"/>
      <c r="I326" s="487"/>
    </row>
    <row r="327" spans="1:31">
      <c r="F327" s="485"/>
      <c r="G327" s="486"/>
      <c r="H327" s="486"/>
      <c r="I327" s="487"/>
    </row>
    <row r="328" spans="1:31">
      <c r="F328" s="485"/>
      <c r="G328" s="486"/>
      <c r="H328" s="486"/>
      <c r="I328" s="487"/>
    </row>
    <row r="329" spans="1:31">
      <c r="F329" s="485"/>
      <c r="G329" s="486"/>
      <c r="H329" s="486"/>
      <c r="I329" s="487"/>
    </row>
    <row r="330" spans="1:31">
      <c r="F330" s="485"/>
      <c r="G330" s="486"/>
      <c r="H330" s="486"/>
      <c r="I330" s="487"/>
    </row>
    <row r="331" spans="1:31">
      <c r="F331" s="485"/>
      <c r="G331" s="486"/>
      <c r="H331" s="486"/>
      <c r="I331" s="487"/>
    </row>
    <row r="332" spans="1:31">
      <c r="F332" s="485"/>
      <c r="G332" s="486"/>
      <c r="H332" s="486"/>
      <c r="I332" s="487"/>
    </row>
    <row r="333" spans="1:31">
      <c r="F333" s="485"/>
      <c r="G333" s="486"/>
      <c r="H333" s="486"/>
      <c r="I333" s="487"/>
    </row>
    <row r="334" spans="1:31">
      <c r="F334" s="485"/>
      <c r="G334" s="486"/>
      <c r="H334" s="486"/>
      <c r="I334" s="487"/>
    </row>
    <row r="335" spans="1:31">
      <c r="F335" s="485"/>
      <c r="G335" s="486"/>
      <c r="H335" s="486"/>
      <c r="I335" s="487"/>
    </row>
    <row r="336" spans="1:31">
      <c r="F336" s="485"/>
      <c r="G336" s="486"/>
      <c r="H336" s="486"/>
      <c r="I336" s="487"/>
    </row>
    <row r="337" spans="1:31">
      <c r="F337" s="485"/>
      <c r="G337" s="486"/>
      <c r="H337" s="486"/>
      <c r="I337" s="487"/>
    </row>
    <row r="338" spans="1:31">
      <c r="F338" s="485"/>
      <c r="G338" s="486"/>
      <c r="H338" s="486"/>
      <c r="I338" s="487"/>
    </row>
    <row r="339" spans="1:31">
      <c r="F339" s="485"/>
      <c r="G339" s="486"/>
      <c r="H339" s="486"/>
      <c r="I339" s="487"/>
    </row>
    <row r="340" spans="1:31">
      <c r="F340" s="485"/>
      <c r="G340" s="486"/>
      <c r="H340" s="486"/>
      <c r="I340" s="487"/>
    </row>
    <row r="341" spans="1:31">
      <c r="F341" s="485"/>
      <c r="G341" s="486"/>
      <c r="H341" s="486"/>
      <c r="I341" s="487"/>
    </row>
    <row r="342" spans="1:31">
      <c r="F342" s="485"/>
      <c r="G342" s="486"/>
      <c r="H342" s="486"/>
      <c r="I342" s="487"/>
    </row>
    <row r="343" spans="1:31">
      <c r="F343" s="485"/>
      <c r="G343" s="486"/>
      <c r="H343" s="486"/>
      <c r="I343" s="487"/>
    </row>
    <row r="344" spans="1:31">
      <c r="F344" s="485"/>
      <c r="G344" s="486"/>
      <c r="H344" s="486"/>
      <c r="I344" s="487"/>
    </row>
    <row r="345" spans="1:31">
      <c r="F345" s="485"/>
      <c r="G345" s="486"/>
      <c r="H345" s="486"/>
      <c r="I345" s="487"/>
    </row>
    <row r="346" spans="1:31">
      <c r="F346" s="485"/>
      <c r="G346" s="486"/>
      <c r="H346" s="486"/>
      <c r="I346" s="487"/>
    </row>
    <row r="347" spans="1:31">
      <c r="F347" s="485"/>
      <c r="G347" s="486"/>
      <c r="H347" s="486"/>
      <c r="I347" s="487"/>
    </row>
    <row r="348" spans="1:31">
      <c r="F348" s="485"/>
      <c r="G348" s="486"/>
      <c r="H348" s="486"/>
      <c r="I348" s="487"/>
    </row>
    <row r="349" spans="1:31">
      <c r="F349" s="485"/>
      <c r="G349" s="486"/>
      <c r="H349" s="486"/>
      <c r="I349" s="487"/>
    </row>
    <row r="350" spans="1:31">
      <c r="F350" s="485"/>
      <c r="G350" s="486"/>
      <c r="H350" s="486"/>
      <c r="I350" s="487"/>
    </row>
    <row r="351" spans="1:31">
      <c r="F351" s="485"/>
      <c r="G351" s="486"/>
      <c r="H351" s="486"/>
      <c r="I351" s="487"/>
    </row>
    <row r="352" spans="1:31">
      <c r="F352" s="485"/>
      <c r="G352" s="486"/>
      <c r="H352" s="486"/>
      <c r="I352" s="487"/>
    </row>
    <row r="353" spans="1:31">
      <c r="F353" s="485"/>
      <c r="G353" s="486"/>
      <c r="H353" s="486"/>
      <c r="I353" s="487"/>
    </row>
    <row r="354" spans="1:31">
      <c r="F354" s="485"/>
      <c r="G354" s="486"/>
      <c r="H354" s="486"/>
      <c r="I354" s="487"/>
    </row>
    <row r="355" spans="1:31">
      <c r="F355" s="485"/>
      <c r="G355" s="486"/>
      <c r="H355" s="486"/>
      <c r="I355" s="487"/>
    </row>
    <row r="356" spans="1:31">
      <c r="F356" s="485"/>
      <c r="G356" s="486"/>
      <c r="H356" s="486"/>
      <c r="I356" s="487"/>
    </row>
    <row r="357" spans="1:31">
      <c r="F357" s="485"/>
      <c r="G357" s="486"/>
      <c r="H357" s="486"/>
      <c r="I357" s="487"/>
    </row>
    <row r="358" spans="1:31">
      <c r="F358" s="485"/>
      <c r="G358" s="486"/>
      <c r="H358" s="486"/>
      <c r="I358" s="487"/>
    </row>
    <row r="359" spans="1:31">
      <c r="F359" s="485"/>
      <c r="G359" s="486"/>
      <c r="H359" s="486"/>
      <c r="I359" s="487"/>
    </row>
    <row r="360" spans="1:31">
      <c r="F360" s="485"/>
      <c r="G360" s="486"/>
      <c r="H360" s="486"/>
      <c r="I360" s="487"/>
    </row>
    <row r="361" spans="1:31">
      <c r="F361" s="485"/>
      <c r="G361" s="486"/>
      <c r="H361" s="486"/>
      <c r="I361" s="487"/>
    </row>
    <row r="362" spans="1:31">
      <c r="F362" s="485"/>
      <c r="G362" s="486"/>
      <c r="H362" s="486"/>
      <c r="I362" s="487"/>
    </row>
    <row r="363" spans="1:31">
      <c r="F363" s="485"/>
      <c r="G363" s="486"/>
      <c r="H363" s="486"/>
      <c r="I363" s="487"/>
    </row>
    <row r="364" spans="1:31">
      <c r="F364" s="485"/>
      <c r="G364" s="486"/>
      <c r="H364" s="486"/>
      <c r="I364" s="487"/>
    </row>
    <row r="365" spans="1:31">
      <c r="F365" s="485"/>
      <c r="G365" s="486"/>
      <c r="H365" s="486"/>
      <c r="I365" s="487"/>
    </row>
    <row r="366" spans="1:31">
      <c r="F366" s="485"/>
      <c r="G366" s="486"/>
      <c r="H366" s="486"/>
      <c r="I366" s="487"/>
    </row>
    <row r="367" spans="1:31">
      <c r="F367" s="485"/>
      <c r="G367" s="486"/>
      <c r="H367" s="486"/>
      <c r="I367" s="487"/>
    </row>
    <row r="368" spans="1:31">
      <c r="F368" s="485"/>
      <c r="G368" s="486"/>
      <c r="H368" s="486"/>
      <c r="I368" s="487"/>
    </row>
    <row r="369" spans="1:31">
      <c r="F369" s="485"/>
      <c r="G369" s="486"/>
      <c r="H369" s="486"/>
      <c r="I369" s="487"/>
    </row>
    <row r="370" spans="1:31">
      <c r="F370" s="485"/>
      <c r="G370" s="486"/>
      <c r="H370" s="486"/>
      <c r="I370" s="487"/>
    </row>
    <row r="371" spans="1:31">
      <c r="F371" s="485"/>
      <c r="G371" s="486"/>
      <c r="H371" s="486"/>
      <c r="I371" s="487"/>
    </row>
    <row r="372" spans="1:31">
      <c r="F372" s="485"/>
      <c r="G372" s="486"/>
      <c r="H372" s="486"/>
      <c r="I372" s="487"/>
    </row>
    <row r="373" spans="1:31">
      <c r="F373" s="485"/>
      <c r="G373" s="486"/>
      <c r="H373" s="486"/>
      <c r="I373" s="487"/>
    </row>
    <row r="374" spans="1:31">
      <c r="F374" s="485"/>
      <c r="G374" s="486"/>
      <c r="H374" s="486"/>
      <c r="I374" s="487"/>
    </row>
    <row r="375" spans="1:31">
      <c r="F375" s="485"/>
      <c r="G375" s="486"/>
      <c r="H375" s="486"/>
      <c r="I375" s="487"/>
    </row>
    <row r="376" spans="1:31">
      <c r="F376" s="485"/>
      <c r="G376" s="486"/>
      <c r="H376" s="486"/>
      <c r="I376" s="487"/>
    </row>
    <row r="377" spans="1:31">
      <c r="F377" s="485"/>
      <c r="G377" s="486"/>
      <c r="H377" s="486"/>
      <c r="I377" s="487"/>
    </row>
    <row r="378" spans="1:31">
      <c r="F378" s="485"/>
      <c r="G378" s="486"/>
      <c r="H378" s="486"/>
      <c r="I378" s="487"/>
    </row>
    <row r="379" spans="1:31">
      <c r="F379" s="485"/>
      <c r="G379" s="486"/>
      <c r="H379" s="486"/>
      <c r="I379" s="487"/>
    </row>
    <row r="380" spans="1:31">
      <c r="F380" s="485"/>
      <c r="G380" s="486"/>
      <c r="H380" s="486"/>
      <c r="I380" s="487"/>
    </row>
    <row r="381" spans="1:31">
      <c r="F381" s="485"/>
      <c r="G381" s="486"/>
      <c r="H381" s="486"/>
      <c r="I381" s="487"/>
    </row>
    <row r="382" spans="1:31">
      <c r="F382" s="485"/>
      <c r="G382" s="486"/>
      <c r="H382" s="486"/>
      <c r="I382" s="487"/>
    </row>
    <row r="383" spans="1:31">
      <c r="F383" s="485"/>
      <c r="G383" s="486"/>
      <c r="H383" s="486"/>
      <c r="I383" s="487"/>
    </row>
    <row r="384" spans="1:31">
      <c r="F384" s="485"/>
      <c r="G384" s="486"/>
      <c r="H384" s="486"/>
      <c r="I384" s="487"/>
    </row>
    <row r="385" spans="1:31">
      <c r="F385" s="485"/>
      <c r="G385" s="486"/>
      <c r="H385" s="486"/>
      <c r="I385" s="487"/>
    </row>
    <row r="386" spans="1:31">
      <c r="F386" s="485"/>
      <c r="G386" s="486"/>
      <c r="H386" s="486"/>
      <c r="I386" s="487"/>
    </row>
    <row r="387" spans="1:31">
      <c r="F387" s="485"/>
      <c r="G387" s="486"/>
      <c r="H387" s="486"/>
      <c r="I387" s="487"/>
    </row>
    <row r="388" spans="1:31">
      <c r="F388" s="485"/>
      <c r="G388" s="486"/>
      <c r="H388" s="486"/>
      <c r="I388" s="487"/>
    </row>
    <row r="389" spans="1:31">
      <c r="F389" s="485"/>
      <c r="G389" s="486"/>
      <c r="H389" s="486"/>
      <c r="I389" s="487"/>
    </row>
    <row r="390" spans="1:31">
      <c r="F390" s="485"/>
      <c r="G390" s="486"/>
      <c r="H390" s="486"/>
      <c r="I390" s="487"/>
    </row>
    <row r="391" spans="1:31">
      <c r="F391" s="485"/>
      <c r="G391" s="486"/>
      <c r="H391" s="486"/>
      <c r="I391" s="487"/>
    </row>
    <row r="392" spans="1:31">
      <c r="F392" s="485"/>
      <c r="G392" s="486"/>
      <c r="H392" s="486"/>
      <c r="I392" s="487"/>
    </row>
    <row r="393" spans="1:31">
      <c r="F393" s="485"/>
      <c r="G393" s="486"/>
      <c r="H393" s="486"/>
      <c r="I393" s="487"/>
    </row>
    <row r="394" spans="1:31">
      <c r="F394" s="485"/>
      <c r="G394" s="486"/>
      <c r="H394" s="486"/>
      <c r="I394" s="487"/>
    </row>
    <row r="395" spans="1:31">
      <c r="F395" s="485"/>
      <c r="G395" s="486"/>
      <c r="H395" s="486"/>
      <c r="I395" s="487"/>
    </row>
    <row r="396" spans="1:31">
      <c r="F396" s="485"/>
      <c r="G396" s="486"/>
      <c r="H396" s="486"/>
      <c r="I396" s="487"/>
    </row>
    <row r="397" spans="1:31">
      <c r="F397" s="485"/>
      <c r="G397" s="486"/>
      <c r="H397" s="486"/>
      <c r="I397" s="487"/>
    </row>
    <row r="398" spans="1:31">
      <c r="F398" s="485"/>
      <c r="G398" s="486"/>
      <c r="H398" s="486"/>
      <c r="I398" s="487"/>
    </row>
    <row r="399" spans="1:31">
      <c r="F399" s="485"/>
      <c r="G399" s="486"/>
      <c r="H399" s="486"/>
      <c r="I399" s="487"/>
    </row>
    <row r="400" spans="1:31">
      <c r="F400" s="485"/>
      <c r="G400" s="486"/>
      <c r="H400" s="486"/>
      <c r="I400" s="487"/>
    </row>
    <row r="401" spans="1:31">
      <c r="F401" s="485"/>
      <c r="G401" s="486"/>
      <c r="H401" s="486"/>
      <c r="I401" s="487"/>
    </row>
    <row r="402" spans="1:31">
      <c r="F402" s="485"/>
      <c r="G402" s="486"/>
      <c r="H402" s="486"/>
      <c r="I402" s="487"/>
    </row>
    <row r="403" spans="1:31">
      <c r="F403" s="485"/>
      <c r="G403" s="486"/>
      <c r="H403" s="486"/>
      <c r="I403" s="487"/>
    </row>
    <row r="404" spans="1:31">
      <c r="F404" s="485"/>
      <c r="G404" s="486"/>
      <c r="H404" s="486"/>
      <c r="I404" s="487"/>
    </row>
    <row r="405" spans="1:31">
      <c r="F405" s="485"/>
      <c r="G405" s="486"/>
      <c r="H405" s="486"/>
      <c r="I405" s="487"/>
    </row>
    <row r="406" spans="1:31">
      <c r="F406" s="485"/>
      <c r="G406" s="486"/>
      <c r="H406" s="486"/>
      <c r="I406" s="487"/>
    </row>
    <row r="407" spans="1:31">
      <c r="F407" s="485"/>
      <c r="G407" s="486"/>
      <c r="H407" s="486"/>
      <c r="I407" s="487"/>
    </row>
    <row r="408" spans="1:31">
      <c r="F408" s="485"/>
      <c r="G408" s="486"/>
      <c r="H408" s="486"/>
      <c r="I408" s="487"/>
    </row>
    <row r="409" spans="1:31">
      <c r="F409" s="485"/>
      <c r="G409" s="486"/>
      <c r="H409" s="486"/>
      <c r="I409" s="487"/>
    </row>
    <row r="410" spans="1:31">
      <c r="F410" s="485"/>
      <c r="G410" s="486"/>
      <c r="H410" s="486"/>
      <c r="I410" s="487"/>
    </row>
    <row r="411" spans="1:31">
      <c r="F411" s="485"/>
      <c r="G411" s="486"/>
      <c r="H411" s="486"/>
      <c r="I411" s="487"/>
    </row>
    <row r="412" spans="1:31">
      <c r="F412" s="485"/>
      <c r="G412" s="486"/>
      <c r="H412" s="486"/>
      <c r="I412" s="487"/>
    </row>
    <row r="413" spans="1:31">
      <c r="F413" s="485"/>
      <c r="G413" s="486"/>
      <c r="H413" s="486"/>
      <c r="I413" s="487"/>
    </row>
    <row r="414" spans="1:31">
      <c r="F414" s="485"/>
      <c r="G414" s="486"/>
      <c r="H414" s="486"/>
      <c r="I414" s="487"/>
    </row>
    <row r="415" spans="1:31">
      <c r="F415" s="485"/>
      <c r="G415" s="486"/>
      <c r="H415" s="486"/>
      <c r="I415" s="487"/>
    </row>
    <row r="416" spans="1:31">
      <c r="F416" s="485"/>
      <c r="G416" s="486"/>
      <c r="H416" s="486"/>
      <c r="I416" s="487"/>
    </row>
    <row r="417" spans="1:31">
      <c r="F417" s="485"/>
      <c r="G417" s="486"/>
      <c r="H417" s="486"/>
      <c r="I417" s="487"/>
    </row>
    <row r="418" spans="1:31">
      <c r="F418" s="485"/>
      <c r="G418" s="486"/>
      <c r="H418" s="486"/>
      <c r="I418" s="487"/>
    </row>
    <row r="419" spans="1:31">
      <c r="F419" s="485"/>
      <c r="G419" s="486"/>
      <c r="H419" s="486"/>
      <c r="I419" s="487"/>
    </row>
    <row r="420" spans="1:31">
      <c r="F420" s="485"/>
      <c r="G420" s="486"/>
      <c r="H420" s="486"/>
      <c r="I420" s="487"/>
    </row>
    <row r="421" spans="1:31">
      <c r="F421" s="485"/>
      <c r="G421" s="486"/>
      <c r="H421" s="486"/>
      <c r="I421" s="487"/>
    </row>
    <row r="422" spans="1:31">
      <c r="F422" s="485"/>
      <c r="G422" s="486"/>
      <c r="H422" s="486"/>
      <c r="I422" s="487"/>
    </row>
    <row r="423" spans="1:31">
      <c r="F423" s="485"/>
      <c r="G423" s="486"/>
      <c r="H423" s="486"/>
      <c r="I423" s="487"/>
    </row>
    <row r="424" spans="1:31">
      <c r="F424" s="485"/>
      <c r="G424" s="486"/>
      <c r="H424" s="486"/>
      <c r="I424" s="487"/>
    </row>
    <row r="425" spans="1:31">
      <c r="F425" s="485"/>
      <c r="G425" s="486"/>
      <c r="H425" s="486"/>
      <c r="I425" s="487"/>
    </row>
    <row r="426" spans="1:31">
      <c r="F426" s="485"/>
      <c r="G426" s="486"/>
      <c r="H426" s="486"/>
      <c r="I426" s="487"/>
    </row>
    <row r="427" spans="1:31">
      <c r="F427" s="485"/>
      <c r="G427" s="486"/>
      <c r="H427" s="486"/>
      <c r="I427" s="487"/>
    </row>
    <row r="428" spans="1:31">
      <c r="F428" s="485"/>
      <c r="G428" s="486"/>
      <c r="H428" s="486"/>
      <c r="I428" s="487"/>
    </row>
    <row r="429" spans="1:31">
      <c r="F429" s="485"/>
      <c r="G429" s="486"/>
      <c r="H429" s="486"/>
      <c r="I429" s="487"/>
    </row>
    <row r="430" spans="1:31">
      <c r="F430" s="485"/>
      <c r="G430" s="486"/>
      <c r="H430" s="486"/>
      <c r="I430" s="487"/>
    </row>
    <row r="431" spans="1:31">
      <c r="F431" s="485"/>
      <c r="G431" s="486"/>
      <c r="H431" s="486"/>
      <c r="I431" s="487"/>
    </row>
    <row r="432" spans="1:31">
      <c r="F432" s="485"/>
      <c r="G432" s="486"/>
      <c r="H432" s="486"/>
      <c r="I432" s="487"/>
    </row>
    <row r="433" spans="1:31">
      <c r="F433" s="485"/>
      <c r="G433" s="486"/>
      <c r="H433" s="486"/>
      <c r="I433" s="487"/>
    </row>
    <row r="434" spans="1:31">
      <c r="F434" s="485"/>
      <c r="G434" s="486"/>
      <c r="H434" s="486"/>
      <c r="I434" s="487"/>
    </row>
    <row r="435" spans="1:31">
      <c r="F435" s="485"/>
      <c r="G435" s="486"/>
      <c r="H435" s="486"/>
      <c r="I435" s="487"/>
    </row>
    <row r="436" spans="1:31">
      <c r="F436" s="485"/>
      <c r="G436" s="486"/>
      <c r="H436" s="486"/>
      <c r="I436" s="487"/>
    </row>
    <row r="437" spans="1:31">
      <c r="F437" s="485"/>
      <c r="G437" s="486"/>
      <c r="H437" s="486"/>
      <c r="I437" s="487"/>
    </row>
    <row r="438" spans="1:31">
      <c r="F438" s="485"/>
      <c r="G438" s="486"/>
      <c r="H438" s="486"/>
      <c r="I438" s="487"/>
    </row>
    <row r="439" spans="1:31">
      <c r="F439" s="485"/>
      <c r="G439" s="486"/>
      <c r="H439" s="486"/>
      <c r="I439" s="487"/>
    </row>
    <row r="440" spans="1:31">
      <c r="F440" s="485"/>
      <c r="G440" s="486"/>
      <c r="H440" s="486"/>
      <c r="I440" s="487"/>
    </row>
    <row r="441" spans="1:31">
      <c r="F441" s="485"/>
      <c r="G441" s="486"/>
      <c r="H441" s="486"/>
      <c r="I441" s="487"/>
    </row>
    <row r="442" spans="1:31">
      <c r="F442" s="485"/>
      <c r="G442" s="486"/>
      <c r="H442" s="486"/>
      <c r="I442" s="487"/>
    </row>
    <row r="443" spans="1:31">
      <c r="F443" s="485"/>
      <c r="G443" s="486"/>
      <c r="H443" s="486"/>
      <c r="I443" s="487"/>
    </row>
    <row r="444" spans="1:31">
      <c r="F444" s="485"/>
      <c r="G444" s="486"/>
      <c r="H444" s="486"/>
      <c r="I444" s="487"/>
    </row>
    <row r="445" spans="1:31">
      <c r="F445" s="485"/>
      <c r="G445" s="486"/>
      <c r="H445" s="486"/>
      <c r="I445" s="487"/>
    </row>
    <row r="446" spans="1:31">
      <c r="F446" s="485"/>
      <c r="G446" s="486"/>
      <c r="H446" s="486"/>
      <c r="I446" s="487"/>
    </row>
    <row r="447" spans="1:31">
      <c r="F447" s="485"/>
      <c r="G447" s="486"/>
      <c r="H447" s="486"/>
      <c r="I447" s="487"/>
    </row>
    <row r="448" spans="1:31">
      <c r="F448" s="485"/>
      <c r="G448" s="486"/>
      <c r="H448" s="486"/>
      <c r="I448" s="487"/>
    </row>
    <row r="449" spans="1:31">
      <c r="F449" s="485"/>
      <c r="G449" s="486"/>
      <c r="H449" s="486"/>
      <c r="I449" s="487"/>
    </row>
    <row r="450" spans="1:31">
      <c r="F450" s="485"/>
      <c r="G450" s="486"/>
      <c r="H450" s="486"/>
      <c r="I450" s="487"/>
    </row>
    <row r="451" spans="1:31">
      <c r="F451" s="485"/>
      <c r="G451" s="486"/>
      <c r="H451" s="486"/>
      <c r="I451" s="487"/>
    </row>
    <row r="452" spans="1:31">
      <c r="F452" s="485"/>
      <c r="G452" s="486"/>
      <c r="H452" s="486"/>
      <c r="I452" s="487"/>
    </row>
    <row r="453" spans="1:31">
      <c r="F453" s="485"/>
      <c r="G453" s="486"/>
      <c r="H453" s="486"/>
      <c r="I453" s="487"/>
    </row>
    <row r="454" spans="1:31">
      <c r="F454" s="485"/>
      <c r="G454" s="486"/>
      <c r="H454" s="486"/>
      <c r="I454" s="487"/>
    </row>
    <row r="455" spans="1:31">
      <c r="F455" s="485"/>
      <c r="G455" s="486"/>
      <c r="H455" s="486"/>
      <c r="I455" s="487"/>
    </row>
    <row r="456" spans="1:31">
      <c r="F456" s="485"/>
      <c r="G456" s="486"/>
      <c r="H456" s="486"/>
      <c r="I456" s="487"/>
    </row>
    <row r="457" spans="1:31">
      <c r="F457" s="485"/>
      <c r="G457" s="486"/>
      <c r="H457" s="486"/>
      <c r="I457" s="487"/>
    </row>
    <row r="458" spans="1:31">
      <c r="F458" s="485"/>
      <c r="G458" s="486"/>
      <c r="H458" s="486"/>
      <c r="I458" s="487"/>
    </row>
    <row r="459" spans="1:31">
      <c r="F459" s="485"/>
      <c r="G459" s="486"/>
      <c r="H459" s="486"/>
      <c r="I459" s="487"/>
    </row>
    <row r="460" spans="1:31">
      <c r="F460" s="485"/>
      <c r="G460" s="486"/>
      <c r="H460" s="486"/>
      <c r="I460" s="487"/>
    </row>
    <row r="461" spans="1:31">
      <c r="F461" s="485"/>
      <c r="G461" s="486"/>
      <c r="H461" s="486"/>
      <c r="I461" s="487"/>
    </row>
    <row r="462" spans="1:31">
      <c r="F462" s="485"/>
      <c r="G462" s="486"/>
      <c r="H462" s="486"/>
      <c r="I462" s="487"/>
    </row>
    <row r="463" spans="1:31">
      <c r="F463" s="485"/>
      <c r="G463" s="486"/>
      <c r="H463" s="486"/>
      <c r="I463" s="487"/>
    </row>
    <row r="464" spans="1:31">
      <c r="F464" s="485"/>
      <c r="G464" s="486"/>
      <c r="H464" s="486"/>
      <c r="I464" s="487"/>
    </row>
    <row r="465" spans="1:31">
      <c r="F465" s="485"/>
      <c r="G465" s="486"/>
      <c r="H465" s="486"/>
      <c r="I465" s="487"/>
    </row>
    <row r="466" spans="1:31">
      <c r="F466" s="485"/>
      <c r="G466" s="486"/>
      <c r="H466" s="486"/>
      <c r="I466" s="487"/>
    </row>
    <row r="467" spans="1:31">
      <c r="F467" s="485"/>
      <c r="G467" s="486"/>
      <c r="H467" s="486"/>
      <c r="I467" s="487"/>
    </row>
    <row r="468" spans="1:31">
      <c r="F468" s="485"/>
      <c r="G468" s="486"/>
      <c r="H468" s="486"/>
      <c r="I468" s="487"/>
    </row>
    <row r="469" spans="1:31">
      <c r="F469" s="485"/>
      <c r="G469" s="486"/>
      <c r="H469" s="486"/>
      <c r="I469" s="487"/>
    </row>
    <row r="470" spans="1:31">
      <c r="F470" s="485"/>
      <c r="G470" s="486"/>
      <c r="H470" s="486"/>
      <c r="I470" s="487"/>
    </row>
    <row r="471" spans="1:31">
      <c r="F471" s="485"/>
      <c r="G471" s="486"/>
      <c r="H471" s="486"/>
      <c r="I471" s="487"/>
    </row>
    <row r="472" spans="1:31">
      <c r="F472" s="485"/>
      <c r="G472" s="486"/>
      <c r="H472" s="486"/>
      <c r="I472" s="487"/>
    </row>
    <row r="473" spans="1:31">
      <c r="F473" s="485"/>
      <c r="G473" s="486"/>
      <c r="H473" s="486"/>
      <c r="I473" s="487"/>
    </row>
    <row r="474" spans="1:31">
      <c r="F474" s="485"/>
      <c r="G474" s="486"/>
      <c r="H474" s="486"/>
      <c r="I474" s="487"/>
    </row>
    <row r="475" spans="1:31">
      <c r="F475" s="485"/>
      <c r="G475" s="486"/>
      <c r="H475" s="486"/>
      <c r="I475" s="487"/>
    </row>
    <row r="476" spans="1:31">
      <c r="F476" s="485"/>
      <c r="G476" s="486"/>
      <c r="H476" s="486"/>
      <c r="I476" s="487"/>
    </row>
    <row r="477" spans="1:31">
      <c r="F477" s="485"/>
      <c r="G477" s="486"/>
      <c r="H477" s="486"/>
      <c r="I477" s="487"/>
    </row>
    <row r="478" spans="1:31">
      <c r="F478" s="485"/>
      <c r="G478" s="486"/>
      <c r="H478" s="486"/>
      <c r="I478" s="487"/>
    </row>
    <row r="479" spans="1:31">
      <c r="F479" s="485"/>
      <c r="G479" s="486"/>
      <c r="H479" s="486"/>
      <c r="I479" s="487"/>
    </row>
    <row r="480" spans="1:31">
      <c r="F480" s="485"/>
      <c r="G480" s="486"/>
      <c r="H480" s="486"/>
      <c r="I480" s="487"/>
    </row>
    <row r="481" spans="1:31">
      <c r="F481" s="485"/>
      <c r="G481" s="486"/>
      <c r="H481" s="486"/>
      <c r="I481" s="487"/>
    </row>
    <row r="482" spans="1:31">
      <c r="F482" s="485"/>
      <c r="G482" s="486"/>
      <c r="H482" s="486"/>
      <c r="I482" s="487"/>
    </row>
    <row r="483" spans="1:31">
      <c r="F483" s="485"/>
      <c r="G483" s="486"/>
      <c r="H483" s="486"/>
      <c r="I483" s="487"/>
    </row>
    <row r="484" spans="1:31">
      <c r="F484" s="485"/>
      <c r="G484" s="486"/>
      <c r="H484" s="486"/>
      <c r="I484" s="487"/>
    </row>
    <row r="485" spans="1:31">
      <c r="F485" s="485"/>
      <c r="G485" s="486"/>
      <c r="H485" s="486"/>
      <c r="I485" s="487"/>
    </row>
    <row r="486" spans="1:31">
      <c r="F486" s="485"/>
      <c r="G486" s="486"/>
      <c r="H486" s="486"/>
      <c r="I486" s="487"/>
    </row>
    <row r="487" spans="1:31">
      <c r="F487" s="485"/>
      <c r="G487" s="486"/>
      <c r="H487" s="486"/>
      <c r="I487" s="487"/>
    </row>
    <row r="488" spans="1:31">
      <c r="F488" s="485"/>
      <c r="G488" s="486"/>
      <c r="H488" s="486"/>
      <c r="I488" s="487"/>
    </row>
    <row r="489" spans="1:31">
      <c r="F489" s="485"/>
      <c r="G489" s="486"/>
      <c r="H489" s="486"/>
      <c r="I489" s="487"/>
    </row>
    <row r="490" spans="1:31">
      <c r="F490" s="485"/>
      <c r="G490" s="486"/>
      <c r="H490" s="486"/>
      <c r="I490" s="487"/>
    </row>
    <row r="491" spans="1:31">
      <c r="F491" s="485"/>
      <c r="G491" s="486"/>
      <c r="H491" s="486"/>
      <c r="I491" s="487"/>
    </row>
    <row r="492" spans="1:31">
      <c r="F492" s="485"/>
      <c r="G492" s="486"/>
      <c r="H492" s="486"/>
      <c r="I492" s="487"/>
    </row>
    <row r="493" spans="1:31">
      <c r="F493" s="485"/>
      <c r="G493" s="486"/>
      <c r="H493" s="486"/>
      <c r="I493" s="487"/>
    </row>
    <row r="494" spans="1:31">
      <c r="F494" s="485"/>
      <c r="G494" s="486"/>
      <c r="H494" s="486"/>
      <c r="I494" s="487"/>
    </row>
    <row r="495" spans="1:31">
      <c r="F495" s="485"/>
      <c r="G495" s="486"/>
      <c r="H495" s="486"/>
      <c r="I495" s="487"/>
    </row>
    <row r="496" spans="1:31">
      <c r="F496" s="485"/>
      <c r="G496" s="486"/>
      <c r="H496" s="486"/>
      <c r="I496" s="487"/>
    </row>
    <row r="497" spans="1:31">
      <c r="F497" s="485"/>
      <c r="G497" s="486"/>
      <c r="H497" s="486"/>
      <c r="I497" s="487"/>
    </row>
    <row r="498" spans="1:31">
      <c r="F498" s="485"/>
      <c r="G498" s="486"/>
      <c r="H498" s="486"/>
      <c r="I498" s="487"/>
    </row>
    <row r="499" spans="1:31">
      <c r="F499" s="485"/>
      <c r="G499" s="486"/>
      <c r="H499" s="486"/>
      <c r="I499" s="487"/>
    </row>
    <row r="500" spans="1:31">
      <c r="F500" s="485"/>
      <c r="G500" s="486"/>
      <c r="H500" s="486"/>
      <c r="I500" s="487"/>
    </row>
    <row r="501" spans="1:31">
      <c r="F501" s="485"/>
      <c r="G501" s="486"/>
      <c r="H501" s="486"/>
      <c r="I501" s="487"/>
    </row>
    <row r="502" spans="1:31">
      <c r="F502" s="485"/>
      <c r="G502" s="486"/>
      <c r="H502" s="486"/>
      <c r="I502" s="487"/>
    </row>
    <row r="503" spans="1:31">
      <c r="F503" s="485"/>
      <c r="G503" s="486"/>
      <c r="H503" s="486"/>
      <c r="I503" s="487"/>
    </row>
    <row r="504" spans="1:31">
      <c r="F504" s="485"/>
      <c r="G504" s="486"/>
      <c r="H504" s="486"/>
      <c r="I504" s="487"/>
    </row>
    <row r="505" spans="1:31">
      <c r="F505" s="485"/>
      <c r="G505" s="486"/>
      <c r="H505" s="486"/>
      <c r="I505" s="487"/>
    </row>
    <row r="506" spans="1:31">
      <c r="F506" s="485"/>
      <c r="G506" s="486"/>
      <c r="H506" s="486"/>
      <c r="I506" s="487"/>
    </row>
    <row r="507" spans="1:31">
      <c r="F507" s="485"/>
      <c r="G507" s="486"/>
      <c r="H507" s="486"/>
      <c r="I507" s="487"/>
    </row>
    <row r="508" spans="1:31">
      <c r="F508" s="485"/>
      <c r="G508" s="486"/>
      <c r="H508" s="486"/>
      <c r="I508" s="487"/>
    </row>
    <row r="509" spans="1:31">
      <c r="F509" s="485"/>
      <c r="G509" s="486"/>
      <c r="H509" s="486"/>
      <c r="I509" s="487"/>
    </row>
    <row r="510" spans="1:31">
      <c r="F510" s="485"/>
      <c r="G510" s="486"/>
      <c r="H510" s="486"/>
      <c r="I510" s="487"/>
    </row>
    <row r="511" spans="1:31">
      <c r="F511" s="485"/>
      <c r="G511" s="486"/>
      <c r="H511" s="486"/>
      <c r="I511" s="487"/>
    </row>
    <row r="512" spans="1:31">
      <c r="F512" s="485"/>
      <c r="G512" s="486"/>
      <c r="H512" s="486"/>
      <c r="I512" s="487"/>
    </row>
    <row r="513" spans="1:31">
      <c r="F513" s="485"/>
      <c r="G513" s="486"/>
      <c r="H513" s="486"/>
      <c r="I513" s="487"/>
    </row>
    <row r="514" spans="1:31">
      <c r="F514" s="485"/>
      <c r="G514" s="486"/>
      <c r="H514" s="486"/>
      <c r="I514" s="487"/>
    </row>
    <row r="515" spans="1:31">
      <c r="F515" s="485"/>
      <c r="G515" s="486"/>
      <c r="H515" s="486"/>
      <c r="I515" s="487"/>
    </row>
    <row r="516" spans="1:31">
      <c r="F516" s="485"/>
      <c r="G516" s="486"/>
      <c r="H516" s="486"/>
      <c r="I516" s="487"/>
    </row>
    <row r="517" spans="1:31">
      <c r="F517" s="485"/>
      <c r="G517" s="486"/>
      <c r="H517" s="486"/>
      <c r="I517" s="487"/>
    </row>
    <row r="518" spans="1:31">
      <c r="F518" s="485"/>
      <c r="G518" s="486"/>
      <c r="H518" s="486"/>
      <c r="I518" s="487"/>
    </row>
    <row r="519" spans="1:31">
      <c r="F519" s="485"/>
      <c r="G519" s="486"/>
      <c r="H519" s="486"/>
      <c r="I519" s="487"/>
    </row>
    <row r="520" spans="1:31">
      <c r="F520" s="485"/>
      <c r="G520" s="486"/>
      <c r="H520" s="486"/>
      <c r="I520" s="487"/>
    </row>
    <row r="521" spans="1:31">
      <c r="F521" s="485"/>
      <c r="G521" s="486"/>
      <c r="H521" s="486"/>
      <c r="I521" s="487"/>
    </row>
    <row r="522" spans="1:31">
      <c r="F522" s="485"/>
      <c r="G522" s="486"/>
      <c r="H522" s="486"/>
      <c r="I522" s="487"/>
    </row>
    <row r="523" spans="1:31">
      <c r="F523" s="485"/>
      <c r="G523" s="486"/>
      <c r="H523" s="486"/>
      <c r="I523" s="487"/>
    </row>
    <row r="524" spans="1:31">
      <c r="F524" s="485"/>
      <c r="G524" s="486"/>
      <c r="H524" s="486"/>
      <c r="I524" s="487"/>
    </row>
    <row r="525" spans="1:31">
      <c r="F525" s="485"/>
      <c r="G525" s="486"/>
      <c r="H525" s="486"/>
      <c r="I525" s="487"/>
    </row>
    <row r="526" spans="1:31">
      <c r="F526" s="485"/>
      <c r="G526" s="486"/>
      <c r="H526" s="486"/>
      <c r="I526" s="487"/>
    </row>
    <row r="527" spans="1:31">
      <c r="F527" s="485"/>
      <c r="G527" s="486"/>
      <c r="H527" s="486"/>
      <c r="I527" s="487"/>
    </row>
    <row r="528" spans="1:31">
      <c r="F528" s="485"/>
      <c r="G528" s="486"/>
      <c r="H528" s="486"/>
      <c r="I528" s="487"/>
    </row>
    <row r="529" spans="1:31">
      <c r="F529" s="485"/>
      <c r="G529" s="486"/>
      <c r="H529" s="486"/>
      <c r="I529" s="487"/>
    </row>
    <row r="530" spans="1:31">
      <c r="F530" s="485"/>
      <c r="G530" s="486"/>
      <c r="H530" s="486"/>
      <c r="I530" s="487"/>
    </row>
    <row r="531" spans="1:31">
      <c r="F531" s="485"/>
      <c r="G531" s="486"/>
      <c r="H531" s="486"/>
      <c r="I531" s="487"/>
    </row>
    <row r="532" spans="1:31">
      <c r="F532" s="485"/>
      <c r="G532" s="486"/>
      <c r="H532" s="486"/>
      <c r="I532" s="487"/>
    </row>
    <row r="533" spans="1:31">
      <c r="F533" s="485"/>
      <c r="G533" s="486"/>
      <c r="H533" s="486"/>
      <c r="I533" s="487"/>
    </row>
    <row r="534" spans="1:31">
      <c r="F534" s="485"/>
      <c r="G534" s="486"/>
      <c r="H534" s="486"/>
      <c r="I534" s="487"/>
    </row>
    <row r="535" spans="1:31">
      <c r="F535" s="485"/>
      <c r="G535" s="486"/>
      <c r="H535" s="486"/>
      <c r="I535" s="487"/>
    </row>
    <row r="536" spans="1:31">
      <c r="F536" s="485"/>
      <c r="G536" s="486"/>
      <c r="H536" s="486"/>
      <c r="I536" s="487"/>
    </row>
    <row r="537" spans="1:31">
      <c r="F537" s="485"/>
      <c r="G537" s="486"/>
      <c r="H537" s="486"/>
      <c r="I537" s="487"/>
    </row>
    <row r="538" spans="1:31">
      <c r="F538" s="485"/>
      <c r="G538" s="486"/>
      <c r="H538" s="486"/>
      <c r="I538" s="487"/>
    </row>
    <row r="539" spans="1:31">
      <c r="F539" s="485"/>
      <c r="G539" s="486"/>
      <c r="H539" s="486"/>
      <c r="I539" s="487"/>
    </row>
    <row r="540" spans="1:31">
      <c r="F540" s="485"/>
      <c r="G540" s="486"/>
      <c r="H540" s="486"/>
      <c r="I540" s="487"/>
    </row>
    <row r="541" spans="1:31">
      <c r="F541" s="485"/>
      <c r="G541" s="486"/>
      <c r="H541" s="486"/>
      <c r="I541" s="487"/>
    </row>
    <row r="542" spans="1:31">
      <c r="F542" s="485"/>
      <c r="G542" s="486"/>
      <c r="H542" s="486"/>
      <c r="I542" s="487"/>
    </row>
    <row r="543" spans="1:31">
      <c r="F543" s="485"/>
      <c r="G543" s="486"/>
      <c r="H543" s="486"/>
      <c r="I543" s="487"/>
    </row>
    <row r="544" spans="1:31">
      <c r="F544" s="485"/>
      <c r="G544" s="486"/>
      <c r="H544" s="486"/>
      <c r="I544" s="487"/>
    </row>
    <row r="545" spans="1:31">
      <c r="F545" s="485"/>
      <c r="G545" s="486"/>
      <c r="H545" s="486"/>
      <c r="I545" s="487"/>
    </row>
    <row r="546" spans="1:31">
      <c r="F546" s="485"/>
      <c r="G546" s="486"/>
      <c r="H546" s="486"/>
      <c r="I546" s="487"/>
    </row>
    <row r="547" spans="1:31">
      <c r="F547" s="485"/>
      <c r="G547" s="486"/>
      <c r="H547" s="486"/>
      <c r="I547" s="487"/>
    </row>
    <row r="548" spans="1:31">
      <c r="F548" s="485"/>
      <c r="G548" s="486"/>
      <c r="H548" s="486"/>
      <c r="I548" s="487"/>
    </row>
    <row r="549" spans="1:31">
      <c r="F549" s="485"/>
      <c r="G549" s="486"/>
      <c r="H549" s="486"/>
      <c r="I549" s="487"/>
    </row>
    <row r="550" spans="1:31">
      <c r="F550" s="485"/>
      <c r="G550" s="486"/>
      <c r="H550" s="486"/>
      <c r="I550" s="487"/>
    </row>
    <row r="551" spans="1:31">
      <c r="F551" s="485"/>
      <c r="G551" s="486"/>
      <c r="H551" s="486"/>
      <c r="I551" s="487"/>
    </row>
    <row r="552" spans="1:31">
      <c r="F552" s="485"/>
      <c r="G552" s="486"/>
      <c r="H552" s="486"/>
      <c r="I552" s="487"/>
    </row>
    <row r="553" spans="1:31">
      <c r="F553" s="485"/>
      <c r="G553" s="486"/>
      <c r="H553" s="486"/>
      <c r="I553" s="487"/>
    </row>
    <row r="554" spans="1:31">
      <c r="F554" s="485"/>
      <c r="G554" s="486"/>
      <c r="H554" s="486"/>
      <c r="I554" s="487"/>
    </row>
    <row r="555" spans="1:31">
      <c r="F555" s="485"/>
      <c r="G555" s="486"/>
      <c r="H555" s="486"/>
      <c r="I555" s="487"/>
    </row>
    <row r="556" spans="1:31">
      <c r="F556" s="485"/>
      <c r="G556" s="486"/>
      <c r="H556" s="486"/>
      <c r="I556" s="487"/>
    </row>
    <row r="557" spans="1:31">
      <c r="F557" s="485"/>
      <c r="G557" s="486"/>
      <c r="H557" s="486"/>
      <c r="I557" s="487"/>
    </row>
    <row r="558" spans="1:31">
      <c r="F558" s="485"/>
      <c r="G558" s="486"/>
      <c r="H558" s="486"/>
      <c r="I558" s="487"/>
    </row>
    <row r="559" spans="1:31">
      <c r="F559" s="485"/>
      <c r="G559" s="486"/>
      <c r="H559" s="486"/>
      <c r="I559" s="487"/>
    </row>
    <row r="560" spans="1:31">
      <c r="F560" s="485"/>
      <c r="G560" s="486"/>
      <c r="H560" s="486"/>
      <c r="I560" s="487"/>
    </row>
    <row r="561" spans="1:31">
      <c r="F561" s="485"/>
      <c r="G561" s="486"/>
      <c r="H561" s="486"/>
      <c r="I561" s="487"/>
    </row>
    <row r="562" spans="1:31">
      <c r="F562" s="485"/>
      <c r="G562" s="486"/>
      <c r="H562" s="486"/>
      <c r="I562" s="487"/>
    </row>
    <row r="563" spans="1:31">
      <c r="F563" s="485"/>
      <c r="G563" s="486"/>
      <c r="H563" s="486"/>
      <c r="I563" s="487"/>
    </row>
    <row r="564" spans="1:31">
      <c r="F564" s="485"/>
      <c r="G564" s="486"/>
      <c r="H564" s="486"/>
      <c r="I564" s="487"/>
    </row>
    <row r="565" spans="1:31">
      <c r="F565" s="485"/>
      <c r="G565" s="486"/>
      <c r="H565" s="486"/>
      <c r="I565" s="487"/>
    </row>
    <row r="566" spans="1:31">
      <c r="F566" s="485"/>
      <c r="G566" s="486"/>
      <c r="H566" s="486"/>
      <c r="I566" s="487"/>
    </row>
    <row r="567" spans="1:31">
      <c r="F567" s="485"/>
      <c r="G567" s="486"/>
      <c r="H567" s="486"/>
      <c r="I567" s="487"/>
    </row>
    <row r="568" spans="1:31">
      <c r="F568" s="485"/>
      <c r="G568" s="486"/>
      <c r="H568" s="486"/>
      <c r="I568" s="487"/>
    </row>
    <row r="569" spans="1:31">
      <c r="F569" s="485"/>
      <c r="G569" s="486"/>
      <c r="H569" s="486"/>
      <c r="I569" s="487"/>
    </row>
    <row r="570" spans="1:31">
      <c r="F570" s="485"/>
      <c r="G570" s="486"/>
      <c r="H570" s="486"/>
      <c r="I570" s="487"/>
    </row>
    <row r="571" spans="1:31">
      <c r="F571" s="485"/>
      <c r="G571" s="486"/>
      <c r="H571" s="486"/>
      <c r="I571" s="487"/>
    </row>
    <row r="572" spans="1:31">
      <c r="F572" s="485"/>
      <c r="G572" s="486"/>
      <c r="H572" s="486"/>
      <c r="I572" s="487"/>
    </row>
    <row r="573" spans="1:31">
      <c r="F573" s="485"/>
      <c r="G573" s="486"/>
      <c r="H573" s="486"/>
      <c r="I573" s="487"/>
    </row>
    <row r="574" spans="1:31">
      <c r="F574" s="485"/>
      <c r="G574" s="486"/>
      <c r="H574" s="486"/>
      <c r="I574" s="487"/>
    </row>
    <row r="575" spans="1:31">
      <c r="F575" s="485"/>
      <c r="G575" s="486"/>
      <c r="H575" s="486"/>
      <c r="I575" s="487"/>
    </row>
    <row r="576" spans="1:31">
      <c r="F576" s="485"/>
      <c r="G576" s="486"/>
      <c r="H576" s="486"/>
      <c r="I576" s="487"/>
    </row>
    <row r="577" spans="1:31">
      <c r="F577" s="485"/>
      <c r="G577" s="486"/>
      <c r="H577" s="486"/>
      <c r="I577" s="487"/>
    </row>
    <row r="578" spans="1:31">
      <c r="F578" s="485"/>
      <c r="G578" s="486"/>
      <c r="H578" s="486"/>
      <c r="I578" s="487"/>
    </row>
    <row r="579" spans="1:31">
      <c r="F579" s="485"/>
      <c r="G579" s="486"/>
      <c r="H579" s="486"/>
      <c r="I579" s="487"/>
    </row>
    <row r="580" spans="1:31">
      <c r="F580" s="485"/>
      <c r="G580" s="486"/>
      <c r="H580" s="486"/>
      <c r="I580" s="487"/>
    </row>
    <row r="581" spans="1:31">
      <c r="F581" s="485"/>
      <c r="G581" s="486"/>
      <c r="H581" s="486"/>
      <c r="I581" s="487"/>
    </row>
    <row r="582" spans="1:31">
      <c r="F582" s="485"/>
      <c r="G582" s="486"/>
      <c r="H582" s="486"/>
      <c r="I582" s="487"/>
    </row>
    <row r="583" spans="1:31">
      <c r="F583" s="485"/>
      <c r="G583" s="486"/>
      <c r="H583" s="486"/>
      <c r="I583" s="487"/>
    </row>
    <row r="584" spans="1:31">
      <c r="F584" s="485"/>
      <c r="G584" s="486"/>
      <c r="H584" s="486"/>
      <c r="I584" s="487"/>
    </row>
    <row r="585" spans="1:31">
      <c r="F585" s="485"/>
      <c r="G585" s="486"/>
      <c r="H585" s="486"/>
      <c r="I585" s="487"/>
    </row>
    <row r="586" spans="1:31">
      <c r="F586" s="485"/>
      <c r="G586" s="486"/>
      <c r="H586" s="486"/>
      <c r="I586" s="487"/>
    </row>
    <row r="587" spans="1:31">
      <c r="F587" s="485"/>
      <c r="G587" s="486"/>
      <c r="H587" s="486"/>
      <c r="I587" s="487"/>
    </row>
    <row r="588" spans="1:31">
      <c r="F588" s="485"/>
      <c r="G588" s="486"/>
      <c r="H588" s="486"/>
      <c r="I588" s="487"/>
    </row>
    <row r="589" spans="1:31">
      <c r="F589" s="485"/>
      <c r="G589" s="486"/>
      <c r="H589" s="486"/>
      <c r="I589" s="487"/>
    </row>
    <row r="590" spans="1:31">
      <c r="F590" s="485"/>
      <c r="G590" s="486"/>
      <c r="H590" s="486"/>
      <c r="I590" s="487"/>
    </row>
    <row r="591" spans="1:31">
      <c r="F591" s="485"/>
      <c r="G591" s="486"/>
      <c r="H591" s="486"/>
      <c r="I591" s="487"/>
    </row>
    <row r="592" spans="1:31">
      <c r="F592" s="485"/>
      <c r="G592" s="486"/>
      <c r="H592" s="486"/>
      <c r="I592" s="487"/>
    </row>
    <row r="593" spans="1:31">
      <c r="F593" s="485"/>
      <c r="G593" s="486"/>
      <c r="H593" s="486"/>
      <c r="I593" s="487"/>
    </row>
    <row r="594" spans="1:31">
      <c r="F594" s="485"/>
      <c r="G594" s="486"/>
      <c r="H594" s="486"/>
      <c r="I594" s="487"/>
    </row>
    <row r="595" spans="1:31">
      <c r="F595" s="485"/>
      <c r="G595" s="486"/>
      <c r="H595" s="486"/>
      <c r="I595" s="487"/>
    </row>
    <row r="596" spans="1:31">
      <c r="F596" s="485"/>
      <c r="G596" s="486"/>
      <c r="H596" s="486"/>
      <c r="I596" s="487"/>
    </row>
    <row r="597" spans="1:31">
      <c r="F597" s="485"/>
      <c r="G597" s="486"/>
      <c r="H597" s="486"/>
      <c r="I597" s="487"/>
    </row>
    <row r="598" spans="1:31">
      <c r="F598" s="485"/>
      <c r="G598" s="486"/>
      <c r="H598" s="486"/>
      <c r="I598" s="487"/>
    </row>
    <row r="599" spans="1:31">
      <c r="F599" s="485"/>
      <c r="G599" s="486"/>
      <c r="H599" s="486"/>
      <c r="I599" s="487"/>
    </row>
    <row r="600" spans="1:31">
      <c r="F600" s="485"/>
      <c r="G600" s="486"/>
      <c r="H600" s="486"/>
      <c r="I600" s="487"/>
    </row>
    <row r="601" spans="1:31">
      <c r="F601" s="485"/>
      <c r="G601" s="486"/>
      <c r="H601" s="486"/>
      <c r="I601" s="487"/>
    </row>
    <row r="602" spans="1:31">
      <c r="F602" s="485"/>
      <c r="G602" s="486"/>
      <c r="H602" s="486"/>
      <c r="I602" s="487"/>
    </row>
    <row r="603" spans="1:31">
      <c r="F603" s="485"/>
      <c r="G603" s="486"/>
      <c r="H603" s="486"/>
      <c r="I603" s="487"/>
    </row>
    <row r="604" spans="1:31">
      <c r="F604" s="485"/>
      <c r="G604" s="486"/>
      <c r="H604" s="486"/>
      <c r="I604" s="487"/>
    </row>
    <row r="605" spans="1:31">
      <c r="F605" s="485"/>
      <c r="G605" s="486"/>
      <c r="H605" s="486"/>
      <c r="I605" s="487"/>
    </row>
    <row r="606" spans="1:31">
      <c r="F606" s="485"/>
      <c r="G606" s="486"/>
      <c r="H606" s="486"/>
      <c r="I606" s="487"/>
    </row>
    <row r="607" spans="1:31">
      <c r="F607" s="485"/>
      <c r="G607" s="486"/>
      <c r="H607" s="486"/>
      <c r="I607" s="487"/>
    </row>
    <row r="608" spans="1:31">
      <c r="F608" s="485"/>
      <c r="G608" s="486"/>
      <c r="H608" s="486"/>
      <c r="I608" s="487"/>
    </row>
    <row r="609" spans="1:31">
      <c r="F609" s="485"/>
      <c r="G609" s="486"/>
      <c r="H609" s="486"/>
      <c r="I609" s="487"/>
    </row>
    <row r="610" spans="1:31">
      <c r="F610" s="485"/>
      <c r="G610" s="486"/>
      <c r="H610" s="486"/>
      <c r="I610" s="487"/>
    </row>
    <row r="611" spans="1:31">
      <c r="F611" s="485"/>
      <c r="G611" s="486"/>
      <c r="H611" s="486"/>
      <c r="I611" s="487"/>
    </row>
    <row r="612" spans="1:31">
      <c r="F612" s="485"/>
      <c r="G612" s="486"/>
      <c r="H612" s="486"/>
      <c r="I612" s="487"/>
    </row>
    <row r="613" spans="1:31">
      <c r="F613" s="485"/>
      <c r="G613" s="486"/>
      <c r="H613" s="486"/>
      <c r="I613" s="487"/>
    </row>
    <row r="614" spans="1:31">
      <c r="F614" s="485"/>
      <c r="G614" s="486"/>
      <c r="H614" s="486"/>
      <c r="I614" s="487"/>
    </row>
    <row r="615" spans="1:31">
      <c r="F615" s="485"/>
      <c r="G615" s="486"/>
      <c r="H615" s="486"/>
      <c r="I615" s="487"/>
    </row>
    <row r="616" spans="1:31">
      <c r="F616" s="485"/>
      <c r="G616" s="486"/>
      <c r="H616" s="486"/>
      <c r="I616" s="487"/>
    </row>
    <row r="617" spans="1:31">
      <c r="F617" s="485"/>
      <c r="G617" s="486"/>
      <c r="H617" s="486"/>
      <c r="I617" s="487"/>
    </row>
    <row r="618" spans="1:31">
      <c r="F618" s="485"/>
      <c r="G618" s="486"/>
      <c r="H618" s="486"/>
      <c r="I618" s="487"/>
    </row>
    <row r="619" spans="1:31">
      <c r="F619" s="485"/>
      <c r="G619" s="486"/>
      <c r="H619" s="486"/>
      <c r="I619" s="487"/>
    </row>
    <row r="620" spans="1:31">
      <c r="F620" s="485"/>
      <c r="G620" s="486"/>
      <c r="H620" s="486"/>
      <c r="I620" s="487"/>
    </row>
    <row r="621" spans="1:31">
      <c r="F621" s="485"/>
      <c r="G621" s="486"/>
      <c r="H621" s="486"/>
      <c r="I621" s="487"/>
    </row>
    <row r="622" spans="1:31">
      <c r="F622" s="485"/>
      <c r="G622" s="486"/>
      <c r="H622" s="486"/>
      <c r="I622" s="487"/>
    </row>
    <row r="623" spans="1:31">
      <c r="F623" s="485"/>
      <c r="G623" s="486"/>
      <c r="H623" s="486"/>
      <c r="I623" s="487"/>
    </row>
    <row r="624" spans="1:31">
      <c r="F624" s="485"/>
      <c r="G624" s="486"/>
      <c r="H624" s="486"/>
      <c r="I624" s="487"/>
    </row>
    <row r="625" spans="1:31">
      <c r="F625" s="485"/>
      <c r="G625" s="486"/>
      <c r="H625" s="486"/>
      <c r="I625" s="487"/>
    </row>
    <row r="626" spans="1:31">
      <c r="F626" s="485"/>
      <c r="G626" s="486"/>
      <c r="H626" s="486"/>
      <c r="I626" s="487"/>
    </row>
    <row r="627" spans="1:31">
      <c r="F627" s="485"/>
      <c r="G627" s="486"/>
      <c r="H627" s="486"/>
      <c r="I627" s="487"/>
    </row>
    <row r="628" spans="1:31">
      <c r="F628" s="485"/>
      <c r="G628" s="486"/>
      <c r="H628" s="486"/>
      <c r="I628" s="487"/>
    </row>
    <row r="629" spans="1:31">
      <c r="F629" s="485"/>
      <c r="G629" s="486"/>
      <c r="H629" s="486"/>
      <c r="I629" s="487"/>
    </row>
    <row r="630" spans="1:31">
      <c r="F630" s="485"/>
      <c r="G630" s="486"/>
      <c r="H630" s="486"/>
      <c r="I630" s="487"/>
    </row>
    <row r="631" spans="1:31">
      <c r="F631" s="485"/>
      <c r="G631" s="486"/>
      <c r="H631" s="486"/>
      <c r="I631" s="487"/>
    </row>
    <row r="632" spans="1:31">
      <c r="F632" s="485"/>
      <c r="G632" s="486"/>
      <c r="H632" s="486"/>
      <c r="I632" s="487"/>
    </row>
    <row r="633" spans="1:31">
      <c r="F633" s="485"/>
      <c r="G633" s="486"/>
      <c r="H633" s="486"/>
      <c r="I633" s="487"/>
    </row>
    <row r="634" spans="1:31">
      <c r="F634" s="485"/>
      <c r="G634" s="486"/>
      <c r="H634" s="486"/>
      <c r="I634" s="487"/>
    </row>
    <row r="635" spans="1:31">
      <c r="F635" s="485"/>
      <c r="G635" s="486"/>
      <c r="H635" s="486"/>
      <c r="I635" s="487"/>
    </row>
    <row r="636" spans="1:31">
      <c r="F636" s="485"/>
      <c r="G636" s="486"/>
      <c r="H636" s="486"/>
      <c r="I636" s="487"/>
    </row>
    <row r="637" spans="1:31">
      <c r="F637" s="485"/>
      <c r="G637" s="486"/>
      <c r="H637" s="486"/>
      <c r="I637" s="487"/>
    </row>
    <row r="638" spans="1:31">
      <c r="F638" s="485"/>
      <c r="G638" s="486"/>
      <c r="H638" s="486"/>
      <c r="I638" s="487"/>
    </row>
    <row r="639" spans="1:31">
      <c r="F639" s="485"/>
      <c r="G639" s="486"/>
      <c r="H639" s="486"/>
      <c r="I639" s="487"/>
    </row>
    <row r="640" spans="1:31">
      <c r="F640" s="485"/>
      <c r="G640" s="486"/>
      <c r="H640" s="486"/>
      <c r="I640" s="487"/>
    </row>
    <row r="641" spans="1:31">
      <c r="F641" s="485"/>
      <c r="G641" s="486"/>
      <c r="H641" s="486"/>
      <c r="I641" s="487"/>
    </row>
    <row r="642" spans="1:31">
      <c r="F642" s="485"/>
      <c r="G642" s="486"/>
      <c r="H642" s="486"/>
      <c r="I642" s="487"/>
    </row>
    <row r="643" spans="1:31">
      <c r="F643" s="485"/>
      <c r="G643" s="486"/>
      <c r="H643" s="486"/>
      <c r="I643" s="487"/>
    </row>
    <row r="644" spans="1:31">
      <c r="F644" s="485"/>
      <c r="G644" s="486"/>
      <c r="H644" s="486"/>
      <c r="I644" s="48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F642:I642"/>
    <mergeCell ref="F643:I643"/>
    <mergeCell ref="F644:I644"/>
    <mergeCell ref="F636:I636"/>
    <mergeCell ref="F637:I637"/>
    <mergeCell ref="F638:I638"/>
    <mergeCell ref="F639:I639"/>
    <mergeCell ref="F640:I640"/>
    <mergeCell ref="F641:I641"/>
    <mergeCell ref="F630:I630"/>
    <mergeCell ref="F631:I631"/>
    <mergeCell ref="F632:I632"/>
    <mergeCell ref="F633:I633"/>
    <mergeCell ref="F634:I634"/>
    <mergeCell ref="F635:I635"/>
    <mergeCell ref="F624:I624"/>
    <mergeCell ref="F625:I625"/>
    <mergeCell ref="F626:I626"/>
    <mergeCell ref="F627:I627"/>
    <mergeCell ref="F628:I628"/>
    <mergeCell ref="F629:I629"/>
    <mergeCell ref="F618:I618"/>
    <mergeCell ref="F619:I619"/>
    <mergeCell ref="F620:I620"/>
    <mergeCell ref="F621:I621"/>
    <mergeCell ref="F622:I622"/>
    <mergeCell ref="F623:I623"/>
    <mergeCell ref="F612:I612"/>
    <mergeCell ref="F613:I613"/>
    <mergeCell ref="F614:I614"/>
    <mergeCell ref="F615:I615"/>
    <mergeCell ref="F616:I616"/>
    <mergeCell ref="F617:I617"/>
    <mergeCell ref="F606:I606"/>
    <mergeCell ref="F607:I607"/>
    <mergeCell ref="F608:I608"/>
    <mergeCell ref="F609:I609"/>
    <mergeCell ref="F610:I610"/>
    <mergeCell ref="F611:I611"/>
    <mergeCell ref="F600:I600"/>
    <mergeCell ref="F601:I601"/>
    <mergeCell ref="F602:I602"/>
    <mergeCell ref="F603:I603"/>
    <mergeCell ref="F604:I604"/>
    <mergeCell ref="F605:I605"/>
    <mergeCell ref="F594:I594"/>
    <mergeCell ref="F595:I595"/>
    <mergeCell ref="F596:I596"/>
    <mergeCell ref="F597:I597"/>
    <mergeCell ref="F598:I598"/>
    <mergeCell ref="F599:I599"/>
    <mergeCell ref="F588:I588"/>
    <mergeCell ref="F589:I589"/>
    <mergeCell ref="F590:I590"/>
    <mergeCell ref="F591:I591"/>
    <mergeCell ref="F592:I592"/>
    <mergeCell ref="F593:I593"/>
    <mergeCell ref="F582:I582"/>
    <mergeCell ref="F583:I583"/>
    <mergeCell ref="F584:I584"/>
    <mergeCell ref="F585:I585"/>
    <mergeCell ref="F586:I586"/>
    <mergeCell ref="F587:I587"/>
    <mergeCell ref="F576:I576"/>
    <mergeCell ref="F577:I577"/>
    <mergeCell ref="F578:I578"/>
    <mergeCell ref="F579:I579"/>
    <mergeCell ref="F580:I580"/>
    <mergeCell ref="F581:I581"/>
    <mergeCell ref="F570:I570"/>
    <mergeCell ref="F571:I571"/>
    <mergeCell ref="F572:I572"/>
    <mergeCell ref="F573:I573"/>
    <mergeCell ref="F574:I574"/>
    <mergeCell ref="F575:I575"/>
    <mergeCell ref="F564:I564"/>
    <mergeCell ref="F565:I565"/>
    <mergeCell ref="F566:I566"/>
    <mergeCell ref="F567:I567"/>
    <mergeCell ref="F568:I568"/>
    <mergeCell ref="F569:I569"/>
    <mergeCell ref="F558:I558"/>
    <mergeCell ref="F559:I559"/>
    <mergeCell ref="F560:I560"/>
    <mergeCell ref="F561:I561"/>
    <mergeCell ref="F562:I562"/>
    <mergeCell ref="F563:I563"/>
    <mergeCell ref="F552:I552"/>
    <mergeCell ref="F553:I553"/>
    <mergeCell ref="F554:I554"/>
    <mergeCell ref="F555:I555"/>
    <mergeCell ref="F556:I556"/>
    <mergeCell ref="F557:I557"/>
    <mergeCell ref="F546:I546"/>
    <mergeCell ref="F547:I547"/>
    <mergeCell ref="F548:I548"/>
    <mergeCell ref="F549:I549"/>
    <mergeCell ref="F550:I550"/>
    <mergeCell ref="F551:I551"/>
    <mergeCell ref="F540:I540"/>
    <mergeCell ref="F541:I541"/>
    <mergeCell ref="F542:I542"/>
    <mergeCell ref="F543:I543"/>
    <mergeCell ref="F544:I544"/>
    <mergeCell ref="F545:I545"/>
    <mergeCell ref="F534:I534"/>
    <mergeCell ref="F535:I535"/>
    <mergeCell ref="F536:I536"/>
    <mergeCell ref="F537:I537"/>
    <mergeCell ref="F538:I538"/>
    <mergeCell ref="F539:I539"/>
    <mergeCell ref="F528:I528"/>
    <mergeCell ref="F529:I529"/>
    <mergeCell ref="F530:I530"/>
    <mergeCell ref="F531:I531"/>
    <mergeCell ref="F532:I532"/>
    <mergeCell ref="F533:I533"/>
    <mergeCell ref="F522:I522"/>
    <mergeCell ref="F523:I523"/>
    <mergeCell ref="F524:I524"/>
    <mergeCell ref="F525:I525"/>
    <mergeCell ref="F526:I526"/>
    <mergeCell ref="F527:I527"/>
    <mergeCell ref="F516:I516"/>
    <mergeCell ref="F517:I517"/>
    <mergeCell ref="F518:I518"/>
    <mergeCell ref="F519:I519"/>
    <mergeCell ref="F520:I520"/>
    <mergeCell ref="F521:I521"/>
    <mergeCell ref="F510:I510"/>
    <mergeCell ref="F511:I511"/>
    <mergeCell ref="F512:I512"/>
    <mergeCell ref="F513:I513"/>
    <mergeCell ref="F514:I514"/>
    <mergeCell ref="F515:I515"/>
    <mergeCell ref="F504:I504"/>
    <mergeCell ref="F505:I505"/>
    <mergeCell ref="F506:I506"/>
    <mergeCell ref="F507:I507"/>
    <mergeCell ref="F508:I508"/>
    <mergeCell ref="F509:I509"/>
    <mergeCell ref="F498:I498"/>
    <mergeCell ref="F499:I499"/>
    <mergeCell ref="F500:I500"/>
    <mergeCell ref="F501:I501"/>
    <mergeCell ref="F502:I502"/>
    <mergeCell ref="F503:I503"/>
    <mergeCell ref="F492:I492"/>
    <mergeCell ref="F493:I493"/>
    <mergeCell ref="F494:I494"/>
    <mergeCell ref="F495:I495"/>
    <mergeCell ref="F496:I496"/>
    <mergeCell ref="F497:I497"/>
    <mergeCell ref="F486:I486"/>
    <mergeCell ref="F487:I487"/>
    <mergeCell ref="F488:I488"/>
    <mergeCell ref="F489:I489"/>
    <mergeCell ref="F490:I490"/>
    <mergeCell ref="F491:I491"/>
    <mergeCell ref="F480:I480"/>
    <mergeCell ref="F481:I481"/>
    <mergeCell ref="F482:I482"/>
    <mergeCell ref="F483:I483"/>
    <mergeCell ref="F484:I484"/>
    <mergeCell ref="F485:I485"/>
    <mergeCell ref="F474:I474"/>
    <mergeCell ref="F475:I475"/>
    <mergeCell ref="F476:I476"/>
    <mergeCell ref="F477:I477"/>
    <mergeCell ref="F478:I478"/>
    <mergeCell ref="F479:I479"/>
    <mergeCell ref="F468:I468"/>
    <mergeCell ref="F469:I469"/>
    <mergeCell ref="F470:I470"/>
    <mergeCell ref="F471:I471"/>
    <mergeCell ref="F472:I472"/>
    <mergeCell ref="F473:I473"/>
    <mergeCell ref="F462:I462"/>
    <mergeCell ref="F463:I463"/>
    <mergeCell ref="F464:I464"/>
    <mergeCell ref="F465:I465"/>
    <mergeCell ref="F466:I466"/>
    <mergeCell ref="F467:I467"/>
    <mergeCell ref="F456:I456"/>
    <mergeCell ref="F457:I457"/>
    <mergeCell ref="F458:I458"/>
    <mergeCell ref="F459:I459"/>
    <mergeCell ref="F460:I460"/>
    <mergeCell ref="F461:I461"/>
    <mergeCell ref="F450:I450"/>
    <mergeCell ref="F451:I451"/>
    <mergeCell ref="F452:I452"/>
    <mergeCell ref="F453:I453"/>
    <mergeCell ref="F454:I454"/>
    <mergeCell ref="F455:I455"/>
    <mergeCell ref="F444:I444"/>
    <mergeCell ref="F445:I445"/>
    <mergeCell ref="F446:I446"/>
    <mergeCell ref="F447:I447"/>
    <mergeCell ref="F448:I448"/>
    <mergeCell ref="F449:I449"/>
    <mergeCell ref="F438:I438"/>
    <mergeCell ref="F439:I439"/>
    <mergeCell ref="F440:I440"/>
    <mergeCell ref="F441:I441"/>
    <mergeCell ref="F442:I442"/>
    <mergeCell ref="F443:I443"/>
    <mergeCell ref="F432:I432"/>
    <mergeCell ref="F433:I433"/>
    <mergeCell ref="F434:I434"/>
    <mergeCell ref="F435:I435"/>
    <mergeCell ref="F436:I436"/>
    <mergeCell ref="F437:I437"/>
    <mergeCell ref="F426:I426"/>
    <mergeCell ref="F427:I427"/>
    <mergeCell ref="F428:I428"/>
    <mergeCell ref="F429:I429"/>
    <mergeCell ref="F430:I430"/>
    <mergeCell ref="F431:I431"/>
    <mergeCell ref="F420:I420"/>
    <mergeCell ref="F421:I421"/>
    <mergeCell ref="F422:I422"/>
    <mergeCell ref="F423:I423"/>
    <mergeCell ref="F424:I424"/>
    <mergeCell ref="F425:I425"/>
    <mergeCell ref="F414:I414"/>
    <mergeCell ref="F415:I415"/>
    <mergeCell ref="F416:I416"/>
    <mergeCell ref="F417:I417"/>
    <mergeCell ref="F418:I418"/>
    <mergeCell ref="F419:I419"/>
    <mergeCell ref="F408:I408"/>
    <mergeCell ref="F409:I409"/>
    <mergeCell ref="F410:I410"/>
    <mergeCell ref="F411:I411"/>
    <mergeCell ref="F412:I412"/>
    <mergeCell ref="F413:I413"/>
    <mergeCell ref="F402:I402"/>
    <mergeCell ref="F403:I403"/>
    <mergeCell ref="F404:I404"/>
    <mergeCell ref="F405:I405"/>
    <mergeCell ref="F406:I406"/>
    <mergeCell ref="F407:I407"/>
    <mergeCell ref="F396:I396"/>
    <mergeCell ref="F397:I397"/>
    <mergeCell ref="F398:I398"/>
    <mergeCell ref="F399:I399"/>
    <mergeCell ref="F400:I400"/>
    <mergeCell ref="F401:I401"/>
    <mergeCell ref="F390:I390"/>
    <mergeCell ref="F391:I391"/>
    <mergeCell ref="F392:I392"/>
    <mergeCell ref="F393:I393"/>
    <mergeCell ref="F394:I394"/>
    <mergeCell ref="F395:I395"/>
    <mergeCell ref="F384:I384"/>
    <mergeCell ref="F385:I385"/>
    <mergeCell ref="F386:I386"/>
    <mergeCell ref="F387:I387"/>
    <mergeCell ref="F388:I388"/>
    <mergeCell ref="F389:I389"/>
    <mergeCell ref="F378:I378"/>
    <mergeCell ref="F379:I379"/>
    <mergeCell ref="F380:I380"/>
    <mergeCell ref="F381:I381"/>
    <mergeCell ref="F382:I382"/>
    <mergeCell ref="F383:I383"/>
    <mergeCell ref="F372:I372"/>
    <mergeCell ref="F373:I373"/>
    <mergeCell ref="F374:I374"/>
    <mergeCell ref="F375:I375"/>
    <mergeCell ref="F376:I376"/>
    <mergeCell ref="F377:I377"/>
    <mergeCell ref="F366:I366"/>
    <mergeCell ref="F367:I367"/>
    <mergeCell ref="F368:I368"/>
    <mergeCell ref="F369:I369"/>
    <mergeCell ref="F370:I370"/>
    <mergeCell ref="F371:I371"/>
    <mergeCell ref="F360:I360"/>
    <mergeCell ref="F361:I361"/>
    <mergeCell ref="F362:I362"/>
    <mergeCell ref="F363:I363"/>
    <mergeCell ref="F364:I364"/>
    <mergeCell ref="F365:I365"/>
    <mergeCell ref="F354:I354"/>
    <mergeCell ref="F355:I355"/>
    <mergeCell ref="F356:I356"/>
    <mergeCell ref="F357:I357"/>
    <mergeCell ref="F358:I358"/>
    <mergeCell ref="F359:I359"/>
    <mergeCell ref="F348:I348"/>
    <mergeCell ref="F349:I349"/>
    <mergeCell ref="F350:I350"/>
    <mergeCell ref="F351:I351"/>
    <mergeCell ref="F352:I352"/>
    <mergeCell ref="F353:I353"/>
    <mergeCell ref="F342:I342"/>
    <mergeCell ref="F343:I343"/>
    <mergeCell ref="F344:I344"/>
    <mergeCell ref="F345:I345"/>
    <mergeCell ref="F346:I346"/>
    <mergeCell ref="F347:I347"/>
    <mergeCell ref="F336:I336"/>
    <mergeCell ref="F337:I337"/>
    <mergeCell ref="F338:I338"/>
    <mergeCell ref="F339:I339"/>
    <mergeCell ref="F340:I340"/>
    <mergeCell ref="F341:I341"/>
    <mergeCell ref="F330:I330"/>
    <mergeCell ref="F331:I331"/>
    <mergeCell ref="F332:I332"/>
    <mergeCell ref="F333:I333"/>
    <mergeCell ref="F334:I334"/>
    <mergeCell ref="F335:I335"/>
    <mergeCell ref="F324:I324"/>
    <mergeCell ref="F325:I325"/>
    <mergeCell ref="F326:I326"/>
    <mergeCell ref="F327:I327"/>
    <mergeCell ref="F328:I328"/>
    <mergeCell ref="F329:I329"/>
    <mergeCell ref="A9:B9"/>
    <mergeCell ref="A47:C47"/>
    <mergeCell ref="F37:I37"/>
    <mergeCell ref="F38:I38"/>
    <mergeCell ref="F39:I39"/>
    <mergeCell ref="F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F20:I20"/>
    <mergeCell ref="F21:I21"/>
    <mergeCell ref="F12:I12"/>
    <mergeCell ref="F13:I13"/>
    <mergeCell ref="F14:I14"/>
    <mergeCell ref="F15:I15"/>
    <mergeCell ref="F40:I40"/>
    <mergeCell ref="A70:B70"/>
    <mergeCell ref="F191:I191"/>
    <mergeCell ref="F207:I207"/>
    <mergeCell ref="F208:I208"/>
    <mergeCell ref="F209:I209"/>
    <mergeCell ref="F321:I321"/>
    <mergeCell ref="F322:I322"/>
    <mergeCell ref="F323:I323"/>
    <mergeCell ref="F9:I9"/>
    <mergeCell ref="F10:I10"/>
    <mergeCell ref="F11:I11"/>
    <mergeCell ref="F56:I56"/>
    <mergeCell ref="F210:I210"/>
    <mergeCell ref="F211:I211"/>
    <mergeCell ref="F212:I212"/>
    <mergeCell ref="F315:I315"/>
    <mergeCell ref="F316:I316"/>
    <mergeCell ref="F317:I317"/>
    <mergeCell ref="F318:I318"/>
    <mergeCell ref="F319:I319"/>
    <mergeCell ref="F320:I320"/>
    <mergeCell ref="F309:I309"/>
    <mergeCell ref="F310:I310"/>
    <mergeCell ref="F311:I311"/>
    <mergeCell ref="F312:I312"/>
    <mergeCell ref="F313:I313"/>
    <mergeCell ref="F314:I314"/>
    <mergeCell ref="F303:I303"/>
    <mergeCell ref="F304:I304"/>
    <mergeCell ref="F305:I305"/>
    <mergeCell ref="F306:I306"/>
    <mergeCell ref="F307:I307"/>
    <mergeCell ref="F308:I308"/>
    <mergeCell ref="F297:I297"/>
    <mergeCell ref="F298:I298"/>
    <mergeCell ref="F299:I299"/>
    <mergeCell ref="F300:I300"/>
    <mergeCell ref="F301:I301"/>
    <mergeCell ref="F302:I302"/>
    <mergeCell ref="F291:I291"/>
    <mergeCell ref="F292:I292"/>
    <mergeCell ref="F293:I293"/>
    <mergeCell ref="F294:I294"/>
    <mergeCell ref="F295:I295"/>
    <mergeCell ref="F296:I296"/>
    <mergeCell ref="F285:I285"/>
    <mergeCell ref="F286:I286"/>
    <mergeCell ref="F287:I287"/>
    <mergeCell ref="F288:I288"/>
    <mergeCell ref="F289:I289"/>
    <mergeCell ref="F290:I290"/>
    <mergeCell ref="F279:I279"/>
    <mergeCell ref="F280:I280"/>
    <mergeCell ref="F281:I281"/>
    <mergeCell ref="F282:I282"/>
    <mergeCell ref="F283:I283"/>
    <mergeCell ref="F284:I284"/>
    <mergeCell ref="F273:I273"/>
    <mergeCell ref="F274:I274"/>
    <mergeCell ref="F275:I275"/>
    <mergeCell ref="F276:I276"/>
    <mergeCell ref="F277:I277"/>
    <mergeCell ref="F278:I278"/>
    <mergeCell ref="F267:I267"/>
    <mergeCell ref="F268:I268"/>
    <mergeCell ref="F269:I269"/>
    <mergeCell ref="F270:I270"/>
    <mergeCell ref="F271:I271"/>
    <mergeCell ref="F272:I272"/>
    <mergeCell ref="F261:I261"/>
    <mergeCell ref="F262:I262"/>
    <mergeCell ref="F263:I263"/>
    <mergeCell ref="F264:I264"/>
    <mergeCell ref="F265:I265"/>
    <mergeCell ref="F266:I266"/>
    <mergeCell ref="F255:I255"/>
    <mergeCell ref="F256:I256"/>
    <mergeCell ref="F257:I257"/>
    <mergeCell ref="F258:I258"/>
    <mergeCell ref="F259:I259"/>
    <mergeCell ref="F260:I260"/>
    <mergeCell ref="F249:I249"/>
    <mergeCell ref="F250:I250"/>
    <mergeCell ref="F251:I251"/>
    <mergeCell ref="F252:I252"/>
    <mergeCell ref="F253:I253"/>
    <mergeCell ref="F254:I254"/>
    <mergeCell ref="F242:I242"/>
    <mergeCell ref="F243:I243"/>
    <mergeCell ref="F244:I244"/>
    <mergeCell ref="F246:I246"/>
    <mergeCell ref="F247:I247"/>
    <mergeCell ref="F248:I248"/>
    <mergeCell ref="F245:I245"/>
    <mergeCell ref="F236:I236"/>
    <mergeCell ref="F237:I237"/>
    <mergeCell ref="F238:I238"/>
    <mergeCell ref="F239:I239"/>
    <mergeCell ref="F240:I240"/>
    <mergeCell ref="F241:I241"/>
    <mergeCell ref="F230:I230"/>
    <mergeCell ref="F231:I231"/>
    <mergeCell ref="F232:I232"/>
    <mergeCell ref="F233:I233"/>
    <mergeCell ref="F234:I234"/>
    <mergeCell ref="F235:I235"/>
    <mergeCell ref="F224:I224"/>
    <mergeCell ref="F225:I225"/>
    <mergeCell ref="F226:I226"/>
    <mergeCell ref="F227:I227"/>
    <mergeCell ref="F228:I228"/>
    <mergeCell ref="F229:I229"/>
    <mergeCell ref="F218:I218"/>
    <mergeCell ref="F219:I219"/>
    <mergeCell ref="F220:I220"/>
    <mergeCell ref="F221:I221"/>
    <mergeCell ref="F222:I222"/>
    <mergeCell ref="F223:I223"/>
    <mergeCell ref="F204:I204"/>
    <mergeCell ref="F205:I205"/>
    <mergeCell ref="F206:I206"/>
    <mergeCell ref="F215:I215"/>
    <mergeCell ref="F216:I216"/>
    <mergeCell ref="F217:I217"/>
    <mergeCell ref="F213:I213"/>
    <mergeCell ref="F214:I214"/>
    <mergeCell ref="F198:I198"/>
    <mergeCell ref="F199:I199"/>
    <mergeCell ref="F200:I200"/>
    <mergeCell ref="F201:I201"/>
    <mergeCell ref="F202:I202"/>
    <mergeCell ref="F203:I203"/>
    <mergeCell ref="F192:I192"/>
    <mergeCell ref="F193:I193"/>
    <mergeCell ref="F194:I194"/>
    <mergeCell ref="F195:I195"/>
    <mergeCell ref="F196:I196"/>
    <mergeCell ref="F197:I197"/>
    <mergeCell ref="F186:I186"/>
    <mergeCell ref="F187:I187"/>
    <mergeCell ref="F188:I188"/>
    <mergeCell ref="F189:I189"/>
    <mergeCell ref="F190:I190"/>
    <mergeCell ref="F180:I180"/>
    <mergeCell ref="F181:I181"/>
    <mergeCell ref="F182:I182"/>
    <mergeCell ref="F183:I183"/>
    <mergeCell ref="F184:I184"/>
    <mergeCell ref="F185:I185"/>
    <mergeCell ref="F174:I174"/>
    <mergeCell ref="F175:I175"/>
    <mergeCell ref="F176:I176"/>
    <mergeCell ref="F177:I177"/>
    <mergeCell ref="F178:I178"/>
    <mergeCell ref="F179:I179"/>
    <mergeCell ref="F168:I168"/>
    <mergeCell ref="F169:I169"/>
    <mergeCell ref="F170:I170"/>
    <mergeCell ref="F171:I171"/>
    <mergeCell ref="F172:I172"/>
    <mergeCell ref="F173:I173"/>
    <mergeCell ref="F162:I162"/>
    <mergeCell ref="F163:I163"/>
    <mergeCell ref="F164:I164"/>
    <mergeCell ref="F165:I165"/>
    <mergeCell ref="F166:I166"/>
    <mergeCell ref="F167:I167"/>
    <mergeCell ref="F156:I156"/>
    <mergeCell ref="F157:I157"/>
    <mergeCell ref="F158:I158"/>
    <mergeCell ref="F159:I159"/>
    <mergeCell ref="F160:I160"/>
    <mergeCell ref="F161:I161"/>
    <mergeCell ref="F150:I150"/>
    <mergeCell ref="F151:I151"/>
    <mergeCell ref="F152:I152"/>
    <mergeCell ref="F153:I153"/>
    <mergeCell ref="F154:I154"/>
    <mergeCell ref="F155:I155"/>
    <mergeCell ref="F144:I144"/>
    <mergeCell ref="F145:I145"/>
    <mergeCell ref="F146:I146"/>
    <mergeCell ref="F147:I147"/>
    <mergeCell ref="F148:I148"/>
    <mergeCell ref="F149:I149"/>
    <mergeCell ref="F138:I138"/>
    <mergeCell ref="F139:I139"/>
    <mergeCell ref="F140:I140"/>
    <mergeCell ref="F141:I141"/>
    <mergeCell ref="F142:I142"/>
    <mergeCell ref="F143:I143"/>
    <mergeCell ref="F132:I132"/>
    <mergeCell ref="F133:I133"/>
    <mergeCell ref="F134:I134"/>
    <mergeCell ref="F135:I135"/>
    <mergeCell ref="F136:I136"/>
    <mergeCell ref="F137:I137"/>
    <mergeCell ref="F126:I126"/>
    <mergeCell ref="F127:I127"/>
    <mergeCell ref="F128:I128"/>
    <mergeCell ref="F129:I129"/>
    <mergeCell ref="F130:I130"/>
    <mergeCell ref="F131:I131"/>
    <mergeCell ref="F120:I120"/>
    <mergeCell ref="F121:I121"/>
    <mergeCell ref="F122:I122"/>
    <mergeCell ref="F123:I123"/>
    <mergeCell ref="F124:I124"/>
    <mergeCell ref="F125:I125"/>
    <mergeCell ref="F115:I115"/>
    <mergeCell ref="F116:I116"/>
    <mergeCell ref="F117:I117"/>
    <mergeCell ref="F118:I118"/>
    <mergeCell ref="F119:I119"/>
    <mergeCell ref="F111:I111"/>
    <mergeCell ref="F112:I112"/>
    <mergeCell ref="F113:I113"/>
    <mergeCell ref="F114:I114"/>
    <mergeCell ref="F105:I105"/>
    <mergeCell ref="F106:I106"/>
    <mergeCell ref="F107:I107"/>
    <mergeCell ref="F108:I108"/>
    <mergeCell ref="F109:I109"/>
    <mergeCell ref="F110:I110"/>
    <mergeCell ref="F101:I101"/>
    <mergeCell ref="F102:I102"/>
    <mergeCell ref="F103:I103"/>
    <mergeCell ref="F104:I104"/>
    <mergeCell ref="F97:I97"/>
    <mergeCell ref="F98:I98"/>
    <mergeCell ref="F99:I99"/>
    <mergeCell ref="F100:I100"/>
    <mergeCell ref="F91:I91"/>
    <mergeCell ref="F92:I92"/>
    <mergeCell ref="F93:I93"/>
    <mergeCell ref="F94:I94"/>
    <mergeCell ref="F95:I95"/>
    <mergeCell ref="F96:I96"/>
    <mergeCell ref="F85:I85"/>
    <mergeCell ref="F86:I86"/>
    <mergeCell ref="F87:I87"/>
    <mergeCell ref="F88:I88"/>
    <mergeCell ref="F89:I89"/>
    <mergeCell ref="F90:I90"/>
    <mergeCell ref="F79:I79"/>
    <mergeCell ref="F80:I80"/>
    <mergeCell ref="F82:I82"/>
    <mergeCell ref="F83:I83"/>
    <mergeCell ref="F84:I84"/>
    <mergeCell ref="F81:I81"/>
    <mergeCell ref="F73:I73"/>
    <mergeCell ref="F74:I74"/>
    <mergeCell ref="F75:I75"/>
    <mergeCell ref="F76:I76"/>
    <mergeCell ref="F77:I77"/>
    <mergeCell ref="F78:I78"/>
    <mergeCell ref="F71:I71"/>
    <mergeCell ref="F72:I72"/>
    <mergeCell ref="F68:I68"/>
    <mergeCell ref="F69:I69"/>
    <mergeCell ref="F70:I70"/>
    <mergeCell ref="F64:I64"/>
    <mergeCell ref="F63:I63"/>
    <mergeCell ref="F65:I65"/>
    <mergeCell ref="F66:I66"/>
    <mergeCell ref="F67:I67"/>
    <mergeCell ref="F60:I60"/>
    <mergeCell ref="F62:I62"/>
    <mergeCell ref="F61:I61"/>
    <mergeCell ref="F53:I53"/>
    <mergeCell ref="F54:I54"/>
    <mergeCell ref="F55:I55"/>
    <mergeCell ref="F57:I57"/>
    <mergeCell ref="F58:I58"/>
    <mergeCell ref="F59:I59"/>
    <mergeCell ref="F51:I51"/>
    <mergeCell ref="F50:I50"/>
    <mergeCell ref="F52:I52"/>
    <mergeCell ref="F45:I45"/>
    <mergeCell ref="F46:I46"/>
    <mergeCell ref="F47:I47"/>
    <mergeCell ref="F48:I48"/>
    <mergeCell ref="F49:I49"/>
    <mergeCell ref="F41:I41"/>
    <mergeCell ref="F44:I44"/>
    <mergeCell ref="F42:I42"/>
    <mergeCell ref="F43:I43"/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  <mergeCell ref="F22:I22"/>
    <mergeCell ref="F23:I23"/>
    <mergeCell ref="F24:I24"/>
    <mergeCell ref="F16:I16"/>
    <mergeCell ref="F17:I17"/>
    <mergeCell ref="F18:I18"/>
    <mergeCell ref="F19:I19"/>
    <mergeCell ref="F6:I6"/>
    <mergeCell ref="F7:I7"/>
    <mergeCell ref="F8:I8"/>
  </mergeCells>
  <conditionalFormatting sqref="B5">
    <cfRule type="expression" dxfId="0" priority="1" stopIfTrue="1">
      <formula>LEN(TRIM(B5))=0</formula>
    </cfRule>
  </conditionalFormatting>
  <printOptions gridLines="false" gridLinesSet="true"/>
  <pageMargins left="0.39370078740157" right="0.23622047244094" top="0.86" bottom="0.24" header="0.72" footer="0.31496062992126"/>
  <pageSetup paperSize="5" orientation="landscape" scale="75" fitToHeight="0" fitToWidth="1" r:id="rId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2422"/>
  <sheetViews>
    <sheetView tabSelected="0" workbookViewId="0" zoomScale="110" zoomScaleNormal="130" view="pageBreakPreview" showGridLines="true" showRowColHeaders="1">
      <selection activeCell="B1237" sqref="B1237:B1251"/>
    </sheetView>
  </sheetViews>
  <sheetFormatPr defaultRowHeight="14.4" defaultColWidth="9.140625" outlineLevelRow="0" outlineLevelCol="0"/>
  <cols>
    <col min="1" max="1" width="6.5703125" customWidth="true" style="258"/>
    <col min="2" max="2" width="49.7109375" customWidth="true" style="226"/>
    <col min="3" max="3" width="15.5703125" customWidth="true" style="257"/>
    <col min="4" max="4" width="13.5703125" customWidth="true" style="258"/>
    <col min="5" max="5" width="13.140625" customWidth="true" style="226"/>
    <col min="6" max="6" width="10.7109375" customWidth="true" style="258"/>
    <col min="7" max="7" width="9.140625" style="258"/>
    <col min="8" max="8" width="9.140625" style="258"/>
    <col min="9" max="9" width="9.140625" style="258"/>
    <col min="10" max="10" width="10.28515625" customWidth="true" style="258"/>
    <col min="11" max="11" width="15.7109375" customWidth="true" style="259"/>
    <col min="12" max="12" width="15.7109375" customWidth="true" style="259"/>
    <col min="13" max="13" width="15.7109375" customWidth="true" style="259"/>
    <col min="14" max="14" width="13.140625" customWidth="true" style="260"/>
    <col min="15" max="15" width="10.28515625" hidden="true" customWidth="true" style="1"/>
    <col min="16" max="16" width="0" hidden="true" customWidth="true" style="196"/>
    <col min="17" max="17" width="17.85546875" customWidth="true" style="451"/>
    <col min="18" max="18" width="9.140625" style="445"/>
    <col min="19" max="19" width="9.140625" style="445"/>
    <col min="20" max="20" width="9.140625" style="426"/>
    <col min="21" max="21" width="9.140625" style="1"/>
    <col min="22" max="22" width="9.140625" style="1"/>
    <col min="23" max="23" width="9.140625" style="1"/>
    <col min="24" max="24" width="9.140625" style="1"/>
    <col min="25" max="25" width="35.42578125" customWidth="true" style="1"/>
    <col min="26" max="26" width="10.42578125" customWidth="true" style="1"/>
    <col min="27" max="27" width="11.5703125" customWidth="true" style="1"/>
    <col min="28" max="28" width="9.140625" style="1"/>
  </cols>
  <sheetData>
    <row r="1" spans="1:31">
      <c r="A1" s="602" t="s">
        <v>1037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4"/>
    </row>
    <row r="2" spans="1:31">
      <c r="A2" s="319"/>
      <c r="B2" s="320"/>
      <c r="C2" s="319"/>
      <c r="D2" s="321"/>
      <c r="E2" s="322"/>
      <c r="F2" s="321"/>
      <c r="G2" s="321"/>
      <c r="H2" s="321"/>
      <c r="I2" s="321"/>
      <c r="J2" s="321"/>
      <c r="K2" s="323"/>
      <c r="L2" s="324"/>
      <c r="M2" s="324"/>
      <c r="N2" s="254"/>
    </row>
    <row r="3" spans="1:31" customHeight="1" ht="12.75" s="6" customFormat="1">
      <c r="A3" s="605" t="s">
        <v>1</v>
      </c>
      <c r="B3" s="607" t="s">
        <v>2</v>
      </c>
      <c r="C3" s="605" t="s">
        <v>3</v>
      </c>
      <c r="D3" s="605" t="s">
        <v>4</v>
      </c>
      <c r="E3" s="605" t="s">
        <v>5</v>
      </c>
      <c r="F3" s="609" t="s">
        <v>6</v>
      </c>
      <c r="G3" s="610"/>
      <c r="H3" s="610"/>
      <c r="I3" s="611"/>
      <c r="J3" s="605" t="s">
        <v>7</v>
      </c>
      <c r="K3" s="612" t="s">
        <v>8</v>
      </c>
      <c r="L3" s="613"/>
      <c r="M3" s="614"/>
      <c r="N3" s="615" t="s">
        <v>9</v>
      </c>
      <c r="P3" s="249"/>
      <c r="Q3" s="452"/>
      <c r="R3" s="48"/>
      <c r="S3" s="48"/>
      <c r="T3" s="250"/>
    </row>
    <row r="4" spans="1:31" customHeight="1" ht="38.25" s="6" customFormat="1">
      <c r="A4" s="606"/>
      <c r="B4" s="608"/>
      <c r="C4" s="606"/>
      <c r="D4" s="606"/>
      <c r="E4" s="606"/>
      <c r="F4" s="325" t="s">
        <v>10</v>
      </c>
      <c r="G4" s="325" t="s">
        <v>11</v>
      </c>
      <c r="H4" s="325" t="s">
        <v>12</v>
      </c>
      <c r="I4" s="325" t="s">
        <v>13</v>
      </c>
      <c r="J4" s="606"/>
      <c r="K4" s="326" t="s">
        <v>14</v>
      </c>
      <c r="L4" s="326" t="s">
        <v>15</v>
      </c>
      <c r="M4" s="326" t="s">
        <v>16</v>
      </c>
      <c r="N4" s="616"/>
      <c r="P4" s="249"/>
      <c r="Q4" s="452"/>
      <c r="R4" s="48"/>
      <c r="S4" s="48"/>
      <c r="T4" s="250"/>
    </row>
    <row r="5" spans="1:31" customHeight="1" ht="12.75" s="10" customFormat="1">
      <c r="A5" s="590" t="s">
        <v>17</v>
      </c>
      <c r="B5" s="591"/>
      <c r="C5" s="224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1"/>
      <c r="P5" s="252"/>
      <c r="Q5" s="453"/>
      <c r="R5" s="47"/>
      <c r="S5" s="47"/>
      <c r="T5" s="46"/>
    </row>
    <row r="6" spans="1:31" customHeight="1" ht="42.75" s="10" customFormat="1">
      <c r="A6" s="226"/>
      <c r="B6" s="63" t="s">
        <v>1038</v>
      </c>
      <c r="C6" s="181" t="s">
        <v>1039</v>
      </c>
      <c r="D6" s="181" t="s">
        <v>20</v>
      </c>
      <c r="E6" s="181" t="s">
        <v>30</v>
      </c>
      <c r="F6" s="594" t="s">
        <v>1040</v>
      </c>
      <c r="G6" s="592"/>
      <c r="H6" s="592"/>
      <c r="I6" s="593"/>
      <c r="J6" s="181" t="s">
        <v>23</v>
      </c>
      <c r="K6" s="255">
        <f>L6+M6</f>
        <v>2187650</v>
      </c>
      <c r="L6" s="255">
        <v>2187650</v>
      </c>
      <c r="M6" s="237"/>
      <c r="N6" s="174"/>
      <c r="P6" s="252"/>
      <c r="Q6" s="453"/>
      <c r="R6" s="47"/>
      <c r="S6" s="47"/>
      <c r="T6" s="46"/>
    </row>
    <row r="7" spans="1:31" customHeight="1" ht="42.75" s="10" customFormat="1">
      <c r="A7" s="226"/>
      <c r="B7" s="63" t="s">
        <v>1041</v>
      </c>
      <c r="C7" s="181" t="s">
        <v>19</v>
      </c>
      <c r="D7" s="181" t="s">
        <v>20</v>
      </c>
      <c r="E7" s="181" t="s">
        <v>38</v>
      </c>
      <c r="F7" s="594" t="s">
        <v>1042</v>
      </c>
      <c r="G7" s="592"/>
      <c r="H7" s="592"/>
      <c r="I7" s="593"/>
      <c r="J7" s="181" t="s">
        <v>23</v>
      </c>
      <c r="K7" s="255">
        <f>L7+M7</f>
        <v>13497469.61</v>
      </c>
      <c r="L7" s="255">
        <v>13497469.61</v>
      </c>
      <c r="M7" s="237"/>
      <c r="N7" s="174"/>
      <c r="P7" s="252"/>
      <c r="Q7" s="453"/>
      <c r="R7" s="47"/>
      <c r="S7" s="47"/>
      <c r="T7" s="46"/>
    </row>
    <row r="8" spans="1:31" customHeight="1" ht="42.75" s="10" customFormat="1">
      <c r="A8" s="226"/>
      <c r="B8" s="63" t="s">
        <v>1043</v>
      </c>
      <c r="C8" s="181" t="s">
        <v>1044</v>
      </c>
      <c r="D8" s="181" t="s">
        <v>20</v>
      </c>
      <c r="E8" s="181" t="s">
        <v>508</v>
      </c>
      <c r="F8" s="594" t="s">
        <v>1042</v>
      </c>
      <c r="G8" s="592"/>
      <c r="H8" s="592"/>
      <c r="I8" s="593"/>
      <c r="J8" s="181" t="s">
        <v>23</v>
      </c>
      <c r="K8" s="255">
        <f>L8+M8</f>
        <v>1450000</v>
      </c>
      <c r="L8" s="255">
        <v>1450000</v>
      </c>
      <c r="M8" s="237"/>
      <c r="N8" s="174"/>
      <c r="P8" s="252"/>
      <c r="Q8" s="453"/>
      <c r="R8" s="47"/>
      <c r="S8" s="47"/>
      <c r="T8" s="46"/>
    </row>
    <row r="9" spans="1:31" customHeight="1" ht="42.75" s="10" customFormat="1">
      <c r="A9" s="226"/>
      <c r="B9" s="63" t="s">
        <v>1045</v>
      </c>
      <c r="C9" s="181" t="s">
        <v>1044</v>
      </c>
      <c r="D9" s="181" t="s">
        <v>20</v>
      </c>
      <c r="E9" s="181" t="s">
        <v>508</v>
      </c>
      <c r="F9" s="594" t="s">
        <v>1042</v>
      </c>
      <c r="G9" s="592"/>
      <c r="H9" s="592"/>
      <c r="I9" s="593"/>
      <c r="J9" s="181" t="s">
        <v>23</v>
      </c>
      <c r="K9" s="255">
        <f>L9+M9</f>
        <v>4700000</v>
      </c>
      <c r="L9" s="255">
        <v>4700000</v>
      </c>
      <c r="M9" s="237"/>
      <c r="N9" s="174"/>
      <c r="P9" s="252"/>
      <c r="Q9" s="453"/>
      <c r="R9" s="47"/>
      <c r="S9" s="47"/>
      <c r="T9" s="46"/>
    </row>
    <row r="10" spans="1:31" customHeight="1" ht="42.75" s="10" customFormat="1">
      <c r="A10" s="226"/>
      <c r="B10" s="63" t="s">
        <v>1046</v>
      </c>
      <c r="C10" s="181" t="s">
        <v>19</v>
      </c>
      <c r="D10" s="181" t="s">
        <v>20</v>
      </c>
      <c r="E10" s="181" t="s">
        <v>508</v>
      </c>
      <c r="F10" s="594" t="s">
        <v>1047</v>
      </c>
      <c r="G10" s="592"/>
      <c r="H10" s="592"/>
      <c r="I10" s="593"/>
      <c r="J10" s="181" t="s">
        <v>23</v>
      </c>
      <c r="K10" s="255">
        <f>L10+M10</f>
        <v>7066000</v>
      </c>
      <c r="L10" s="255">
        <v>7066000</v>
      </c>
      <c r="M10" s="237"/>
      <c r="N10" s="174"/>
      <c r="P10" s="252"/>
      <c r="Q10" s="453"/>
      <c r="R10" s="47"/>
      <c r="S10" s="47"/>
      <c r="T10" s="46"/>
    </row>
    <row r="11" spans="1:31" customHeight="1" ht="42.75" s="10" customFormat="1">
      <c r="A11" s="226"/>
      <c r="B11" s="63" t="s">
        <v>1048</v>
      </c>
      <c r="C11" s="181" t="s">
        <v>19</v>
      </c>
      <c r="D11" s="181" t="s">
        <v>20</v>
      </c>
      <c r="E11" s="181" t="s">
        <v>508</v>
      </c>
      <c r="F11" s="594" t="s">
        <v>1047</v>
      </c>
      <c r="G11" s="592"/>
      <c r="H11" s="592"/>
      <c r="I11" s="593"/>
      <c r="J11" s="181" t="s">
        <v>23</v>
      </c>
      <c r="K11" s="255">
        <f>L11+M11</f>
        <v>280000</v>
      </c>
      <c r="L11" s="255">
        <v>280000</v>
      </c>
      <c r="M11" s="237"/>
      <c r="N11" s="174"/>
      <c r="P11" s="252"/>
      <c r="Q11" s="453"/>
      <c r="R11" s="47"/>
      <c r="S11" s="47"/>
      <c r="T11" s="46"/>
    </row>
    <row r="12" spans="1:31" customHeight="1" ht="42.75" s="10" customFormat="1">
      <c r="A12" s="226"/>
      <c r="B12" s="63" t="s">
        <v>1049</v>
      </c>
      <c r="C12" s="181" t="s">
        <v>19</v>
      </c>
      <c r="D12" s="181" t="s">
        <v>20</v>
      </c>
      <c r="E12" s="181" t="s">
        <v>508</v>
      </c>
      <c r="F12" s="594" t="s">
        <v>1047</v>
      </c>
      <c r="G12" s="592"/>
      <c r="H12" s="592"/>
      <c r="I12" s="593"/>
      <c r="J12" s="181" t="s">
        <v>23</v>
      </c>
      <c r="K12" s="255">
        <f>L12+M12</f>
        <v>5290000</v>
      </c>
      <c r="L12" s="255">
        <v>5290000</v>
      </c>
      <c r="M12" s="237"/>
      <c r="N12" s="174"/>
      <c r="P12" s="252"/>
      <c r="Q12" s="453"/>
      <c r="R12" s="47"/>
      <c r="S12" s="47"/>
      <c r="T12" s="46"/>
    </row>
    <row r="13" spans="1:31" customHeight="1" ht="42.75" s="10" customFormat="1">
      <c r="A13" s="226"/>
      <c r="B13" s="63" t="s">
        <v>1050</v>
      </c>
      <c r="C13" s="181" t="s">
        <v>19</v>
      </c>
      <c r="D13" s="181" t="s">
        <v>20</v>
      </c>
      <c r="E13" s="181" t="s">
        <v>508</v>
      </c>
      <c r="F13" s="594" t="s">
        <v>1047</v>
      </c>
      <c r="G13" s="592"/>
      <c r="H13" s="592"/>
      <c r="I13" s="593"/>
      <c r="J13" s="181" t="s">
        <v>23</v>
      </c>
      <c r="K13" s="255">
        <f>L13+M13</f>
        <v>145000</v>
      </c>
      <c r="L13" s="255">
        <v>145000</v>
      </c>
      <c r="M13" s="237"/>
      <c r="N13" s="174"/>
      <c r="P13" s="252"/>
      <c r="Q13" s="453"/>
      <c r="R13" s="47"/>
      <c r="S13" s="47"/>
      <c r="T13" s="46"/>
    </row>
    <row r="14" spans="1:31" customHeight="1" ht="42.75" s="10" customFormat="1">
      <c r="A14" s="226"/>
      <c r="B14" s="63" t="s">
        <v>1051</v>
      </c>
      <c r="C14" s="181" t="s">
        <v>19</v>
      </c>
      <c r="D14" s="181" t="s">
        <v>20</v>
      </c>
      <c r="E14" s="181" t="s">
        <v>42</v>
      </c>
      <c r="F14" s="594" t="s">
        <v>1047</v>
      </c>
      <c r="G14" s="592"/>
      <c r="H14" s="592"/>
      <c r="I14" s="593"/>
      <c r="J14" s="181" t="s">
        <v>23</v>
      </c>
      <c r="K14" s="255">
        <f>L14+M14</f>
        <v>162800</v>
      </c>
      <c r="L14" s="255">
        <v>162800</v>
      </c>
      <c r="M14" s="237"/>
      <c r="N14" s="174"/>
      <c r="P14" s="252"/>
      <c r="Q14" s="453"/>
      <c r="R14" s="47"/>
      <c r="S14" s="47"/>
      <c r="T14" s="46"/>
    </row>
    <row r="15" spans="1:31" customHeight="1" ht="42.75" s="10" customFormat="1">
      <c r="A15" s="226"/>
      <c r="B15" s="63" t="s">
        <v>1052</v>
      </c>
      <c r="C15" s="181" t="s">
        <v>1053</v>
      </c>
      <c r="D15" s="181" t="s">
        <v>20</v>
      </c>
      <c r="E15" s="181" t="s">
        <v>42</v>
      </c>
      <c r="F15" s="594" t="s">
        <v>1047</v>
      </c>
      <c r="G15" s="592"/>
      <c r="H15" s="592"/>
      <c r="I15" s="593"/>
      <c r="J15" s="181" t="s">
        <v>23</v>
      </c>
      <c r="K15" s="255">
        <f>L15+M15</f>
        <v>670000</v>
      </c>
      <c r="L15" s="255">
        <v>670000</v>
      </c>
      <c r="M15" s="237"/>
      <c r="N15" s="174"/>
      <c r="P15" s="252"/>
      <c r="Q15" s="453"/>
      <c r="R15" s="47"/>
      <c r="S15" s="47"/>
      <c r="T15" s="46"/>
    </row>
    <row r="16" spans="1:31" customHeight="1" ht="52.5" s="10" customFormat="1">
      <c r="A16" s="226"/>
      <c r="B16" s="63" t="s">
        <v>1054</v>
      </c>
      <c r="C16" s="181" t="s">
        <v>243</v>
      </c>
      <c r="D16" s="181" t="s">
        <v>20</v>
      </c>
      <c r="E16" s="181" t="s">
        <v>512</v>
      </c>
      <c r="F16" s="594" t="s">
        <v>1047</v>
      </c>
      <c r="G16" s="592"/>
      <c r="H16" s="592"/>
      <c r="I16" s="593"/>
      <c r="J16" s="181" t="s">
        <v>23</v>
      </c>
      <c r="K16" s="255">
        <f>L16+M16</f>
        <v>3000000</v>
      </c>
      <c r="L16" s="255">
        <v>3000000</v>
      </c>
      <c r="M16" s="237"/>
      <c r="N16" s="174"/>
      <c r="P16" s="252"/>
      <c r="Q16" s="453"/>
      <c r="R16" s="47"/>
      <c r="S16" s="47"/>
      <c r="T16" s="46"/>
    </row>
    <row r="17" spans="1:31" customHeight="1" ht="42.75" s="10" customFormat="1">
      <c r="A17" s="226"/>
      <c r="B17" s="63" t="s">
        <v>1055</v>
      </c>
      <c r="C17" s="181" t="s">
        <v>243</v>
      </c>
      <c r="D17" s="181" t="s">
        <v>20</v>
      </c>
      <c r="E17" s="181" t="s">
        <v>42</v>
      </c>
      <c r="F17" s="594" t="s">
        <v>1047</v>
      </c>
      <c r="G17" s="592"/>
      <c r="H17" s="592"/>
      <c r="I17" s="593"/>
      <c r="J17" s="181" t="s">
        <v>23</v>
      </c>
      <c r="K17" s="255">
        <f>L17+M17</f>
        <v>298376.91</v>
      </c>
      <c r="L17" s="255">
        <v>298376.91</v>
      </c>
      <c r="M17" s="237"/>
      <c r="N17" s="174"/>
      <c r="P17" s="252"/>
      <c r="Q17" s="453"/>
      <c r="R17" s="47"/>
      <c r="S17" s="47"/>
      <c r="T17" s="46"/>
    </row>
    <row r="18" spans="1:31" customHeight="1" ht="59.25" s="10" customFormat="1">
      <c r="A18" s="226"/>
      <c r="B18" s="227" t="s">
        <v>1056</v>
      </c>
      <c r="C18" s="181" t="s">
        <v>243</v>
      </c>
      <c r="D18" s="181" t="s">
        <v>20</v>
      </c>
      <c r="E18" s="181" t="s">
        <v>512</v>
      </c>
      <c r="F18" s="594" t="s">
        <v>1047</v>
      </c>
      <c r="G18" s="592"/>
      <c r="H18" s="592"/>
      <c r="I18" s="593"/>
      <c r="J18" s="181" t="s">
        <v>23</v>
      </c>
      <c r="K18" s="255"/>
      <c r="L18" s="255"/>
      <c r="M18" s="237"/>
      <c r="N18" s="174"/>
      <c r="P18" s="252"/>
      <c r="Q18" s="453"/>
      <c r="R18" s="47"/>
      <c r="S18" s="47"/>
      <c r="T18" s="46"/>
    </row>
    <row r="19" spans="1:31" customHeight="1" ht="30.75" s="10" customFormat="1">
      <c r="A19" s="226"/>
      <c r="B19" s="226" t="s">
        <v>1057</v>
      </c>
      <c r="C19" s="181" t="s">
        <v>243</v>
      </c>
      <c r="D19" s="181" t="s">
        <v>20</v>
      </c>
      <c r="E19" s="181" t="s">
        <v>1058</v>
      </c>
      <c r="F19" s="594" t="s">
        <v>1047</v>
      </c>
      <c r="G19" s="592"/>
      <c r="H19" s="592"/>
      <c r="I19" s="593"/>
      <c r="J19" s="181" t="s">
        <v>23</v>
      </c>
      <c r="K19" s="255">
        <f>L19+M19</f>
        <v>2500000</v>
      </c>
      <c r="L19" s="259">
        <v>2500000</v>
      </c>
      <c r="M19" s="237"/>
      <c r="N19" s="12"/>
      <c r="P19" s="252"/>
      <c r="Q19" s="453"/>
      <c r="R19" s="47"/>
      <c r="S19" s="47"/>
      <c r="T19" s="46"/>
    </row>
    <row r="20" spans="1:31" customHeight="1" ht="59.25" s="10" customFormat="1">
      <c r="A20" s="226"/>
      <c r="B20" s="226" t="s">
        <v>1059</v>
      </c>
      <c r="C20" s="181" t="s">
        <v>243</v>
      </c>
      <c r="D20" s="181" t="s">
        <v>20</v>
      </c>
      <c r="E20" s="181" t="s">
        <v>512</v>
      </c>
      <c r="F20" s="594" t="s">
        <v>1047</v>
      </c>
      <c r="G20" s="592"/>
      <c r="H20" s="592"/>
      <c r="I20" s="593"/>
      <c r="J20" s="181" t="s">
        <v>23</v>
      </c>
      <c r="K20" s="255">
        <f>L20+M20</f>
        <v>527100</v>
      </c>
      <c r="L20" s="259">
        <v>527100</v>
      </c>
      <c r="M20" s="237"/>
      <c r="N20" s="174"/>
      <c r="P20" s="252"/>
      <c r="Q20" s="453"/>
      <c r="R20" s="47"/>
      <c r="S20" s="47"/>
      <c r="T20" s="46"/>
    </row>
    <row r="21" spans="1:31" customHeight="1" ht="59.25" s="10" customFormat="1">
      <c r="A21" s="226"/>
      <c r="B21" s="226" t="s">
        <v>1060</v>
      </c>
      <c r="C21" s="181" t="s">
        <v>243</v>
      </c>
      <c r="D21" s="181" t="s">
        <v>20</v>
      </c>
      <c r="E21" s="181" t="s">
        <v>512</v>
      </c>
      <c r="F21" s="594" t="s">
        <v>1047</v>
      </c>
      <c r="G21" s="592"/>
      <c r="H21" s="592"/>
      <c r="I21" s="593"/>
      <c r="J21" s="181" t="s">
        <v>23</v>
      </c>
      <c r="K21" s="255">
        <f>L21+M21</f>
        <v>4000000</v>
      </c>
      <c r="L21" s="255">
        <v>4000000</v>
      </c>
      <c r="M21" s="237"/>
      <c r="N21" s="174"/>
      <c r="P21" s="252"/>
      <c r="Q21" s="453"/>
      <c r="R21" s="47"/>
      <c r="S21" s="47"/>
      <c r="T21" s="46"/>
    </row>
    <row r="22" spans="1:31" customHeight="1" ht="29.25" s="10" customFormat="1">
      <c r="A22" s="226"/>
      <c r="B22" s="226" t="s">
        <v>1061</v>
      </c>
      <c r="C22" s="181" t="s">
        <v>243</v>
      </c>
      <c r="D22" s="181" t="s">
        <v>20</v>
      </c>
      <c r="E22" s="181" t="s">
        <v>1058</v>
      </c>
      <c r="F22" s="594" t="s">
        <v>1047</v>
      </c>
      <c r="G22" s="592"/>
      <c r="H22" s="592"/>
      <c r="I22" s="593"/>
      <c r="J22" s="181" t="s">
        <v>23</v>
      </c>
      <c r="K22" s="255">
        <f>L22+M22</f>
        <v>5000000</v>
      </c>
      <c r="L22" s="259">
        <v>5000000</v>
      </c>
      <c r="M22" s="237"/>
      <c r="N22" s="174"/>
      <c r="P22" s="252"/>
      <c r="Q22" s="453"/>
      <c r="R22" s="47"/>
      <c r="S22" s="47"/>
      <c r="T22" s="46"/>
    </row>
    <row r="23" spans="1:31" customHeight="1" ht="59.25" s="10" customFormat="1">
      <c r="A23" s="226"/>
      <c r="B23" s="226" t="s">
        <v>1062</v>
      </c>
      <c r="C23" s="181" t="s">
        <v>243</v>
      </c>
      <c r="D23" s="181" t="s">
        <v>20</v>
      </c>
      <c r="E23" s="181" t="s">
        <v>512</v>
      </c>
      <c r="F23" s="594" t="s">
        <v>1047</v>
      </c>
      <c r="G23" s="592"/>
      <c r="H23" s="592"/>
      <c r="I23" s="593"/>
      <c r="J23" s="181" t="s">
        <v>23</v>
      </c>
      <c r="K23" s="255">
        <f>L23+M23</f>
        <v>53500</v>
      </c>
      <c r="L23" s="259">
        <f>26750+26750</f>
        <v>53500</v>
      </c>
      <c r="M23" s="237"/>
      <c r="N23" s="174"/>
      <c r="P23" s="252"/>
      <c r="Q23" s="453"/>
      <c r="R23" s="47"/>
      <c r="S23" s="47"/>
      <c r="T23" s="46"/>
    </row>
    <row r="24" spans="1:31" customHeight="1" ht="59.25" s="10" customFormat="1">
      <c r="A24" s="226"/>
      <c r="B24" s="226" t="s">
        <v>1063</v>
      </c>
      <c r="C24" s="181" t="s">
        <v>243</v>
      </c>
      <c r="D24" s="181" t="s">
        <v>20</v>
      </c>
      <c r="E24" s="181" t="s">
        <v>1058</v>
      </c>
      <c r="F24" s="594" t="s">
        <v>1047</v>
      </c>
      <c r="G24" s="592"/>
      <c r="H24" s="592"/>
      <c r="I24" s="593"/>
      <c r="J24" s="181" t="s">
        <v>23</v>
      </c>
      <c r="K24" s="255">
        <f>L24+M24</f>
        <v>962000</v>
      </c>
      <c r="L24" s="259">
        <v>962000</v>
      </c>
      <c r="M24" s="237"/>
      <c r="N24" s="174"/>
      <c r="P24" s="252"/>
      <c r="Q24" s="453"/>
      <c r="R24" s="47"/>
      <c r="S24" s="47"/>
      <c r="T24" s="46"/>
    </row>
    <row r="25" spans="1:31" customHeight="1" ht="59.25" s="10" customFormat="1">
      <c r="A25" s="226"/>
      <c r="B25" s="258" t="s">
        <v>1064</v>
      </c>
      <c r="C25" s="181" t="s">
        <v>243</v>
      </c>
      <c r="D25" s="181" t="s">
        <v>20</v>
      </c>
      <c r="E25" s="181" t="s">
        <v>512</v>
      </c>
      <c r="F25" s="594" t="s">
        <v>1047</v>
      </c>
      <c r="G25" s="592"/>
      <c r="H25" s="592"/>
      <c r="I25" s="593"/>
      <c r="J25" s="181" t="s">
        <v>23</v>
      </c>
      <c r="K25" s="255">
        <f>L25+M25</f>
        <v>61515</v>
      </c>
      <c r="L25" s="259">
        <v>61515</v>
      </c>
      <c r="M25" s="237"/>
      <c r="N25" s="174"/>
      <c r="P25" s="252"/>
      <c r="Q25" s="453"/>
      <c r="R25" s="47"/>
      <c r="S25" s="47"/>
      <c r="T25" s="46"/>
    </row>
    <row r="26" spans="1:31" customHeight="1" ht="59.25" s="10" customFormat="1">
      <c r="A26" s="226"/>
      <c r="B26" s="258" t="s">
        <v>1065</v>
      </c>
      <c r="C26" s="181" t="s">
        <v>243</v>
      </c>
      <c r="D26" s="181" t="s">
        <v>20</v>
      </c>
      <c r="E26" s="181" t="s">
        <v>512</v>
      </c>
      <c r="F26" s="594" t="s">
        <v>1047</v>
      </c>
      <c r="G26" s="592"/>
      <c r="H26" s="592"/>
      <c r="I26" s="593"/>
      <c r="J26" s="181" t="s">
        <v>23</v>
      </c>
      <c r="K26" s="255">
        <f>L26+M26</f>
        <v>12000</v>
      </c>
      <c r="L26" s="259">
        <v>12000</v>
      </c>
      <c r="M26" s="237"/>
      <c r="N26" s="174"/>
      <c r="P26" s="252"/>
      <c r="Q26" s="453"/>
      <c r="R26" s="47"/>
      <c r="S26" s="47"/>
      <c r="T26" s="46"/>
    </row>
    <row r="27" spans="1:31" customHeight="1" ht="30" s="10" customFormat="1">
      <c r="A27" s="226"/>
      <c r="B27" s="258" t="s">
        <v>1066</v>
      </c>
      <c r="C27" s="181" t="s">
        <v>243</v>
      </c>
      <c r="D27" s="181" t="s">
        <v>20</v>
      </c>
      <c r="E27" s="181" t="s">
        <v>1058</v>
      </c>
      <c r="F27" s="594" t="s">
        <v>1047</v>
      </c>
      <c r="G27" s="592"/>
      <c r="H27" s="592"/>
      <c r="I27" s="593"/>
      <c r="J27" s="181" t="s">
        <v>23</v>
      </c>
      <c r="K27" s="255">
        <f>L27+M27</f>
        <v>2000000</v>
      </c>
      <c r="L27" s="259">
        <v>2000000</v>
      </c>
      <c r="M27" s="237"/>
      <c r="N27" s="174"/>
      <c r="P27" s="436" t="s">
        <v>1059</v>
      </c>
      <c r="Q27" s="460">
        <f>SUM(L19:L27)</f>
        <v>15116115</v>
      </c>
      <c r="R27" s="47"/>
      <c r="S27" s="47"/>
      <c r="T27" s="46"/>
    </row>
    <row r="28" spans="1:31" customHeight="1" ht="12.75" s="10" customFormat="1">
      <c r="A28" s="226"/>
      <c r="B28" s="63"/>
      <c r="C28" s="181"/>
      <c r="D28" s="181"/>
      <c r="E28" s="181"/>
      <c r="F28" s="228"/>
      <c r="G28" s="229"/>
      <c r="H28" s="229"/>
      <c r="I28" s="230"/>
      <c r="J28" s="181"/>
      <c r="K28" s="255"/>
      <c r="L28" s="259"/>
      <c r="M28" s="237"/>
      <c r="N28" s="174"/>
      <c r="P28" s="436" t="s">
        <v>1060</v>
      </c>
      <c r="Q28" s="453"/>
      <c r="R28" s="47"/>
      <c r="S28" s="47"/>
      <c r="T28" s="46"/>
    </row>
    <row r="29" spans="1:31" customHeight="1" ht="12.75" s="10" customFormat="1">
      <c r="A29" s="226"/>
      <c r="B29" s="227" t="s">
        <v>1067</v>
      </c>
      <c r="C29" s="181" t="s">
        <v>19</v>
      </c>
      <c r="D29" s="181" t="s">
        <v>20</v>
      </c>
      <c r="E29" s="181" t="s">
        <v>21</v>
      </c>
      <c r="F29" s="594" t="s">
        <v>1047</v>
      </c>
      <c r="G29" s="592"/>
      <c r="H29" s="592"/>
      <c r="I29" s="593"/>
      <c r="J29" s="181" t="s">
        <v>23</v>
      </c>
      <c r="K29" s="255">
        <f>L29+M29</f>
        <v>0</v>
      </c>
      <c r="L29" s="255"/>
      <c r="M29" s="237"/>
      <c r="N29" s="174"/>
      <c r="P29" s="437" t="s">
        <v>1063</v>
      </c>
      <c r="Q29" s="453"/>
      <c r="R29" s="47"/>
      <c r="S29" s="47"/>
      <c r="T29" s="46"/>
    </row>
    <row r="30" spans="1:31" customHeight="1" ht="12.75" s="10" customFormat="1">
      <c r="A30" s="226"/>
      <c r="B30" s="258" t="s">
        <v>1068</v>
      </c>
      <c r="C30" s="181" t="s">
        <v>19</v>
      </c>
      <c r="D30" s="181" t="s">
        <v>20</v>
      </c>
      <c r="E30" s="181" t="s">
        <v>21</v>
      </c>
      <c r="F30" s="594" t="s">
        <v>1047</v>
      </c>
      <c r="G30" s="592"/>
      <c r="H30" s="592"/>
      <c r="I30" s="593"/>
      <c r="J30" s="181" t="s">
        <v>23</v>
      </c>
      <c r="K30" s="255">
        <f>SUM(L30:M30)</f>
        <v>94710</v>
      </c>
      <c r="L30" s="259">
        <v>94710</v>
      </c>
      <c r="M30" s="237"/>
      <c r="N30" s="174"/>
      <c r="P30" s="438" t="s">
        <v>1064</v>
      </c>
      <c r="Q30" s="453"/>
      <c r="R30" s="47"/>
      <c r="S30" s="47"/>
      <c r="T30" s="46"/>
    </row>
    <row r="31" spans="1:31" customHeight="1" ht="12.75" s="10" customFormat="1">
      <c r="A31" s="226"/>
      <c r="B31" s="258" t="s">
        <v>1069</v>
      </c>
      <c r="C31" s="181" t="s">
        <v>19</v>
      </c>
      <c r="D31" s="181" t="s">
        <v>20</v>
      </c>
      <c r="E31" s="181" t="s">
        <v>21</v>
      </c>
      <c r="F31" s="594" t="s">
        <v>1047</v>
      </c>
      <c r="G31" s="592"/>
      <c r="H31" s="592"/>
      <c r="I31" s="593"/>
      <c r="J31" s="181" t="s">
        <v>23</v>
      </c>
      <c r="K31" s="255">
        <f>SUM(L31:M31)</f>
        <v>28140</v>
      </c>
      <c r="L31" s="259">
        <v>28140</v>
      </c>
      <c r="M31" s="237"/>
      <c r="N31" s="174"/>
      <c r="P31" s="438" t="s">
        <v>1070</v>
      </c>
      <c r="Q31" s="453"/>
      <c r="R31" s="47"/>
      <c r="S31" s="47"/>
      <c r="T31" s="46"/>
    </row>
    <row r="32" spans="1:31" customHeight="1" ht="12.75" s="10" customFormat="1">
      <c r="A32" s="226"/>
      <c r="B32" s="258" t="s">
        <v>1071</v>
      </c>
      <c r="C32" s="181" t="s">
        <v>19</v>
      </c>
      <c r="D32" s="181" t="s">
        <v>20</v>
      </c>
      <c r="E32" s="181" t="s">
        <v>21</v>
      </c>
      <c r="F32" s="594" t="s">
        <v>1047</v>
      </c>
      <c r="G32" s="592"/>
      <c r="H32" s="592"/>
      <c r="I32" s="593"/>
      <c r="J32" s="181" t="s">
        <v>23</v>
      </c>
      <c r="K32" s="255">
        <f>SUM(L32:M32)</f>
        <v>6720</v>
      </c>
      <c r="L32" s="259">
        <v>6720</v>
      </c>
      <c r="M32" s="237"/>
      <c r="N32" s="174"/>
      <c r="P32" s="438" t="s">
        <v>1065</v>
      </c>
      <c r="Q32" s="453"/>
      <c r="R32" s="47"/>
      <c r="S32" s="47"/>
      <c r="T32" s="46"/>
    </row>
    <row r="33" spans="1:31" customHeight="1" ht="12.75" s="10" customFormat="1">
      <c r="A33" s="226"/>
      <c r="B33" s="258" t="s">
        <v>1072</v>
      </c>
      <c r="C33" s="181" t="s">
        <v>19</v>
      </c>
      <c r="D33" s="181" t="s">
        <v>20</v>
      </c>
      <c r="E33" s="181" t="s">
        <v>21</v>
      </c>
      <c r="F33" s="594" t="s">
        <v>1047</v>
      </c>
      <c r="G33" s="592"/>
      <c r="H33" s="592"/>
      <c r="I33" s="593"/>
      <c r="J33" s="181" t="s">
        <v>23</v>
      </c>
      <c r="K33" s="255">
        <f>SUM(L33:M33)</f>
        <v>12430</v>
      </c>
      <c r="L33" s="259">
        <v>12430</v>
      </c>
      <c r="M33" s="237"/>
      <c r="N33" s="174"/>
      <c r="P33" s="438" t="s">
        <v>1073</v>
      </c>
      <c r="Q33" s="453"/>
      <c r="R33" s="47"/>
      <c r="S33" s="47"/>
      <c r="T33" s="46"/>
    </row>
    <row r="34" spans="1:31" customHeight="1" ht="12.75" s="10" customFormat="1">
      <c r="A34" s="226"/>
      <c r="B34" s="258" t="s">
        <v>1074</v>
      </c>
      <c r="C34" s="181" t="s">
        <v>19</v>
      </c>
      <c r="D34" s="181" t="s">
        <v>20</v>
      </c>
      <c r="E34" s="181" t="s">
        <v>21</v>
      </c>
      <c r="F34" s="594" t="s">
        <v>1047</v>
      </c>
      <c r="G34" s="592"/>
      <c r="H34" s="592"/>
      <c r="I34" s="593"/>
      <c r="J34" s="181" t="s">
        <v>23</v>
      </c>
      <c r="K34" s="255">
        <f>SUM(L34:M34)</f>
        <v>36414</v>
      </c>
      <c r="L34" s="259">
        <v>36414</v>
      </c>
      <c r="M34" s="237"/>
      <c r="N34" s="174"/>
      <c r="P34" s="438" t="s">
        <v>1066</v>
      </c>
      <c r="Q34" s="453"/>
      <c r="R34" s="47"/>
      <c r="S34" s="47"/>
      <c r="T34" s="46"/>
    </row>
    <row r="35" spans="1:31" customHeight="1" ht="12.75" s="10" customFormat="1">
      <c r="A35" s="226"/>
      <c r="B35" s="258" t="s">
        <v>1075</v>
      </c>
      <c r="C35" s="181" t="s">
        <v>19</v>
      </c>
      <c r="D35" s="181" t="s">
        <v>20</v>
      </c>
      <c r="E35" s="181" t="s">
        <v>21</v>
      </c>
      <c r="F35" s="594" t="s">
        <v>1047</v>
      </c>
      <c r="G35" s="592"/>
      <c r="H35" s="592"/>
      <c r="I35" s="593"/>
      <c r="J35" s="181" t="s">
        <v>23</v>
      </c>
      <c r="K35" s="255">
        <f>SUM(L35:M35)</f>
        <v>12159</v>
      </c>
      <c r="L35" s="259">
        <v>12159</v>
      </c>
      <c r="M35" s="237"/>
      <c r="N35" s="174"/>
      <c r="P35" s="252"/>
      <c r="Q35" s="453"/>
      <c r="R35" s="47"/>
      <c r="S35" s="47"/>
      <c r="T35" s="46"/>
    </row>
    <row r="36" spans="1:31" customHeight="1" ht="12.75" s="10" customFormat="1">
      <c r="A36" s="226"/>
      <c r="B36" s="258" t="s">
        <v>1076</v>
      </c>
      <c r="C36" s="181" t="s">
        <v>19</v>
      </c>
      <c r="D36" s="181" t="s">
        <v>20</v>
      </c>
      <c r="E36" s="181" t="s">
        <v>21</v>
      </c>
      <c r="F36" s="594" t="s">
        <v>1047</v>
      </c>
      <c r="G36" s="592"/>
      <c r="H36" s="592"/>
      <c r="I36" s="593"/>
      <c r="J36" s="181" t="s">
        <v>23</v>
      </c>
      <c r="K36" s="255">
        <f>SUM(L36:M36)</f>
        <v>630</v>
      </c>
      <c r="L36" s="259">
        <v>630</v>
      </c>
      <c r="M36" s="237"/>
      <c r="N36" s="174"/>
      <c r="P36" s="252"/>
      <c r="Q36" s="453"/>
      <c r="R36" s="47"/>
      <c r="S36" s="47"/>
      <c r="T36" s="46"/>
    </row>
    <row r="37" spans="1:31" customHeight="1" ht="12.75" s="10" customFormat="1">
      <c r="A37" s="226"/>
      <c r="B37" s="258" t="s">
        <v>1077</v>
      </c>
      <c r="C37" s="181" t="s">
        <v>19</v>
      </c>
      <c r="D37" s="181" t="s">
        <v>20</v>
      </c>
      <c r="E37" s="181" t="s">
        <v>21</v>
      </c>
      <c r="F37" s="594" t="s">
        <v>1047</v>
      </c>
      <c r="G37" s="592"/>
      <c r="H37" s="592"/>
      <c r="I37" s="593"/>
      <c r="J37" s="181" t="s">
        <v>23</v>
      </c>
      <c r="K37" s="255">
        <f>SUM(L37:M37)</f>
        <v>4510</v>
      </c>
      <c r="L37" s="259">
        <v>4510</v>
      </c>
      <c r="M37" s="237"/>
      <c r="N37" s="174"/>
      <c r="P37" s="252"/>
      <c r="Q37" s="453"/>
      <c r="R37" s="47"/>
      <c r="S37" s="47"/>
      <c r="T37" s="46"/>
    </row>
    <row r="38" spans="1:31" customHeight="1" ht="12.75" s="10" customFormat="1">
      <c r="A38" s="226"/>
      <c r="B38" s="258" t="s">
        <v>1078</v>
      </c>
      <c r="C38" s="181" t="s">
        <v>19</v>
      </c>
      <c r="D38" s="181" t="s">
        <v>20</v>
      </c>
      <c r="E38" s="181" t="s">
        <v>21</v>
      </c>
      <c r="F38" s="594" t="s">
        <v>1047</v>
      </c>
      <c r="G38" s="592"/>
      <c r="H38" s="592"/>
      <c r="I38" s="593"/>
      <c r="J38" s="181" t="s">
        <v>23</v>
      </c>
      <c r="K38" s="255">
        <f>SUM(L38:M38)</f>
        <v>3575</v>
      </c>
      <c r="L38" s="259">
        <v>3575</v>
      </c>
      <c r="M38" s="237"/>
      <c r="N38" s="174"/>
      <c r="P38" s="252"/>
      <c r="Q38" s="453"/>
      <c r="R38" s="47"/>
      <c r="S38" s="47"/>
      <c r="T38" s="46"/>
    </row>
    <row r="39" spans="1:31" customHeight="1" ht="12.75" s="10" customFormat="1">
      <c r="A39" s="226"/>
      <c r="B39" s="258" t="s">
        <v>1079</v>
      </c>
      <c r="C39" s="181" t="s">
        <v>19</v>
      </c>
      <c r="D39" s="181" t="s">
        <v>20</v>
      </c>
      <c r="E39" s="181" t="s">
        <v>21</v>
      </c>
      <c r="F39" s="594" t="s">
        <v>1047</v>
      </c>
      <c r="G39" s="592"/>
      <c r="H39" s="592"/>
      <c r="I39" s="593"/>
      <c r="J39" s="181" t="s">
        <v>23</v>
      </c>
      <c r="K39" s="255">
        <f>SUM(L39:M39)</f>
        <v>107100</v>
      </c>
      <c r="L39" s="259">
        <v>107100</v>
      </c>
      <c r="M39" s="237"/>
      <c r="N39" s="174"/>
      <c r="P39" s="252"/>
      <c r="Q39" s="453"/>
      <c r="R39" s="47"/>
      <c r="S39" s="47"/>
      <c r="T39" s="46"/>
    </row>
    <row r="40" spans="1:31" customHeight="1" ht="12.75" s="10" customFormat="1">
      <c r="A40" s="226"/>
      <c r="B40" s="258" t="s">
        <v>1080</v>
      </c>
      <c r="C40" s="181" t="s">
        <v>19</v>
      </c>
      <c r="D40" s="181" t="s">
        <v>20</v>
      </c>
      <c r="E40" s="181" t="s">
        <v>21</v>
      </c>
      <c r="F40" s="594" t="s">
        <v>1047</v>
      </c>
      <c r="G40" s="592"/>
      <c r="H40" s="592"/>
      <c r="I40" s="593"/>
      <c r="J40" s="181" t="s">
        <v>23</v>
      </c>
      <c r="K40" s="255">
        <f>SUM(L40:M40)</f>
        <v>262160</v>
      </c>
      <c r="L40" s="259">
        <v>262160</v>
      </c>
      <c r="M40" s="237"/>
      <c r="N40" s="174"/>
      <c r="P40" s="252"/>
      <c r="Q40" s="453"/>
      <c r="R40" s="47"/>
      <c r="S40" s="47"/>
      <c r="T40" s="46"/>
    </row>
    <row r="41" spans="1:31" customHeight="1" ht="12.75" s="10" customFormat="1">
      <c r="A41" s="226"/>
      <c r="B41" s="258" t="s">
        <v>1081</v>
      </c>
      <c r="C41" s="181" t="s">
        <v>19</v>
      </c>
      <c r="D41" s="181" t="s">
        <v>20</v>
      </c>
      <c r="E41" s="181" t="s">
        <v>21</v>
      </c>
      <c r="F41" s="594" t="s">
        <v>1047</v>
      </c>
      <c r="G41" s="592"/>
      <c r="H41" s="592"/>
      <c r="I41" s="593"/>
      <c r="J41" s="181" t="s">
        <v>23</v>
      </c>
      <c r="K41" s="255">
        <f>SUM(L41:M41)</f>
        <v>27060</v>
      </c>
      <c r="L41" s="259">
        <v>27060</v>
      </c>
      <c r="M41" s="237"/>
      <c r="N41" s="174"/>
      <c r="P41" s="252"/>
      <c r="Q41" s="453"/>
      <c r="R41" s="47"/>
      <c r="S41" s="47"/>
      <c r="T41" s="46"/>
    </row>
    <row r="42" spans="1:31" customHeight="1" ht="12.75" s="10" customFormat="1">
      <c r="A42" s="226"/>
      <c r="B42" s="258" t="s">
        <v>1082</v>
      </c>
      <c r="C42" s="181" t="s">
        <v>19</v>
      </c>
      <c r="D42" s="181" t="s">
        <v>20</v>
      </c>
      <c r="E42" s="181" t="s">
        <v>21</v>
      </c>
      <c r="F42" s="594" t="s">
        <v>1047</v>
      </c>
      <c r="G42" s="592"/>
      <c r="H42" s="592"/>
      <c r="I42" s="593"/>
      <c r="J42" s="181" t="s">
        <v>23</v>
      </c>
      <c r="K42" s="255">
        <f>SUM(L42:M42)</f>
        <v>90825</v>
      </c>
      <c r="L42" s="259">
        <v>90825</v>
      </c>
      <c r="M42" s="237"/>
      <c r="N42" s="174"/>
      <c r="P42" s="252"/>
      <c r="Q42" s="453"/>
      <c r="R42" s="47"/>
      <c r="S42" s="47"/>
      <c r="T42" s="46"/>
    </row>
    <row r="43" spans="1:31" customHeight="1" ht="12.75" s="10" customFormat="1">
      <c r="A43" s="226"/>
      <c r="B43" s="258" t="s">
        <v>1083</v>
      </c>
      <c r="C43" s="181" t="s">
        <v>19</v>
      </c>
      <c r="D43" s="181" t="s">
        <v>20</v>
      </c>
      <c r="E43" s="181" t="s">
        <v>21</v>
      </c>
      <c r="F43" s="594" t="s">
        <v>1047</v>
      </c>
      <c r="G43" s="592"/>
      <c r="H43" s="592"/>
      <c r="I43" s="593"/>
      <c r="J43" s="181" t="s">
        <v>23</v>
      </c>
      <c r="K43" s="255">
        <f>SUM(L43:M43)</f>
        <v>28224</v>
      </c>
      <c r="L43" s="259">
        <v>28224</v>
      </c>
      <c r="M43" s="237"/>
      <c r="N43" s="174"/>
      <c r="P43" s="252"/>
      <c r="Q43" s="453"/>
      <c r="R43" s="47"/>
      <c r="S43" s="47"/>
      <c r="T43" s="46"/>
    </row>
    <row r="44" spans="1:31" customHeight="1" ht="12.75" s="10" customFormat="1">
      <c r="A44" s="226"/>
      <c r="B44" s="258" t="s">
        <v>1084</v>
      </c>
      <c r="C44" s="181" t="s">
        <v>19</v>
      </c>
      <c r="D44" s="181" t="s">
        <v>20</v>
      </c>
      <c r="E44" s="181" t="s">
        <v>21</v>
      </c>
      <c r="F44" s="594" t="s">
        <v>1047</v>
      </c>
      <c r="G44" s="592"/>
      <c r="H44" s="592"/>
      <c r="I44" s="593"/>
      <c r="J44" s="181" t="s">
        <v>23</v>
      </c>
      <c r="K44" s="255">
        <f>SUM(L44:M44)</f>
        <v>8468</v>
      </c>
      <c r="L44" s="259">
        <v>8468</v>
      </c>
      <c r="M44" s="237"/>
      <c r="N44" s="174"/>
      <c r="P44" s="252"/>
      <c r="Q44" s="453"/>
      <c r="R44" s="47"/>
      <c r="S44" s="47"/>
      <c r="T44" s="46"/>
    </row>
    <row r="45" spans="1:31" customHeight="1" ht="12.75" s="10" customFormat="1">
      <c r="A45" s="226"/>
      <c r="B45" s="258" t="s">
        <v>1085</v>
      </c>
      <c r="C45" s="181" t="s">
        <v>19</v>
      </c>
      <c r="D45" s="181" t="s">
        <v>20</v>
      </c>
      <c r="E45" s="181" t="s">
        <v>21</v>
      </c>
      <c r="F45" s="594" t="s">
        <v>1047</v>
      </c>
      <c r="G45" s="592"/>
      <c r="H45" s="592"/>
      <c r="I45" s="593"/>
      <c r="J45" s="181" t="s">
        <v>23</v>
      </c>
      <c r="K45" s="255">
        <f>SUM(L45:M45)</f>
        <v>9072</v>
      </c>
      <c r="L45" s="259">
        <v>9072</v>
      </c>
      <c r="M45" s="237"/>
      <c r="N45" s="174"/>
      <c r="P45" s="252"/>
      <c r="Q45" s="453"/>
      <c r="R45" s="47"/>
      <c r="S45" s="47"/>
      <c r="T45" s="46"/>
    </row>
    <row r="46" spans="1:31" customHeight="1" ht="12.75" s="10" customFormat="1">
      <c r="A46" s="226"/>
      <c r="B46" s="258" t="s">
        <v>1086</v>
      </c>
      <c r="C46" s="181" t="s">
        <v>19</v>
      </c>
      <c r="D46" s="181" t="s">
        <v>20</v>
      </c>
      <c r="E46" s="181" t="s">
        <v>21</v>
      </c>
      <c r="F46" s="594" t="s">
        <v>1047</v>
      </c>
      <c r="G46" s="592"/>
      <c r="H46" s="592"/>
      <c r="I46" s="593"/>
      <c r="J46" s="181" t="s">
        <v>23</v>
      </c>
      <c r="K46" s="255">
        <f>SUM(L46:M46)</f>
        <v>13156</v>
      </c>
      <c r="L46" s="259">
        <v>13156</v>
      </c>
      <c r="M46" s="237"/>
      <c r="N46" s="174"/>
      <c r="P46" s="252"/>
      <c r="Q46" s="453"/>
      <c r="R46" s="47"/>
      <c r="S46" s="47"/>
      <c r="T46" s="46"/>
    </row>
    <row r="47" spans="1:31" customHeight="1" ht="12.75" s="10" customFormat="1">
      <c r="A47" s="226"/>
      <c r="B47" s="258" t="s">
        <v>1087</v>
      </c>
      <c r="C47" s="181" t="s">
        <v>19</v>
      </c>
      <c r="D47" s="181" t="s">
        <v>20</v>
      </c>
      <c r="E47" s="181" t="s">
        <v>21</v>
      </c>
      <c r="F47" s="594" t="s">
        <v>1047</v>
      </c>
      <c r="G47" s="592"/>
      <c r="H47" s="592"/>
      <c r="I47" s="593"/>
      <c r="J47" s="181" t="s">
        <v>23</v>
      </c>
      <c r="K47" s="255">
        <f>SUM(L47:M47)</f>
        <v>31616</v>
      </c>
      <c r="L47" s="259">
        <v>31616</v>
      </c>
      <c r="M47" s="237"/>
      <c r="N47" s="174"/>
      <c r="P47" s="252"/>
      <c r="Q47" s="453"/>
      <c r="R47" s="47"/>
      <c r="S47" s="47"/>
      <c r="T47" s="46"/>
    </row>
    <row r="48" spans="1:31" customHeight="1" ht="12.75" s="10" customFormat="1">
      <c r="A48" s="226"/>
      <c r="B48" s="258" t="s">
        <v>1088</v>
      </c>
      <c r="C48" s="181" t="s">
        <v>19</v>
      </c>
      <c r="D48" s="181" t="s">
        <v>20</v>
      </c>
      <c r="E48" s="181" t="s">
        <v>21</v>
      </c>
      <c r="F48" s="594" t="s">
        <v>1047</v>
      </c>
      <c r="G48" s="592"/>
      <c r="H48" s="592"/>
      <c r="I48" s="593"/>
      <c r="J48" s="181" t="s">
        <v>23</v>
      </c>
      <c r="K48" s="255">
        <f>SUM(L48:M48)</f>
        <v>7224</v>
      </c>
      <c r="L48" s="259">
        <v>7224</v>
      </c>
      <c r="M48" s="237"/>
      <c r="N48" s="174"/>
      <c r="P48" s="252"/>
      <c r="Q48" s="453"/>
      <c r="R48" s="47"/>
      <c r="S48" s="47"/>
      <c r="T48" s="46"/>
    </row>
    <row r="49" spans="1:31" customHeight="1" ht="12.75" s="10" customFormat="1">
      <c r="A49" s="226"/>
      <c r="B49" s="258" t="s">
        <v>1089</v>
      </c>
      <c r="C49" s="181" t="s">
        <v>19</v>
      </c>
      <c r="D49" s="181" t="s">
        <v>20</v>
      </c>
      <c r="E49" s="181" t="s">
        <v>21</v>
      </c>
      <c r="F49" s="594" t="s">
        <v>1047</v>
      </c>
      <c r="G49" s="592"/>
      <c r="H49" s="592"/>
      <c r="I49" s="593"/>
      <c r="J49" s="181" t="s">
        <v>23</v>
      </c>
      <c r="K49" s="255">
        <f>SUM(L49:M49)</f>
        <v>2875</v>
      </c>
      <c r="L49" s="259">
        <v>2875</v>
      </c>
      <c r="M49" s="237"/>
      <c r="N49" s="174"/>
      <c r="P49" s="252"/>
      <c r="Q49" s="453"/>
      <c r="R49" s="47"/>
      <c r="S49" s="47"/>
      <c r="T49" s="46"/>
    </row>
    <row r="50" spans="1:31" customHeight="1" ht="12.75" s="10" customFormat="1">
      <c r="A50" s="226"/>
      <c r="B50" s="258" t="s">
        <v>1090</v>
      </c>
      <c r="C50" s="181" t="s">
        <v>19</v>
      </c>
      <c r="D50" s="181" t="s">
        <v>20</v>
      </c>
      <c r="E50" s="181" t="s">
        <v>21</v>
      </c>
      <c r="F50" s="594" t="s">
        <v>1047</v>
      </c>
      <c r="G50" s="592"/>
      <c r="H50" s="592"/>
      <c r="I50" s="593"/>
      <c r="J50" s="181" t="s">
        <v>23</v>
      </c>
      <c r="K50" s="255">
        <f>SUM(L50:M50)</f>
        <v>14000</v>
      </c>
      <c r="L50" s="259">
        <v>14000</v>
      </c>
      <c r="M50" s="237"/>
      <c r="N50" s="174"/>
      <c r="P50" s="252"/>
      <c r="Q50" s="453"/>
      <c r="R50" s="47"/>
      <c r="S50" s="47"/>
      <c r="T50" s="46"/>
    </row>
    <row r="51" spans="1:31" customHeight="1" ht="12.75" s="10" customFormat="1">
      <c r="A51" s="226"/>
      <c r="B51" s="258" t="s">
        <v>1091</v>
      </c>
      <c r="C51" s="181" t="s">
        <v>19</v>
      </c>
      <c r="D51" s="181" t="s">
        <v>20</v>
      </c>
      <c r="E51" s="181" t="s">
        <v>21</v>
      </c>
      <c r="F51" s="594" t="s">
        <v>1047</v>
      </c>
      <c r="G51" s="592"/>
      <c r="H51" s="592"/>
      <c r="I51" s="593"/>
      <c r="J51" s="181" t="s">
        <v>23</v>
      </c>
      <c r="K51" s="255">
        <f>SUM(L51:M51)</f>
        <v>68500</v>
      </c>
      <c r="L51" s="259">
        <v>68500</v>
      </c>
      <c r="M51" s="237"/>
      <c r="N51" s="174"/>
      <c r="P51" s="252"/>
      <c r="Q51" s="453"/>
      <c r="R51" s="47"/>
      <c r="S51" s="47"/>
      <c r="T51" s="46"/>
    </row>
    <row r="52" spans="1:31" customHeight="1" ht="12.75" s="10" customFormat="1">
      <c r="A52" s="226"/>
      <c r="B52" s="258" t="s">
        <v>1092</v>
      </c>
      <c r="C52" s="181" t="s">
        <v>19</v>
      </c>
      <c r="D52" s="181" t="s">
        <v>20</v>
      </c>
      <c r="E52" s="181" t="s">
        <v>21</v>
      </c>
      <c r="F52" s="594" t="s">
        <v>1047</v>
      </c>
      <c r="G52" s="592"/>
      <c r="H52" s="592"/>
      <c r="I52" s="593"/>
      <c r="J52" s="181" t="s">
        <v>23</v>
      </c>
      <c r="K52" s="255">
        <f>SUM(L52:M52)</f>
        <v>532</v>
      </c>
      <c r="L52" s="259">
        <v>532</v>
      </c>
      <c r="M52" s="237"/>
      <c r="N52" s="174"/>
      <c r="P52" s="252"/>
      <c r="Q52" s="453"/>
      <c r="R52" s="47"/>
      <c r="S52" s="47"/>
      <c r="T52" s="46"/>
    </row>
    <row r="53" spans="1:31" customHeight="1" ht="12.75" s="10" customFormat="1">
      <c r="A53" s="226"/>
      <c r="B53" s="258" t="s">
        <v>1093</v>
      </c>
      <c r="C53" s="181" t="s">
        <v>19</v>
      </c>
      <c r="D53" s="181" t="s">
        <v>20</v>
      </c>
      <c r="E53" s="181" t="s">
        <v>21</v>
      </c>
      <c r="F53" s="594" t="s">
        <v>1047</v>
      </c>
      <c r="G53" s="592"/>
      <c r="H53" s="592"/>
      <c r="I53" s="593"/>
      <c r="J53" s="181" t="s">
        <v>23</v>
      </c>
      <c r="K53" s="255">
        <f>SUM(L53:M53)</f>
        <v>4612</v>
      </c>
      <c r="L53" s="259">
        <v>4612</v>
      </c>
      <c r="M53" s="237"/>
      <c r="N53" s="174"/>
      <c r="P53" s="252"/>
      <c r="Q53" s="453"/>
      <c r="R53" s="47"/>
      <c r="S53" s="47"/>
      <c r="T53" s="46"/>
    </row>
    <row r="54" spans="1:31" customHeight="1" ht="12.75" s="10" customFormat="1">
      <c r="A54" s="226"/>
      <c r="B54" s="258" t="s">
        <v>1094</v>
      </c>
      <c r="C54" s="181" t="s">
        <v>19</v>
      </c>
      <c r="D54" s="181" t="s">
        <v>20</v>
      </c>
      <c r="E54" s="181" t="s">
        <v>21</v>
      </c>
      <c r="F54" s="594" t="s">
        <v>1047</v>
      </c>
      <c r="G54" s="592"/>
      <c r="H54" s="592"/>
      <c r="I54" s="593"/>
      <c r="J54" s="181" t="s">
        <v>23</v>
      </c>
      <c r="K54" s="255">
        <f>SUM(L54:M54)</f>
        <v>20625</v>
      </c>
      <c r="L54" s="259">
        <v>20625</v>
      </c>
      <c r="M54" s="237"/>
      <c r="N54" s="174"/>
      <c r="P54" s="252"/>
      <c r="Q54" s="453"/>
      <c r="R54" s="47"/>
      <c r="S54" s="47"/>
      <c r="T54" s="46"/>
    </row>
    <row r="55" spans="1:31" customHeight="1" ht="12.75" s="10" customFormat="1">
      <c r="A55" s="226"/>
      <c r="B55" s="258" t="s">
        <v>1095</v>
      </c>
      <c r="C55" s="181" t="s">
        <v>19</v>
      </c>
      <c r="D55" s="181" t="s">
        <v>20</v>
      </c>
      <c r="E55" s="181" t="s">
        <v>21</v>
      </c>
      <c r="F55" s="594" t="s">
        <v>1047</v>
      </c>
      <c r="G55" s="592"/>
      <c r="H55" s="592"/>
      <c r="I55" s="593"/>
      <c r="J55" s="181" t="s">
        <v>23</v>
      </c>
      <c r="K55" s="255">
        <f>SUM(L55:M55)</f>
        <v>9750</v>
      </c>
      <c r="L55" s="259">
        <v>9750</v>
      </c>
      <c r="M55" s="237"/>
      <c r="N55" s="174"/>
      <c r="P55" s="252"/>
      <c r="Q55" s="453"/>
      <c r="R55" s="47"/>
      <c r="S55" s="47"/>
      <c r="T55" s="46"/>
    </row>
    <row r="56" spans="1:31" customHeight="1" ht="12.75" s="10" customFormat="1">
      <c r="A56" s="226"/>
      <c r="B56" s="258" t="s">
        <v>1096</v>
      </c>
      <c r="C56" s="181" t="s">
        <v>19</v>
      </c>
      <c r="D56" s="181" t="s">
        <v>20</v>
      </c>
      <c r="E56" s="181" t="s">
        <v>21</v>
      </c>
      <c r="F56" s="594" t="s">
        <v>1047</v>
      </c>
      <c r="G56" s="592"/>
      <c r="H56" s="592"/>
      <c r="I56" s="593"/>
      <c r="J56" s="181" t="s">
        <v>23</v>
      </c>
      <c r="K56" s="255">
        <f>SUM(L56:M56)</f>
        <v>1397.5</v>
      </c>
      <c r="L56" s="259">
        <v>1397.5</v>
      </c>
      <c r="M56" s="237"/>
      <c r="N56" s="174"/>
      <c r="P56" s="252"/>
      <c r="Q56" s="453"/>
      <c r="R56" s="47"/>
      <c r="S56" s="47"/>
      <c r="T56" s="46"/>
    </row>
    <row r="57" spans="1:31" customHeight="1" ht="12.75" s="10" customFormat="1">
      <c r="A57" s="226"/>
      <c r="B57" s="258" t="s">
        <v>1097</v>
      </c>
      <c r="C57" s="181" t="s">
        <v>19</v>
      </c>
      <c r="D57" s="181" t="s">
        <v>20</v>
      </c>
      <c r="E57" s="181" t="s">
        <v>21</v>
      </c>
      <c r="F57" s="594" t="s">
        <v>1047</v>
      </c>
      <c r="G57" s="592"/>
      <c r="H57" s="592"/>
      <c r="I57" s="593"/>
      <c r="J57" s="181" t="s">
        <v>23</v>
      </c>
      <c r="K57" s="255">
        <f>SUM(L57:M57)</f>
        <v>45000</v>
      </c>
      <c r="L57" s="259">
        <v>45000</v>
      </c>
      <c r="M57" s="237"/>
      <c r="N57" s="174"/>
      <c r="P57" s="252"/>
      <c r="Q57" s="453"/>
      <c r="R57" s="47"/>
      <c r="S57" s="47"/>
      <c r="T57" s="46"/>
    </row>
    <row r="58" spans="1:31" customHeight="1" ht="12.75" s="10" customFormat="1">
      <c r="A58" s="226"/>
      <c r="B58" s="258" t="s">
        <v>1098</v>
      </c>
      <c r="C58" s="181" t="s">
        <v>19</v>
      </c>
      <c r="D58" s="181" t="s">
        <v>20</v>
      </c>
      <c r="E58" s="181" t="s">
        <v>21</v>
      </c>
      <c r="F58" s="594" t="s">
        <v>1047</v>
      </c>
      <c r="G58" s="592"/>
      <c r="H58" s="592"/>
      <c r="I58" s="593"/>
      <c r="J58" s="181" t="s">
        <v>23</v>
      </c>
      <c r="K58" s="255">
        <f>SUM(L58:M58)</f>
        <v>10000</v>
      </c>
      <c r="L58" s="259">
        <v>10000</v>
      </c>
      <c r="M58" s="237"/>
      <c r="N58" s="174"/>
      <c r="P58" s="252"/>
      <c r="Q58" s="453"/>
      <c r="R58" s="47"/>
      <c r="S58" s="47"/>
      <c r="T58" s="46"/>
    </row>
    <row r="59" spans="1:31" customHeight="1" ht="12.75" s="10" customFormat="1">
      <c r="A59" s="226"/>
      <c r="B59" s="258" t="s">
        <v>1099</v>
      </c>
      <c r="C59" s="181" t="s">
        <v>19</v>
      </c>
      <c r="D59" s="181" t="s">
        <v>20</v>
      </c>
      <c r="E59" s="181" t="s">
        <v>21</v>
      </c>
      <c r="F59" s="594" t="s">
        <v>1047</v>
      </c>
      <c r="G59" s="592"/>
      <c r="H59" s="592"/>
      <c r="I59" s="593"/>
      <c r="J59" s="181" t="s">
        <v>23</v>
      </c>
      <c r="K59" s="255">
        <f>SUM(L59:M59)</f>
        <v>17160</v>
      </c>
      <c r="L59" s="259">
        <v>17160</v>
      </c>
      <c r="M59" s="237"/>
      <c r="N59" s="174"/>
      <c r="P59" s="252"/>
      <c r="Q59" s="453"/>
      <c r="R59" s="47"/>
      <c r="S59" s="47"/>
      <c r="T59" s="46"/>
    </row>
    <row r="60" spans="1:31" customHeight="1" ht="12.75" s="10" customFormat="1">
      <c r="A60" s="226"/>
      <c r="B60" s="258" t="s">
        <v>1100</v>
      </c>
      <c r="C60" s="181" t="s">
        <v>19</v>
      </c>
      <c r="D60" s="181" t="s">
        <v>20</v>
      </c>
      <c r="E60" s="181" t="s">
        <v>21</v>
      </c>
      <c r="F60" s="594" t="s">
        <v>1047</v>
      </c>
      <c r="G60" s="592"/>
      <c r="H60" s="592"/>
      <c r="I60" s="593"/>
      <c r="J60" s="181" t="s">
        <v>23</v>
      </c>
      <c r="K60" s="255">
        <f>SUM(L60:M60)</f>
        <v>27600</v>
      </c>
      <c r="L60" s="259">
        <v>27600</v>
      </c>
      <c r="M60" s="237"/>
      <c r="N60" s="174"/>
      <c r="P60" s="252"/>
      <c r="Q60" s="453"/>
      <c r="R60" s="47"/>
      <c r="S60" s="47"/>
      <c r="T60" s="46"/>
    </row>
    <row r="61" spans="1:31" customHeight="1" ht="12.75" s="10" customFormat="1">
      <c r="A61" s="226"/>
      <c r="B61" s="258" t="s">
        <v>1101</v>
      </c>
      <c r="C61" s="181" t="s">
        <v>19</v>
      </c>
      <c r="D61" s="181" t="s">
        <v>20</v>
      </c>
      <c r="E61" s="181" t="s">
        <v>21</v>
      </c>
      <c r="F61" s="594" t="s">
        <v>1047</v>
      </c>
      <c r="G61" s="592"/>
      <c r="H61" s="592"/>
      <c r="I61" s="593"/>
      <c r="J61" s="181" t="s">
        <v>23</v>
      </c>
      <c r="K61" s="255">
        <f>SUM(L61:M61)</f>
        <v>46000</v>
      </c>
      <c r="L61" s="259">
        <v>46000</v>
      </c>
      <c r="M61" s="237"/>
      <c r="N61" s="174"/>
      <c r="P61" s="252"/>
      <c r="Q61" s="453"/>
      <c r="R61" s="47"/>
      <c r="S61" s="47"/>
      <c r="T61" s="46"/>
    </row>
    <row r="62" spans="1:31" customHeight="1" ht="12.75" s="10" customFormat="1">
      <c r="A62" s="226"/>
      <c r="B62" s="258" t="s">
        <v>1102</v>
      </c>
      <c r="C62" s="181" t="s">
        <v>19</v>
      </c>
      <c r="D62" s="181" t="s">
        <v>20</v>
      </c>
      <c r="E62" s="181" t="s">
        <v>21</v>
      </c>
      <c r="F62" s="594" t="s">
        <v>1047</v>
      </c>
      <c r="G62" s="592"/>
      <c r="H62" s="592"/>
      <c r="I62" s="593"/>
      <c r="J62" s="181" t="s">
        <v>23</v>
      </c>
      <c r="K62" s="255">
        <f>SUM(L62:M62)</f>
        <v>2180</v>
      </c>
      <c r="L62" s="259">
        <v>2180</v>
      </c>
      <c r="M62" s="237"/>
      <c r="N62" s="174"/>
      <c r="P62" s="252"/>
      <c r="Q62" s="453"/>
      <c r="R62" s="47"/>
      <c r="S62" s="47"/>
      <c r="T62" s="46"/>
    </row>
    <row r="63" spans="1:31" customHeight="1" ht="12.75" s="10" customFormat="1">
      <c r="A63" s="226"/>
      <c r="B63" s="258" t="s">
        <v>1103</v>
      </c>
      <c r="C63" s="181" t="s">
        <v>19</v>
      </c>
      <c r="D63" s="181" t="s">
        <v>20</v>
      </c>
      <c r="E63" s="181" t="s">
        <v>21</v>
      </c>
      <c r="F63" s="594" t="s">
        <v>1047</v>
      </c>
      <c r="G63" s="592"/>
      <c r="H63" s="592"/>
      <c r="I63" s="593"/>
      <c r="J63" s="181" t="s">
        <v>23</v>
      </c>
      <c r="K63" s="255">
        <f>SUM(L63:M63)</f>
        <v>17440</v>
      </c>
      <c r="L63" s="259">
        <v>17440</v>
      </c>
      <c r="M63" s="237"/>
      <c r="N63" s="174"/>
      <c r="P63" s="252"/>
      <c r="Q63" s="453"/>
      <c r="R63" s="47"/>
      <c r="S63" s="47"/>
      <c r="T63" s="46"/>
    </row>
    <row r="64" spans="1:31" customHeight="1" ht="12.75" s="10" customFormat="1">
      <c r="A64" s="226"/>
      <c r="B64" s="258" t="s">
        <v>1104</v>
      </c>
      <c r="C64" s="181" t="s">
        <v>19</v>
      </c>
      <c r="D64" s="181" t="s">
        <v>20</v>
      </c>
      <c r="E64" s="181" t="s">
        <v>21</v>
      </c>
      <c r="F64" s="594" t="s">
        <v>1047</v>
      </c>
      <c r="G64" s="592"/>
      <c r="H64" s="592"/>
      <c r="I64" s="593"/>
      <c r="J64" s="181" t="s">
        <v>23</v>
      </c>
      <c r="K64" s="255">
        <f>SUM(L64:M64)</f>
        <v>8720</v>
      </c>
      <c r="L64" s="259">
        <v>8720</v>
      </c>
      <c r="M64" s="237"/>
      <c r="N64" s="174"/>
      <c r="P64" s="252"/>
      <c r="Q64" s="453"/>
      <c r="R64" s="47"/>
      <c r="S64" s="47"/>
      <c r="T64" s="46"/>
    </row>
    <row r="65" spans="1:31" customHeight="1" ht="12.75" s="10" customFormat="1">
      <c r="A65" s="226"/>
      <c r="B65" s="258" t="s">
        <v>1105</v>
      </c>
      <c r="C65" s="181" t="s">
        <v>19</v>
      </c>
      <c r="D65" s="181" t="s">
        <v>20</v>
      </c>
      <c r="E65" s="181" t="s">
        <v>21</v>
      </c>
      <c r="F65" s="594" t="s">
        <v>1047</v>
      </c>
      <c r="G65" s="592"/>
      <c r="H65" s="592"/>
      <c r="I65" s="593"/>
      <c r="J65" s="181" t="s">
        <v>23</v>
      </c>
      <c r="K65" s="255">
        <f>SUM(L65:M65)</f>
        <v>8720</v>
      </c>
      <c r="L65" s="259">
        <v>8720</v>
      </c>
      <c r="M65" s="237"/>
      <c r="N65" s="174"/>
      <c r="P65" s="252"/>
      <c r="Q65" s="453"/>
      <c r="R65" s="47"/>
      <c r="S65" s="47"/>
      <c r="T65" s="46"/>
    </row>
    <row r="66" spans="1:31" customHeight="1" ht="12.75" s="10" customFormat="1">
      <c r="A66" s="226"/>
      <c r="B66" s="258" t="s">
        <v>1106</v>
      </c>
      <c r="C66" s="181" t="s">
        <v>19</v>
      </c>
      <c r="D66" s="181" t="s">
        <v>20</v>
      </c>
      <c r="E66" s="181" t="s">
        <v>21</v>
      </c>
      <c r="F66" s="594" t="s">
        <v>1047</v>
      </c>
      <c r="G66" s="592"/>
      <c r="H66" s="592"/>
      <c r="I66" s="593"/>
      <c r="J66" s="181" t="s">
        <v>23</v>
      </c>
      <c r="K66" s="255">
        <f>SUM(L66:M66)</f>
        <v>58838</v>
      </c>
      <c r="L66" s="259">
        <v>58838</v>
      </c>
      <c r="M66" s="237"/>
      <c r="N66" s="174"/>
      <c r="P66" s="252"/>
      <c r="Q66" s="453"/>
      <c r="R66" s="47"/>
      <c r="S66" s="47"/>
      <c r="T66" s="46"/>
    </row>
    <row r="67" spans="1:31" customHeight="1" ht="12.75" s="10" customFormat="1">
      <c r="A67" s="226"/>
      <c r="B67" s="258" t="s">
        <v>1107</v>
      </c>
      <c r="C67" s="181" t="s">
        <v>19</v>
      </c>
      <c r="D67" s="181" t="s">
        <v>20</v>
      </c>
      <c r="E67" s="181" t="s">
        <v>21</v>
      </c>
      <c r="F67" s="594" t="s">
        <v>1047</v>
      </c>
      <c r="G67" s="592"/>
      <c r="H67" s="592"/>
      <c r="I67" s="593"/>
      <c r="J67" s="181" t="s">
        <v>23</v>
      </c>
      <c r="K67" s="255">
        <f>SUM(L67:M67)</f>
        <v>7592</v>
      </c>
      <c r="L67" s="259">
        <v>7592</v>
      </c>
      <c r="M67" s="237"/>
      <c r="N67" s="174"/>
      <c r="P67" s="252"/>
      <c r="Q67" s="453"/>
      <c r="R67" s="47"/>
      <c r="S67" s="47"/>
      <c r="T67" s="46"/>
    </row>
    <row r="68" spans="1:31" customHeight="1" ht="12.75" s="10" customFormat="1">
      <c r="A68" s="226"/>
      <c r="B68" s="258" t="s">
        <v>1108</v>
      </c>
      <c r="C68" s="181" t="s">
        <v>19</v>
      </c>
      <c r="D68" s="181" t="s">
        <v>20</v>
      </c>
      <c r="E68" s="181" t="s">
        <v>21</v>
      </c>
      <c r="F68" s="594" t="s">
        <v>1047</v>
      </c>
      <c r="G68" s="592"/>
      <c r="H68" s="592"/>
      <c r="I68" s="593"/>
      <c r="J68" s="181" t="s">
        <v>23</v>
      </c>
      <c r="K68" s="255">
        <f>SUM(L68:M68)</f>
        <v>7592</v>
      </c>
      <c r="L68" s="259">
        <v>7592</v>
      </c>
      <c r="M68" s="237"/>
      <c r="N68" s="174"/>
      <c r="P68" s="252"/>
      <c r="Q68" s="453"/>
      <c r="R68" s="47"/>
      <c r="S68" s="47"/>
      <c r="T68" s="46"/>
    </row>
    <row r="69" spans="1:31" customHeight="1" ht="12.75" s="10" customFormat="1">
      <c r="A69" s="226"/>
      <c r="B69" s="258" t="s">
        <v>1109</v>
      </c>
      <c r="C69" s="181" t="s">
        <v>19</v>
      </c>
      <c r="D69" s="181" t="s">
        <v>20</v>
      </c>
      <c r="E69" s="181" t="s">
        <v>21</v>
      </c>
      <c r="F69" s="594" t="s">
        <v>1047</v>
      </c>
      <c r="G69" s="592"/>
      <c r="H69" s="592"/>
      <c r="I69" s="593"/>
      <c r="J69" s="181" t="s">
        <v>23</v>
      </c>
      <c r="K69" s="255">
        <f>SUM(L69:M69)</f>
        <v>13090</v>
      </c>
      <c r="L69" s="259">
        <v>13090</v>
      </c>
      <c r="M69" s="237"/>
      <c r="N69" s="174"/>
      <c r="P69" s="252"/>
      <c r="Q69" s="453"/>
      <c r="R69" s="47"/>
      <c r="S69" s="47"/>
      <c r="T69" s="46"/>
    </row>
    <row r="70" spans="1:31" customHeight="1" ht="12.75" s="10" customFormat="1">
      <c r="A70" s="226"/>
      <c r="B70" s="258" t="s">
        <v>1110</v>
      </c>
      <c r="C70" s="181" t="s">
        <v>19</v>
      </c>
      <c r="D70" s="181" t="s">
        <v>20</v>
      </c>
      <c r="E70" s="181" t="s">
        <v>21</v>
      </c>
      <c r="F70" s="594" t="s">
        <v>1047</v>
      </c>
      <c r="G70" s="592"/>
      <c r="H70" s="592"/>
      <c r="I70" s="593"/>
      <c r="J70" s="181" t="s">
        <v>23</v>
      </c>
      <c r="K70" s="255">
        <f>SUM(L70:M70)</f>
        <v>1190</v>
      </c>
      <c r="L70" s="259">
        <v>1190</v>
      </c>
      <c r="M70" s="237"/>
      <c r="N70" s="174"/>
      <c r="P70" s="252"/>
      <c r="Q70" s="453"/>
      <c r="R70" s="47"/>
      <c r="S70" s="47"/>
      <c r="T70" s="46"/>
    </row>
    <row r="71" spans="1:31" customHeight="1" ht="12.75" s="10" customFormat="1">
      <c r="A71" s="226"/>
      <c r="B71" s="258" t="s">
        <v>1111</v>
      </c>
      <c r="C71" s="181" t="s">
        <v>19</v>
      </c>
      <c r="D71" s="181" t="s">
        <v>20</v>
      </c>
      <c r="E71" s="181" t="s">
        <v>21</v>
      </c>
      <c r="F71" s="594" t="s">
        <v>1047</v>
      </c>
      <c r="G71" s="592"/>
      <c r="H71" s="592"/>
      <c r="I71" s="593"/>
      <c r="J71" s="181" t="s">
        <v>23</v>
      </c>
      <c r="K71" s="255">
        <f>SUM(L71:M71)</f>
        <v>472.5</v>
      </c>
      <c r="L71" s="259">
        <v>472.5</v>
      </c>
      <c r="M71" s="237"/>
      <c r="N71" s="174"/>
      <c r="P71" s="252"/>
      <c r="Q71" s="453"/>
      <c r="R71" s="47"/>
      <c r="S71" s="47"/>
      <c r="T71" s="46"/>
    </row>
    <row r="72" spans="1:31" customHeight="1" ht="12.75" s="10" customFormat="1">
      <c r="A72" s="226"/>
      <c r="B72" s="258" t="s">
        <v>1112</v>
      </c>
      <c r="C72" s="181" t="s">
        <v>19</v>
      </c>
      <c r="D72" s="181" t="s">
        <v>20</v>
      </c>
      <c r="E72" s="181" t="s">
        <v>21</v>
      </c>
      <c r="F72" s="594" t="s">
        <v>1047</v>
      </c>
      <c r="G72" s="592"/>
      <c r="H72" s="592"/>
      <c r="I72" s="593"/>
      <c r="J72" s="181" t="s">
        <v>23</v>
      </c>
      <c r="K72" s="255">
        <f>SUM(L72:M72)</f>
        <v>535.5</v>
      </c>
      <c r="L72" s="259">
        <v>535.5</v>
      </c>
      <c r="M72" s="237"/>
      <c r="N72" s="174"/>
      <c r="P72" s="252"/>
      <c r="Q72" s="453"/>
      <c r="R72" s="47"/>
      <c r="S72" s="47"/>
      <c r="T72" s="46"/>
    </row>
    <row r="73" spans="1:31" customHeight="1" ht="12.75" s="10" customFormat="1">
      <c r="A73" s="226"/>
      <c r="B73" s="258" t="s">
        <v>1113</v>
      </c>
      <c r="C73" s="181" t="s">
        <v>19</v>
      </c>
      <c r="D73" s="181" t="s">
        <v>20</v>
      </c>
      <c r="E73" s="181" t="s">
        <v>21</v>
      </c>
      <c r="F73" s="594" t="s">
        <v>1047</v>
      </c>
      <c r="G73" s="592"/>
      <c r="H73" s="592"/>
      <c r="I73" s="593"/>
      <c r="J73" s="181" t="s">
        <v>23</v>
      </c>
      <c r="K73" s="255">
        <f>SUM(L73:M73)</f>
        <v>255</v>
      </c>
      <c r="L73" s="259">
        <v>255</v>
      </c>
      <c r="M73" s="237"/>
      <c r="N73" s="174"/>
      <c r="P73" s="252"/>
      <c r="Q73" s="453"/>
      <c r="R73" s="47"/>
      <c r="S73" s="47"/>
      <c r="T73" s="46"/>
    </row>
    <row r="74" spans="1:31" customHeight="1" ht="12.75" s="10" customFormat="1">
      <c r="A74" s="226"/>
      <c r="B74" s="258" t="s">
        <v>1114</v>
      </c>
      <c r="C74" s="181" t="s">
        <v>19</v>
      </c>
      <c r="D74" s="181" t="s">
        <v>20</v>
      </c>
      <c r="E74" s="181" t="s">
        <v>21</v>
      </c>
      <c r="F74" s="594" t="s">
        <v>1047</v>
      </c>
      <c r="G74" s="592"/>
      <c r="H74" s="592"/>
      <c r="I74" s="593"/>
      <c r="J74" s="181" t="s">
        <v>23</v>
      </c>
      <c r="K74" s="255">
        <f>SUM(L74:M74)</f>
        <v>6945</v>
      </c>
      <c r="L74" s="259">
        <v>6945</v>
      </c>
      <c r="M74" s="237"/>
      <c r="N74" s="174"/>
      <c r="P74" s="252"/>
      <c r="Q74" s="453"/>
      <c r="R74" s="47"/>
      <c r="S74" s="47"/>
      <c r="T74" s="46"/>
    </row>
    <row r="75" spans="1:31" customHeight="1" ht="12.75" s="10" customFormat="1">
      <c r="A75" s="226"/>
      <c r="B75" s="258" t="s">
        <v>1115</v>
      </c>
      <c r="C75" s="181" t="s">
        <v>19</v>
      </c>
      <c r="D75" s="181" t="s">
        <v>20</v>
      </c>
      <c r="E75" s="181" t="s">
        <v>21</v>
      </c>
      <c r="F75" s="594" t="s">
        <v>1047</v>
      </c>
      <c r="G75" s="592"/>
      <c r="H75" s="592"/>
      <c r="I75" s="593"/>
      <c r="J75" s="181" t="s">
        <v>23</v>
      </c>
      <c r="K75" s="255">
        <f>SUM(L75:M75)</f>
        <v>1385.5</v>
      </c>
      <c r="L75" s="259">
        <v>1385.5</v>
      </c>
      <c r="M75" s="237"/>
      <c r="N75" s="174"/>
      <c r="P75" s="252"/>
      <c r="Q75" s="453"/>
      <c r="R75" s="47"/>
      <c r="S75" s="47"/>
      <c r="T75" s="46"/>
    </row>
    <row r="76" spans="1:31" customHeight="1" ht="12.75" s="10" customFormat="1">
      <c r="A76" s="226"/>
      <c r="B76" s="258" t="s">
        <v>1116</v>
      </c>
      <c r="C76" s="181" t="s">
        <v>19</v>
      </c>
      <c r="D76" s="181" t="s">
        <v>20</v>
      </c>
      <c r="E76" s="181" t="s">
        <v>21</v>
      </c>
      <c r="F76" s="594" t="s">
        <v>1047</v>
      </c>
      <c r="G76" s="592"/>
      <c r="H76" s="592"/>
      <c r="I76" s="593"/>
      <c r="J76" s="181" t="s">
        <v>23</v>
      </c>
      <c r="K76" s="255">
        <f>SUM(L76:M76)</f>
        <v>25200</v>
      </c>
      <c r="L76" s="259">
        <v>25200</v>
      </c>
      <c r="M76" s="237"/>
      <c r="N76" s="174"/>
      <c r="P76" s="252"/>
      <c r="Q76" s="453"/>
      <c r="R76" s="47"/>
      <c r="S76" s="47"/>
      <c r="T76" s="46"/>
    </row>
    <row r="77" spans="1:31" customHeight="1" ht="12.75" s="10" customFormat="1">
      <c r="A77" s="226"/>
      <c r="B77" s="258" t="s">
        <v>1117</v>
      </c>
      <c r="C77" s="181" t="s">
        <v>19</v>
      </c>
      <c r="D77" s="181" t="s">
        <v>20</v>
      </c>
      <c r="E77" s="181" t="s">
        <v>21</v>
      </c>
      <c r="F77" s="594" t="s">
        <v>1047</v>
      </c>
      <c r="G77" s="592"/>
      <c r="H77" s="592"/>
      <c r="I77" s="593"/>
      <c r="J77" s="181" t="s">
        <v>23</v>
      </c>
      <c r="K77" s="255">
        <f>SUM(L77:M77)</f>
        <v>11998</v>
      </c>
      <c r="L77" s="259">
        <v>11998</v>
      </c>
      <c r="M77" s="237"/>
      <c r="N77" s="174"/>
      <c r="P77" s="252"/>
      <c r="Q77" s="453"/>
      <c r="R77" s="47"/>
      <c r="S77" s="47"/>
      <c r="T77" s="46"/>
    </row>
    <row r="78" spans="1:31" customHeight="1" ht="12.75" s="10" customFormat="1">
      <c r="A78" s="226"/>
      <c r="B78" s="258" t="s">
        <v>1118</v>
      </c>
      <c r="C78" s="181" t="s">
        <v>19</v>
      </c>
      <c r="D78" s="181" t="s">
        <v>20</v>
      </c>
      <c r="E78" s="181" t="s">
        <v>21</v>
      </c>
      <c r="F78" s="594" t="s">
        <v>1047</v>
      </c>
      <c r="G78" s="592"/>
      <c r="H78" s="592"/>
      <c r="I78" s="593"/>
      <c r="J78" s="181" t="s">
        <v>23</v>
      </c>
      <c r="K78" s="255">
        <f>SUM(L78:M78)</f>
        <v>29040</v>
      </c>
      <c r="L78" s="259">
        <v>29040</v>
      </c>
      <c r="M78" s="237"/>
      <c r="N78" s="174"/>
      <c r="P78" s="252"/>
      <c r="Q78" s="453"/>
      <c r="R78" s="47"/>
      <c r="S78" s="47"/>
      <c r="T78" s="46"/>
    </row>
    <row r="79" spans="1:31" customHeight="1" ht="12.75" s="10" customFormat="1">
      <c r="A79" s="226"/>
      <c r="B79" s="258" t="s">
        <v>1119</v>
      </c>
      <c r="C79" s="181" t="s">
        <v>19</v>
      </c>
      <c r="D79" s="181" t="s">
        <v>20</v>
      </c>
      <c r="E79" s="181" t="s">
        <v>21</v>
      </c>
      <c r="F79" s="594" t="s">
        <v>1047</v>
      </c>
      <c r="G79" s="592"/>
      <c r="H79" s="592"/>
      <c r="I79" s="593"/>
      <c r="J79" s="181" t="s">
        <v>23</v>
      </c>
      <c r="K79" s="255">
        <f>SUM(L79:M79)</f>
        <v>13734</v>
      </c>
      <c r="L79" s="259">
        <v>13734</v>
      </c>
      <c r="M79" s="237"/>
      <c r="N79" s="174"/>
      <c r="P79" s="252"/>
      <c r="Q79" s="453"/>
      <c r="R79" s="47"/>
      <c r="S79" s="47"/>
      <c r="T79" s="46"/>
    </row>
    <row r="80" spans="1:31" customHeight="1" ht="12.75" s="10" customFormat="1">
      <c r="A80" s="226"/>
      <c r="B80" s="258" t="s">
        <v>1120</v>
      </c>
      <c r="C80" s="181" t="s">
        <v>19</v>
      </c>
      <c r="D80" s="181" t="s">
        <v>20</v>
      </c>
      <c r="E80" s="181" t="s">
        <v>21</v>
      </c>
      <c r="F80" s="594" t="s">
        <v>1047</v>
      </c>
      <c r="G80" s="592"/>
      <c r="H80" s="592"/>
      <c r="I80" s="593"/>
      <c r="J80" s="181" t="s">
        <v>23</v>
      </c>
      <c r="K80" s="255">
        <f>SUM(L80:M80)</f>
        <v>1700</v>
      </c>
      <c r="L80" s="259">
        <v>1700</v>
      </c>
      <c r="M80" s="237"/>
      <c r="N80" s="174"/>
      <c r="P80" s="252"/>
      <c r="Q80" s="453"/>
      <c r="R80" s="47"/>
      <c r="S80" s="47"/>
      <c r="T80" s="46"/>
    </row>
    <row r="81" spans="1:31" customHeight="1" ht="12.75" s="10" customFormat="1">
      <c r="A81" s="226"/>
      <c r="B81" s="258" t="s">
        <v>1121</v>
      </c>
      <c r="C81" s="181" t="s">
        <v>19</v>
      </c>
      <c r="D81" s="181" t="s">
        <v>20</v>
      </c>
      <c r="E81" s="181" t="s">
        <v>21</v>
      </c>
      <c r="F81" s="594" t="s">
        <v>1047</v>
      </c>
      <c r="G81" s="592"/>
      <c r="H81" s="592"/>
      <c r="I81" s="593"/>
      <c r="J81" s="181" t="s">
        <v>23</v>
      </c>
      <c r="K81" s="255">
        <f>SUM(L81:M81)</f>
        <v>58460</v>
      </c>
      <c r="L81" s="259">
        <v>58460</v>
      </c>
      <c r="M81" s="237"/>
      <c r="N81" s="174"/>
      <c r="P81" s="252"/>
      <c r="Q81" s="453"/>
      <c r="R81" s="47"/>
      <c r="S81" s="47"/>
      <c r="T81" s="46"/>
    </row>
    <row r="82" spans="1:31" customHeight="1" ht="12.75" s="10" customFormat="1">
      <c r="A82" s="226"/>
      <c r="B82" s="258" t="s">
        <v>1122</v>
      </c>
      <c r="C82" s="181" t="s">
        <v>19</v>
      </c>
      <c r="D82" s="181" t="s">
        <v>20</v>
      </c>
      <c r="E82" s="181" t="s">
        <v>21</v>
      </c>
      <c r="F82" s="594" t="s">
        <v>1047</v>
      </c>
      <c r="G82" s="592"/>
      <c r="H82" s="592"/>
      <c r="I82" s="593"/>
      <c r="J82" s="181" t="s">
        <v>23</v>
      </c>
      <c r="K82" s="255">
        <f>SUM(L82:M82)</f>
        <v>11100</v>
      </c>
      <c r="L82" s="259">
        <v>11100</v>
      </c>
      <c r="M82" s="237"/>
      <c r="N82" s="174"/>
      <c r="P82" s="252"/>
      <c r="Q82" s="453"/>
      <c r="R82" s="47"/>
      <c r="S82" s="47"/>
      <c r="T82" s="46"/>
    </row>
    <row r="83" spans="1:31" customHeight="1" ht="12.75" s="10" customFormat="1">
      <c r="A83" s="226"/>
      <c r="B83" s="226" t="s">
        <v>1123</v>
      </c>
      <c r="C83" s="181" t="s">
        <v>19</v>
      </c>
      <c r="D83" s="181" t="s">
        <v>20</v>
      </c>
      <c r="E83" s="181" t="s">
        <v>21</v>
      </c>
      <c r="F83" s="594" t="s">
        <v>1047</v>
      </c>
      <c r="G83" s="592"/>
      <c r="H83" s="592"/>
      <c r="I83" s="593"/>
      <c r="J83" s="181" t="s">
        <v>23</v>
      </c>
      <c r="K83" s="255">
        <f>SUM(L83:M83)</f>
        <v>93750</v>
      </c>
      <c r="L83" s="259">
        <v>93750</v>
      </c>
      <c r="M83" s="237"/>
      <c r="N83" s="174"/>
      <c r="P83" s="252"/>
      <c r="Q83" s="453"/>
      <c r="R83" s="47"/>
      <c r="S83" s="47"/>
      <c r="T83" s="46"/>
    </row>
    <row r="84" spans="1:31" customHeight="1" ht="12.75" s="10" customFormat="1">
      <c r="A84" s="226"/>
      <c r="B84" s="226" t="s">
        <v>1124</v>
      </c>
      <c r="C84" s="181" t="s">
        <v>19</v>
      </c>
      <c r="D84" s="181" t="s">
        <v>20</v>
      </c>
      <c r="E84" s="181" t="s">
        <v>21</v>
      </c>
      <c r="F84" s="594" t="s">
        <v>1047</v>
      </c>
      <c r="G84" s="592"/>
      <c r="H84" s="592"/>
      <c r="I84" s="593"/>
      <c r="J84" s="181" t="s">
        <v>23</v>
      </c>
      <c r="K84" s="255">
        <f>SUM(L84:M84)</f>
        <v>9375</v>
      </c>
      <c r="L84" s="259">
        <v>9375</v>
      </c>
      <c r="M84" s="237"/>
      <c r="N84" s="174"/>
      <c r="P84" s="252"/>
      <c r="Q84" s="453"/>
      <c r="R84" s="47"/>
      <c r="S84" s="47"/>
      <c r="T84" s="46"/>
    </row>
    <row r="85" spans="1:31" customHeight="1" ht="12.75" s="10" customFormat="1">
      <c r="A85" s="226"/>
      <c r="B85" s="226" t="s">
        <v>1125</v>
      </c>
      <c r="C85" s="181" t="s">
        <v>19</v>
      </c>
      <c r="D85" s="181" t="s">
        <v>20</v>
      </c>
      <c r="E85" s="181" t="s">
        <v>21</v>
      </c>
      <c r="F85" s="594" t="s">
        <v>1047</v>
      </c>
      <c r="G85" s="592"/>
      <c r="H85" s="592"/>
      <c r="I85" s="593"/>
      <c r="J85" s="181" t="s">
        <v>23</v>
      </c>
      <c r="K85" s="255">
        <f>SUM(L85:M85)</f>
        <v>93750</v>
      </c>
      <c r="L85" s="259">
        <v>93750</v>
      </c>
      <c r="M85" s="237"/>
      <c r="N85" s="174"/>
      <c r="P85" s="252"/>
      <c r="Q85" s="453"/>
      <c r="R85" s="47"/>
      <c r="S85" s="47"/>
      <c r="T85" s="46"/>
    </row>
    <row r="86" spans="1:31" customHeight="1" ht="12.75" s="10" customFormat="1">
      <c r="A86" s="226"/>
      <c r="B86" s="226" t="s">
        <v>1126</v>
      </c>
      <c r="C86" s="181" t="s">
        <v>19</v>
      </c>
      <c r="D86" s="181" t="s">
        <v>20</v>
      </c>
      <c r="E86" s="181" t="s">
        <v>21</v>
      </c>
      <c r="F86" s="594" t="s">
        <v>1047</v>
      </c>
      <c r="G86" s="592"/>
      <c r="H86" s="592"/>
      <c r="I86" s="593"/>
      <c r="J86" s="181" t="s">
        <v>23</v>
      </c>
      <c r="K86" s="255">
        <f>SUM(L86:M86)</f>
        <v>6250</v>
      </c>
      <c r="L86" s="259">
        <v>6250</v>
      </c>
      <c r="M86" s="237"/>
      <c r="N86" s="174"/>
      <c r="P86" s="252"/>
      <c r="Q86" s="453"/>
      <c r="R86" s="47"/>
      <c r="S86" s="47"/>
      <c r="T86" s="46"/>
    </row>
    <row r="87" spans="1:31" customHeight="1" ht="12.75" s="10" customFormat="1">
      <c r="A87" s="226"/>
      <c r="B87" s="226" t="s">
        <v>1127</v>
      </c>
      <c r="C87" s="181" t="s">
        <v>19</v>
      </c>
      <c r="D87" s="181" t="s">
        <v>20</v>
      </c>
      <c r="E87" s="181" t="s">
        <v>21</v>
      </c>
      <c r="F87" s="594" t="s">
        <v>1047</v>
      </c>
      <c r="G87" s="592"/>
      <c r="H87" s="592"/>
      <c r="I87" s="593"/>
      <c r="J87" s="181" t="s">
        <v>23</v>
      </c>
      <c r="K87" s="255">
        <f>SUM(L87:M87)</f>
        <v>124775</v>
      </c>
      <c r="L87" s="259">
        <v>124775</v>
      </c>
      <c r="M87" s="237"/>
      <c r="N87" s="174"/>
      <c r="P87" s="252"/>
      <c r="Q87" s="453"/>
      <c r="R87" s="47"/>
      <c r="S87" s="47"/>
      <c r="T87" s="46"/>
    </row>
    <row r="88" spans="1:31" customHeight="1" ht="12.75" s="10" customFormat="1">
      <c r="A88" s="226"/>
      <c r="B88" s="226" t="s">
        <v>1128</v>
      </c>
      <c r="C88" s="181" t="s">
        <v>19</v>
      </c>
      <c r="D88" s="181" t="s">
        <v>20</v>
      </c>
      <c r="E88" s="181" t="s">
        <v>21</v>
      </c>
      <c r="F88" s="594" t="s">
        <v>1047</v>
      </c>
      <c r="G88" s="592"/>
      <c r="H88" s="592"/>
      <c r="I88" s="593"/>
      <c r="J88" s="181" t="s">
        <v>23</v>
      </c>
      <c r="K88" s="255">
        <f>SUM(L88:M88)</f>
        <v>106950</v>
      </c>
      <c r="L88" s="259">
        <v>106950</v>
      </c>
      <c r="M88" s="237"/>
      <c r="N88" s="174"/>
      <c r="P88" s="252"/>
      <c r="Q88" s="453"/>
      <c r="R88" s="47"/>
      <c r="S88" s="47"/>
      <c r="T88" s="46"/>
    </row>
    <row r="89" spans="1:31" customHeight="1" ht="12.75" s="10" customFormat="1">
      <c r="A89" s="226"/>
      <c r="B89" s="226" t="s">
        <v>1129</v>
      </c>
      <c r="C89" s="181" t="s">
        <v>19</v>
      </c>
      <c r="D89" s="181" t="s">
        <v>20</v>
      </c>
      <c r="E89" s="181" t="s">
        <v>21</v>
      </c>
      <c r="F89" s="594" t="s">
        <v>1047</v>
      </c>
      <c r="G89" s="592"/>
      <c r="H89" s="592"/>
      <c r="I89" s="593"/>
      <c r="J89" s="181" t="s">
        <v>23</v>
      </c>
      <c r="K89" s="255">
        <f>SUM(L89:M89)</f>
        <v>9900</v>
      </c>
      <c r="L89" s="259">
        <v>9900</v>
      </c>
      <c r="M89" s="237"/>
      <c r="N89" s="174"/>
      <c r="P89" s="252"/>
      <c r="Q89" s="453"/>
      <c r="R89" s="47"/>
      <c r="S89" s="47"/>
      <c r="T89" s="46"/>
    </row>
    <row r="90" spans="1:31" customHeight="1" ht="12.75" s="10" customFormat="1">
      <c r="A90" s="226"/>
      <c r="B90" s="258" t="s">
        <v>1130</v>
      </c>
      <c r="C90" s="181" t="s">
        <v>19</v>
      </c>
      <c r="D90" s="181" t="s">
        <v>20</v>
      </c>
      <c r="E90" s="181" t="s">
        <v>21</v>
      </c>
      <c r="F90" s="594" t="s">
        <v>1047</v>
      </c>
      <c r="G90" s="592"/>
      <c r="H90" s="592"/>
      <c r="I90" s="593"/>
      <c r="J90" s="181" t="s">
        <v>23</v>
      </c>
      <c r="K90" s="255">
        <f>SUM(L90:M90)</f>
        <v>14448</v>
      </c>
      <c r="L90" s="259">
        <v>14448</v>
      </c>
      <c r="M90" s="237"/>
      <c r="N90" s="174"/>
      <c r="P90" s="252"/>
      <c r="Q90" s="453"/>
      <c r="R90" s="47"/>
      <c r="S90" s="47"/>
      <c r="T90" s="46"/>
    </row>
    <row r="91" spans="1:31" customHeight="1" ht="12.75" s="10" customFormat="1">
      <c r="A91" s="226"/>
      <c r="B91" s="258" t="s">
        <v>1131</v>
      </c>
      <c r="C91" s="181" t="s">
        <v>19</v>
      </c>
      <c r="D91" s="181" t="s">
        <v>20</v>
      </c>
      <c r="E91" s="181" t="s">
        <v>21</v>
      </c>
      <c r="F91" s="594" t="s">
        <v>1047</v>
      </c>
      <c r="G91" s="592"/>
      <c r="H91" s="592"/>
      <c r="I91" s="593"/>
      <c r="J91" s="181" t="s">
        <v>23</v>
      </c>
      <c r="K91" s="255">
        <f>SUM(L91:M91)</f>
        <v>8260</v>
      </c>
      <c r="L91" s="259">
        <v>8260</v>
      </c>
      <c r="M91" s="237"/>
      <c r="N91" s="174"/>
      <c r="P91" s="252"/>
      <c r="Q91" s="453"/>
      <c r="R91" s="47"/>
      <c r="S91" s="47"/>
      <c r="T91" s="46"/>
    </row>
    <row r="92" spans="1:31" customHeight="1" ht="12.75" s="10" customFormat="1">
      <c r="A92" s="226"/>
      <c r="B92" s="258" t="s">
        <v>1132</v>
      </c>
      <c r="C92" s="181" t="s">
        <v>19</v>
      </c>
      <c r="D92" s="181" t="s">
        <v>20</v>
      </c>
      <c r="E92" s="181" t="s">
        <v>21</v>
      </c>
      <c r="F92" s="594" t="s">
        <v>1047</v>
      </c>
      <c r="G92" s="592"/>
      <c r="H92" s="592"/>
      <c r="I92" s="593"/>
      <c r="J92" s="181" t="s">
        <v>23</v>
      </c>
      <c r="K92" s="255">
        <f>SUM(L92:M92)</f>
        <v>420</v>
      </c>
      <c r="L92" s="259">
        <v>420</v>
      </c>
      <c r="M92" s="237"/>
      <c r="N92" s="174"/>
      <c r="P92" s="252"/>
      <c r="Q92" s="453"/>
      <c r="R92" s="47"/>
      <c r="S92" s="47"/>
      <c r="T92" s="46"/>
    </row>
    <row r="93" spans="1:31" customHeight="1" ht="12.75" s="10" customFormat="1">
      <c r="A93" s="226"/>
      <c r="B93" s="258" t="s">
        <v>1133</v>
      </c>
      <c r="C93" s="181" t="s">
        <v>19</v>
      </c>
      <c r="D93" s="181" t="s">
        <v>20</v>
      </c>
      <c r="E93" s="181" t="s">
        <v>21</v>
      </c>
      <c r="F93" s="594" t="s">
        <v>1047</v>
      </c>
      <c r="G93" s="592"/>
      <c r="H93" s="592"/>
      <c r="I93" s="593"/>
      <c r="J93" s="181" t="s">
        <v>23</v>
      </c>
      <c r="K93" s="255">
        <f>SUM(L93:M93)</f>
        <v>640</v>
      </c>
      <c r="L93" s="259">
        <v>640</v>
      </c>
      <c r="M93" s="237"/>
      <c r="N93" s="174"/>
      <c r="P93" s="252"/>
      <c r="Q93" s="453"/>
      <c r="R93" s="47"/>
      <c r="S93" s="47"/>
      <c r="T93" s="46"/>
    </row>
    <row r="94" spans="1:31" customHeight="1" ht="12.75" s="10" customFormat="1">
      <c r="A94" s="226"/>
      <c r="B94" s="258" t="s">
        <v>1134</v>
      </c>
      <c r="C94" s="181" t="s">
        <v>19</v>
      </c>
      <c r="D94" s="181" t="s">
        <v>20</v>
      </c>
      <c r="E94" s="181" t="s">
        <v>21</v>
      </c>
      <c r="F94" s="594" t="s">
        <v>1047</v>
      </c>
      <c r="G94" s="592"/>
      <c r="H94" s="592"/>
      <c r="I94" s="593"/>
      <c r="J94" s="181" t="s">
        <v>23</v>
      </c>
      <c r="K94" s="255">
        <f>SUM(L94:M94)</f>
        <v>5040</v>
      </c>
      <c r="L94" s="259">
        <v>5040</v>
      </c>
      <c r="M94" s="237"/>
      <c r="N94" s="174"/>
      <c r="P94" s="252"/>
      <c r="Q94" s="453"/>
      <c r="R94" s="47"/>
      <c r="S94" s="47"/>
      <c r="T94" s="46"/>
    </row>
    <row r="95" spans="1:31" customHeight="1" ht="12.75" s="10" customFormat="1">
      <c r="A95" s="226"/>
      <c r="B95" s="258" t="s">
        <v>1135</v>
      </c>
      <c r="C95" s="181" t="s">
        <v>19</v>
      </c>
      <c r="D95" s="181" t="s">
        <v>20</v>
      </c>
      <c r="E95" s="181" t="s">
        <v>21</v>
      </c>
      <c r="F95" s="594" t="s">
        <v>1047</v>
      </c>
      <c r="G95" s="592"/>
      <c r="H95" s="592"/>
      <c r="I95" s="593"/>
      <c r="J95" s="181" t="s">
        <v>23</v>
      </c>
      <c r="K95" s="255">
        <f>SUM(L95:M95)</f>
        <v>4214</v>
      </c>
      <c r="L95" s="259">
        <v>4214</v>
      </c>
      <c r="M95" s="237"/>
      <c r="N95" s="174"/>
      <c r="P95" s="252"/>
      <c r="Q95" s="453"/>
      <c r="R95" s="47"/>
      <c r="S95" s="47"/>
      <c r="T95" s="46"/>
    </row>
    <row r="96" spans="1:31" customHeight="1" ht="12.75" s="10" customFormat="1">
      <c r="A96" s="226"/>
      <c r="B96" s="258" t="s">
        <v>1136</v>
      </c>
      <c r="C96" s="181" t="s">
        <v>19</v>
      </c>
      <c r="D96" s="181" t="s">
        <v>20</v>
      </c>
      <c r="E96" s="181" t="s">
        <v>21</v>
      </c>
      <c r="F96" s="594" t="s">
        <v>1047</v>
      </c>
      <c r="G96" s="592"/>
      <c r="H96" s="592"/>
      <c r="I96" s="593"/>
      <c r="J96" s="181" t="s">
        <v>23</v>
      </c>
      <c r="K96" s="255">
        <f>SUM(L96:M96)</f>
        <v>608</v>
      </c>
      <c r="L96" s="259">
        <v>608</v>
      </c>
      <c r="M96" s="237"/>
      <c r="N96" s="174"/>
      <c r="P96" s="252"/>
      <c r="Q96" s="453"/>
      <c r="R96" s="47"/>
      <c r="S96" s="47"/>
      <c r="T96" s="46"/>
    </row>
    <row r="97" spans="1:31" customHeight="1" ht="12.75" s="10" customFormat="1">
      <c r="A97" s="226"/>
      <c r="B97" s="258" t="s">
        <v>1137</v>
      </c>
      <c r="C97" s="181" t="s">
        <v>19</v>
      </c>
      <c r="D97" s="181" t="s">
        <v>20</v>
      </c>
      <c r="E97" s="181" t="s">
        <v>21</v>
      </c>
      <c r="F97" s="594" t="s">
        <v>1047</v>
      </c>
      <c r="G97" s="592"/>
      <c r="H97" s="592"/>
      <c r="I97" s="593"/>
      <c r="J97" s="181" t="s">
        <v>23</v>
      </c>
      <c r="K97" s="255">
        <f>SUM(L97:M97)</f>
        <v>8000</v>
      </c>
      <c r="L97" s="259">
        <v>8000</v>
      </c>
      <c r="M97" s="237"/>
      <c r="N97" s="174"/>
      <c r="P97" s="252"/>
      <c r="Q97" s="453"/>
      <c r="R97" s="47"/>
      <c r="S97" s="47"/>
      <c r="T97" s="46"/>
    </row>
    <row r="98" spans="1:31" customHeight="1" ht="12.75" s="10" customFormat="1">
      <c r="A98" s="226"/>
      <c r="B98" s="258" t="s">
        <v>1138</v>
      </c>
      <c r="C98" s="181" t="s">
        <v>19</v>
      </c>
      <c r="D98" s="181" t="s">
        <v>20</v>
      </c>
      <c r="E98" s="181" t="s">
        <v>21</v>
      </c>
      <c r="F98" s="594" t="s">
        <v>1047</v>
      </c>
      <c r="G98" s="592"/>
      <c r="H98" s="592"/>
      <c r="I98" s="593"/>
      <c r="J98" s="181" t="s">
        <v>23</v>
      </c>
      <c r="K98" s="255">
        <f>SUM(L98:M98)</f>
        <v>462</v>
      </c>
      <c r="L98" s="259">
        <v>462</v>
      </c>
      <c r="M98" s="237"/>
      <c r="N98" s="174"/>
      <c r="P98" s="252"/>
      <c r="Q98" s="453"/>
      <c r="R98" s="47"/>
      <c r="S98" s="47"/>
      <c r="T98" s="46"/>
    </row>
    <row r="99" spans="1:31" customHeight="1" ht="12.75" s="10" customFormat="1">
      <c r="A99" s="226"/>
      <c r="B99" s="258" t="s">
        <v>1139</v>
      </c>
      <c r="C99" s="181" t="s">
        <v>19</v>
      </c>
      <c r="D99" s="181" t="s">
        <v>20</v>
      </c>
      <c r="E99" s="181" t="s">
        <v>21</v>
      </c>
      <c r="F99" s="594" t="s">
        <v>1047</v>
      </c>
      <c r="G99" s="592"/>
      <c r="H99" s="592"/>
      <c r="I99" s="593"/>
      <c r="J99" s="181" t="s">
        <v>23</v>
      </c>
      <c r="K99" s="255">
        <f>SUM(L99:M99)</f>
        <v>330</v>
      </c>
      <c r="L99" s="259">
        <v>330</v>
      </c>
      <c r="M99" s="237"/>
      <c r="N99" s="174"/>
      <c r="P99" s="252"/>
      <c r="Q99" s="453"/>
      <c r="R99" s="47"/>
      <c r="S99" s="47"/>
      <c r="T99" s="46"/>
    </row>
    <row r="100" spans="1:31" customHeight="1" ht="12.75" s="10" customFormat="1">
      <c r="A100" s="226"/>
      <c r="B100" s="258" t="s">
        <v>1140</v>
      </c>
      <c r="C100" s="181" t="s">
        <v>19</v>
      </c>
      <c r="D100" s="181" t="s">
        <v>20</v>
      </c>
      <c r="E100" s="181" t="s">
        <v>21</v>
      </c>
      <c r="F100" s="594" t="s">
        <v>1047</v>
      </c>
      <c r="G100" s="592"/>
      <c r="H100" s="592"/>
      <c r="I100" s="593"/>
      <c r="J100" s="181" t="s">
        <v>23</v>
      </c>
      <c r="K100" s="255">
        <f>SUM(L100:M100)</f>
        <v>196308</v>
      </c>
      <c r="L100" s="259">
        <v>196308</v>
      </c>
      <c r="M100" s="237"/>
      <c r="N100" s="174"/>
      <c r="P100" s="252"/>
      <c r="Q100" s="453"/>
      <c r="R100" s="47"/>
      <c r="S100" s="47"/>
      <c r="T100" s="46"/>
    </row>
    <row r="101" spans="1:31" customHeight="1" ht="12.75" s="10" customFormat="1">
      <c r="A101" s="226"/>
      <c r="B101" s="258" t="s">
        <v>1141</v>
      </c>
      <c r="C101" s="181" t="s">
        <v>19</v>
      </c>
      <c r="D101" s="181" t="s">
        <v>20</v>
      </c>
      <c r="E101" s="181" t="s">
        <v>21</v>
      </c>
      <c r="F101" s="594" t="s">
        <v>1047</v>
      </c>
      <c r="G101" s="592"/>
      <c r="H101" s="592"/>
      <c r="I101" s="593"/>
      <c r="J101" s="181" t="s">
        <v>23</v>
      </c>
      <c r="K101" s="255">
        <f>SUM(L101:M101)</f>
        <v>119064</v>
      </c>
      <c r="L101" s="259">
        <v>119064</v>
      </c>
      <c r="M101" s="237"/>
      <c r="N101" s="174"/>
      <c r="P101" s="252"/>
      <c r="Q101" s="453"/>
      <c r="R101" s="47"/>
      <c r="S101" s="47"/>
      <c r="T101" s="46"/>
    </row>
    <row r="102" spans="1:31" customHeight="1" ht="12.75" s="10" customFormat="1">
      <c r="A102" s="226"/>
      <c r="B102" s="258" t="s">
        <v>1142</v>
      </c>
      <c r="C102" s="181" t="s">
        <v>19</v>
      </c>
      <c r="D102" s="181" t="s">
        <v>20</v>
      </c>
      <c r="E102" s="181" t="s">
        <v>21</v>
      </c>
      <c r="F102" s="594" t="s">
        <v>1047</v>
      </c>
      <c r="G102" s="592"/>
      <c r="H102" s="592"/>
      <c r="I102" s="593"/>
      <c r="J102" s="181" t="s">
        <v>23</v>
      </c>
      <c r="K102" s="255">
        <f>SUM(L102:M102)</f>
        <v>119064</v>
      </c>
      <c r="L102" s="259">
        <v>119064</v>
      </c>
      <c r="M102" s="237"/>
      <c r="N102" s="174"/>
      <c r="P102" s="252"/>
      <c r="Q102" s="453"/>
      <c r="R102" s="47"/>
      <c r="S102" s="47"/>
      <c r="T102" s="46"/>
    </row>
    <row r="103" spans="1:31" customHeight="1" ht="12.75" s="10" customFormat="1">
      <c r="A103" s="226"/>
      <c r="B103" s="258" t="s">
        <v>1143</v>
      </c>
      <c r="C103" s="181" t="s">
        <v>19</v>
      </c>
      <c r="D103" s="181" t="s">
        <v>20</v>
      </c>
      <c r="E103" s="181" t="s">
        <v>21</v>
      </c>
      <c r="F103" s="594" t="s">
        <v>1047</v>
      </c>
      <c r="G103" s="592"/>
      <c r="H103" s="592"/>
      <c r="I103" s="593"/>
      <c r="J103" s="181" t="s">
        <v>23</v>
      </c>
      <c r="K103" s="255">
        <f>SUM(L103:M103)</f>
        <v>118080</v>
      </c>
      <c r="L103" s="259">
        <v>118080</v>
      </c>
      <c r="M103" s="237"/>
      <c r="N103" s="174"/>
      <c r="P103" s="252"/>
      <c r="Q103" s="453"/>
      <c r="R103" s="47"/>
      <c r="S103" s="47"/>
      <c r="T103" s="46"/>
    </row>
    <row r="104" spans="1:31" customHeight="1" ht="12.75" s="10" customFormat="1">
      <c r="A104" s="226"/>
      <c r="B104" s="258" t="s">
        <v>1144</v>
      </c>
      <c r="C104" s="181" t="s">
        <v>19</v>
      </c>
      <c r="D104" s="181" t="s">
        <v>20</v>
      </c>
      <c r="E104" s="181" t="s">
        <v>21</v>
      </c>
      <c r="F104" s="594" t="s">
        <v>1047</v>
      </c>
      <c r="G104" s="592"/>
      <c r="H104" s="592"/>
      <c r="I104" s="593"/>
      <c r="J104" s="181" t="s">
        <v>23</v>
      </c>
      <c r="K104" s="255">
        <f>SUM(L104:M104)</f>
        <v>27400</v>
      </c>
      <c r="L104" s="259">
        <v>27400</v>
      </c>
      <c r="M104" s="237"/>
      <c r="N104" s="174"/>
      <c r="P104" s="252"/>
      <c r="Q104" s="453"/>
      <c r="R104" s="47"/>
      <c r="S104" s="47"/>
      <c r="T104" s="46"/>
    </row>
    <row r="105" spans="1:31" customHeight="1" ht="12.75" s="10" customFormat="1">
      <c r="A105" s="226"/>
      <c r="B105" s="258" t="s">
        <v>1145</v>
      </c>
      <c r="C105" s="181" t="s">
        <v>19</v>
      </c>
      <c r="D105" s="181" t="s">
        <v>20</v>
      </c>
      <c r="E105" s="181" t="s">
        <v>21</v>
      </c>
      <c r="F105" s="594" t="s">
        <v>1047</v>
      </c>
      <c r="G105" s="592"/>
      <c r="H105" s="592"/>
      <c r="I105" s="593"/>
      <c r="J105" s="181" t="s">
        <v>23</v>
      </c>
      <c r="K105" s="255">
        <f>SUM(L105:M105)</f>
        <v>21235</v>
      </c>
      <c r="L105" s="259">
        <v>21235</v>
      </c>
      <c r="M105" s="237"/>
      <c r="N105" s="174"/>
      <c r="P105" s="252"/>
      <c r="Q105" s="453"/>
      <c r="R105" s="47"/>
      <c r="S105" s="47"/>
      <c r="T105" s="46"/>
    </row>
    <row r="106" spans="1:31" customHeight="1" ht="12.75" s="10" customFormat="1">
      <c r="A106" s="226"/>
      <c r="B106" s="258" t="s">
        <v>1146</v>
      </c>
      <c r="C106" s="181" t="s">
        <v>19</v>
      </c>
      <c r="D106" s="181" t="s">
        <v>20</v>
      </c>
      <c r="E106" s="181" t="s">
        <v>21</v>
      </c>
      <c r="F106" s="594" t="s">
        <v>1047</v>
      </c>
      <c r="G106" s="592"/>
      <c r="H106" s="592"/>
      <c r="I106" s="593"/>
      <c r="J106" s="181" t="s">
        <v>23</v>
      </c>
      <c r="K106" s="255">
        <f>SUM(L106:M106)</f>
        <v>21235</v>
      </c>
      <c r="L106" s="259">
        <v>21235</v>
      </c>
      <c r="M106" s="237"/>
      <c r="N106" s="174"/>
      <c r="P106" s="252"/>
      <c r="Q106" s="453"/>
      <c r="R106" s="47"/>
      <c r="S106" s="47"/>
      <c r="T106" s="46"/>
    </row>
    <row r="107" spans="1:31" customHeight="1" ht="12.75" s="10" customFormat="1">
      <c r="A107" s="226"/>
      <c r="B107" s="258" t="s">
        <v>1147</v>
      </c>
      <c r="C107" s="181" t="s">
        <v>19</v>
      </c>
      <c r="D107" s="181" t="s">
        <v>20</v>
      </c>
      <c r="E107" s="181" t="s">
        <v>21</v>
      </c>
      <c r="F107" s="594" t="s">
        <v>1047</v>
      </c>
      <c r="G107" s="592"/>
      <c r="H107" s="592"/>
      <c r="I107" s="593"/>
      <c r="J107" s="181" t="s">
        <v>23</v>
      </c>
      <c r="K107" s="255">
        <f>SUM(L107:M107)</f>
        <v>21235</v>
      </c>
      <c r="L107" s="259">
        <v>21235</v>
      </c>
      <c r="M107" s="237"/>
      <c r="N107" s="174"/>
      <c r="P107" s="252"/>
      <c r="Q107" s="453"/>
      <c r="R107" s="47"/>
      <c r="S107" s="47"/>
      <c r="T107" s="46"/>
    </row>
    <row r="108" spans="1:31" customHeight="1" ht="12.75" s="10" customFormat="1">
      <c r="A108" s="226"/>
      <c r="B108" s="258" t="s">
        <v>1148</v>
      </c>
      <c r="C108" s="181" t="s">
        <v>19</v>
      </c>
      <c r="D108" s="181" t="s">
        <v>20</v>
      </c>
      <c r="E108" s="181" t="s">
        <v>21</v>
      </c>
      <c r="F108" s="594" t="s">
        <v>1047</v>
      </c>
      <c r="G108" s="592"/>
      <c r="H108" s="592"/>
      <c r="I108" s="593"/>
      <c r="J108" s="181" t="s">
        <v>23</v>
      </c>
      <c r="K108" s="255">
        <f>SUM(L108:M108)</f>
        <v>40415</v>
      </c>
      <c r="L108" s="259">
        <v>40415</v>
      </c>
      <c r="M108" s="237"/>
      <c r="N108" s="174"/>
      <c r="P108" s="252"/>
      <c r="Q108" s="453"/>
      <c r="R108" s="47"/>
      <c r="S108" s="47"/>
      <c r="T108" s="46"/>
    </row>
    <row r="109" spans="1:31" customHeight="1" ht="12.75" s="10" customFormat="1">
      <c r="A109" s="226"/>
      <c r="B109" s="258" t="s">
        <v>1149</v>
      </c>
      <c r="C109" s="181" t="s">
        <v>19</v>
      </c>
      <c r="D109" s="181" t="s">
        <v>20</v>
      </c>
      <c r="E109" s="181" t="s">
        <v>21</v>
      </c>
      <c r="F109" s="594" t="s">
        <v>1047</v>
      </c>
      <c r="G109" s="592"/>
      <c r="H109" s="592"/>
      <c r="I109" s="593"/>
      <c r="J109" s="181" t="s">
        <v>23</v>
      </c>
      <c r="K109" s="255">
        <f>SUM(L109:M109)</f>
        <v>21920</v>
      </c>
      <c r="L109" s="259">
        <v>21920</v>
      </c>
      <c r="M109" s="237"/>
      <c r="N109" s="174"/>
      <c r="P109" s="252"/>
      <c r="Q109" s="453"/>
      <c r="R109" s="47"/>
      <c r="S109" s="47"/>
      <c r="T109" s="46"/>
    </row>
    <row r="110" spans="1:31" customHeight="1" ht="12.75" s="10" customFormat="1">
      <c r="A110" s="226"/>
      <c r="B110" s="258" t="s">
        <v>1150</v>
      </c>
      <c r="C110" s="181" t="s">
        <v>19</v>
      </c>
      <c r="D110" s="181" t="s">
        <v>20</v>
      </c>
      <c r="E110" s="181" t="s">
        <v>21</v>
      </c>
      <c r="F110" s="594" t="s">
        <v>1047</v>
      </c>
      <c r="G110" s="592"/>
      <c r="H110" s="592"/>
      <c r="I110" s="593"/>
      <c r="J110" s="181" t="s">
        <v>23</v>
      </c>
      <c r="K110" s="255">
        <f>SUM(L110:M110)</f>
        <v>21920</v>
      </c>
      <c r="L110" s="259">
        <v>21920</v>
      </c>
      <c r="M110" s="237"/>
      <c r="N110" s="174"/>
      <c r="P110" s="252"/>
      <c r="Q110" s="453"/>
      <c r="R110" s="47"/>
      <c r="S110" s="47"/>
      <c r="T110" s="46"/>
    </row>
    <row r="111" spans="1:31" customHeight="1" ht="12.75" s="10" customFormat="1">
      <c r="A111" s="226"/>
      <c r="B111" s="258" t="s">
        <v>1151</v>
      </c>
      <c r="C111" s="181" t="s">
        <v>19</v>
      </c>
      <c r="D111" s="181" t="s">
        <v>20</v>
      </c>
      <c r="E111" s="181" t="s">
        <v>21</v>
      </c>
      <c r="F111" s="594" t="s">
        <v>1047</v>
      </c>
      <c r="G111" s="592"/>
      <c r="H111" s="592"/>
      <c r="I111" s="593"/>
      <c r="J111" s="181" t="s">
        <v>23</v>
      </c>
      <c r="K111" s="255">
        <f>SUM(L111:M111)</f>
        <v>21920</v>
      </c>
      <c r="L111" s="259">
        <v>21920</v>
      </c>
      <c r="M111" s="237"/>
      <c r="N111" s="174"/>
      <c r="P111" s="252"/>
      <c r="Q111" s="453"/>
      <c r="R111" s="47"/>
      <c r="S111" s="47"/>
      <c r="T111" s="46"/>
    </row>
    <row r="112" spans="1:31" customHeight="1" ht="12.75" s="10" customFormat="1">
      <c r="A112" s="226"/>
      <c r="B112" s="258" t="s">
        <v>1152</v>
      </c>
      <c r="C112" s="181" t="s">
        <v>19</v>
      </c>
      <c r="D112" s="181" t="s">
        <v>20</v>
      </c>
      <c r="E112" s="181" t="s">
        <v>21</v>
      </c>
      <c r="F112" s="594" t="s">
        <v>1047</v>
      </c>
      <c r="G112" s="592"/>
      <c r="H112" s="592"/>
      <c r="I112" s="593"/>
      <c r="J112" s="181" t="s">
        <v>23</v>
      </c>
      <c r="K112" s="255">
        <f>SUM(L112:M112)</f>
        <v>504300</v>
      </c>
      <c r="L112" s="259">
        <v>504300</v>
      </c>
      <c r="M112" s="237"/>
      <c r="N112" s="174"/>
      <c r="P112" s="252"/>
      <c r="Q112" s="453"/>
      <c r="R112" s="47"/>
      <c r="S112" s="47"/>
      <c r="T112" s="46"/>
    </row>
    <row r="113" spans="1:31" customHeight="1" ht="12.75" s="10" customFormat="1">
      <c r="A113" s="226"/>
      <c r="B113" s="258" t="s">
        <v>1153</v>
      </c>
      <c r="C113" s="181" t="s">
        <v>19</v>
      </c>
      <c r="D113" s="181" t="s">
        <v>20</v>
      </c>
      <c r="E113" s="181" t="s">
        <v>21</v>
      </c>
      <c r="F113" s="594" t="s">
        <v>1047</v>
      </c>
      <c r="G113" s="592"/>
      <c r="H113" s="592"/>
      <c r="I113" s="593"/>
      <c r="J113" s="181" t="s">
        <v>23</v>
      </c>
      <c r="K113" s="255">
        <f>SUM(L113:M113)</f>
        <v>292740</v>
      </c>
      <c r="L113" s="259">
        <v>292740</v>
      </c>
      <c r="M113" s="237"/>
      <c r="N113" s="174"/>
      <c r="P113" s="252"/>
      <c r="Q113" s="453"/>
      <c r="R113" s="47"/>
      <c r="S113" s="47"/>
      <c r="T113" s="46"/>
    </row>
    <row r="114" spans="1:31" customHeight="1" ht="12.75" s="10" customFormat="1">
      <c r="A114" s="226"/>
      <c r="B114" s="258" t="s">
        <v>1154</v>
      </c>
      <c r="C114" s="181" t="s">
        <v>19</v>
      </c>
      <c r="D114" s="181" t="s">
        <v>20</v>
      </c>
      <c r="E114" s="181" t="s">
        <v>21</v>
      </c>
      <c r="F114" s="594" t="s">
        <v>1047</v>
      </c>
      <c r="G114" s="592"/>
      <c r="H114" s="592"/>
      <c r="I114" s="593"/>
      <c r="J114" s="181" t="s">
        <v>23</v>
      </c>
      <c r="K114" s="255">
        <f>SUM(L114:M114)</f>
        <v>293232</v>
      </c>
      <c r="L114" s="259">
        <v>293232</v>
      </c>
      <c r="M114" s="237"/>
      <c r="N114" s="174"/>
      <c r="P114" s="252"/>
      <c r="Q114" s="453"/>
      <c r="R114" s="47"/>
      <c r="S114" s="47"/>
      <c r="T114" s="46"/>
    </row>
    <row r="115" spans="1:31" customHeight="1" ht="12.75" s="10" customFormat="1">
      <c r="A115" s="226"/>
      <c r="B115" s="258" t="s">
        <v>1155</v>
      </c>
      <c r="C115" s="181" t="s">
        <v>19</v>
      </c>
      <c r="D115" s="181" t="s">
        <v>20</v>
      </c>
      <c r="E115" s="181" t="s">
        <v>21</v>
      </c>
      <c r="F115" s="594" t="s">
        <v>1047</v>
      </c>
      <c r="G115" s="592"/>
      <c r="H115" s="592"/>
      <c r="I115" s="593"/>
      <c r="J115" s="181" t="s">
        <v>23</v>
      </c>
      <c r="K115" s="255">
        <f>SUM(L115:M115)</f>
        <v>295200</v>
      </c>
      <c r="L115" s="259">
        <v>295200</v>
      </c>
      <c r="M115" s="237"/>
      <c r="N115" s="174"/>
      <c r="P115" s="252"/>
      <c r="Q115" s="453"/>
      <c r="R115" s="47"/>
      <c r="S115" s="47"/>
      <c r="T115" s="46"/>
    </row>
    <row r="116" spans="1:31" customHeight="1" ht="12.75" s="10" customFormat="1">
      <c r="A116" s="226"/>
      <c r="B116" s="258" t="s">
        <v>1156</v>
      </c>
      <c r="C116" s="181" t="s">
        <v>19</v>
      </c>
      <c r="D116" s="181" t="s">
        <v>20</v>
      </c>
      <c r="E116" s="181" t="s">
        <v>21</v>
      </c>
      <c r="F116" s="594" t="s">
        <v>1047</v>
      </c>
      <c r="G116" s="592"/>
      <c r="H116" s="592"/>
      <c r="I116" s="593"/>
      <c r="J116" s="181" t="s">
        <v>23</v>
      </c>
      <c r="K116" s="255">
        <f>SUM(L116:M116)</f>
        <v>4200</v>
      </c>
      <c r="L116" s="259">
        <v>4200</v>
      </c>
      <c r="M116" s="237"/>
      <c r="N116" s="174"/>
      <c r="P116" s="252"/>
      <c r="Q116" s="453"/>
      <c r="R116" s="47"/>
      <c r="S116" s="47"/>
      <c r="T116" s="46"/>
    </row>
    <row r="117" spans="1:31" customHeight="1" ht="12.75" s="10" customFormat="1">
      <c r="A117" s="226"/>
      <c r="B117" s="258" t="s">
        <v>1157</v>
      </c>
      <c r="C117" s="181" t="s">
        <v>19</v>
      </c>
      <c r="D117" s="181" t="s">
        <v>20</v>
      </c>
      <c r="E117" s="181" t="s">
        <v>21</v>
      </c>
      <c r="F117" s="594" t="s">
        <v>1047</v>
      </c>
      <c r="G117" s="592"/>
      <c r="H117" s="592"/>
      <c r="I117" s="593"/>
      <c r="J117" s="181" t="s">
        <v>23</v>
      </c>
      <c r="K117" s="255">
        <f>SUM(L117:M117)</f>
        <v>2800</v>
      </c>
      <c r="L117" s="259">
        <v>2800</v>
      </c>
      <c r="M117" s="237"/>
      <c r="N117" s="174"/>
      <c r="P117" s="252"/>
      <c r="Q117" s="453"/>
      <c r="R117" s="47"/>
      <c r="S117" s="47"/>
      <c r="T117" s="46"/>
    </row>
    <row r="118" spans="1:31" customHeight="1" ht="12.75" s="10" customFormat="1">
      <c r="A118" s="226"/>
      <c r="B118" s="258" t="s">
        <v>1158</v>
      </c>
      <c r="C118" s="181" t="s">
        <v>19</v>
      </c>
      <c r="D118" s="181" t="s">
        <v>20</v>
      </c>
      <c r="E118" s="181" t="s">
        <v>21</v>
      </c>
      <c r="F118" s="594" t="s">
        <v>1047</v>
      </c>
      <c r="G118" s="592"/>
      <c r="H118" s="592"/>
      <c r="I118" s="593"/>
      <c r="J118" s="181" t="s">
        <v>23</v>
      </c>
      <c r="K118" s="255">
        <f>SUM(L118:M118)</f>
        <v>2800</v>
      </c>
      <c r="L118" s="259">
        <v>2800</v>
      </c>
      <c r="M118" s="237"/>
      <c r="N118" s="174"/>
      <c r="P118" s="252"/>
      <c r="Q118" s="453"/>
      <c r="R118" s="47"/>
      <c r="S118" s="47"/>
      <c r="T118" s="46"/>
    </row>
    <row r="119" spans="1:31" customHeight="1" ht="12.75" s="10" customFormat="1">
      <c r="A119" s="226"/>
      <c r="B119" s="258" t="s">
        <v>1159</v>
      </c>
      <c r="C119" s="181" t="s">
        <v>19</v>
      </c>
      <c r="D119" s="181" t="s">
        <v>20</v>
      </c>
      <c r="E119" s="181" t="s">
        <v>21</v>
      </c>
      <c r="F119" s="594" t="s">
        <v>1047</v>
      </c>
      <c r="G119" s="592"/>
      <c r="H119" s="592"/>
      <c r="I119" s="593"/>
      <c r="J119" s="181" t="s">
        <v>23</v>
      </c>
      <c r="K119" s="255">
        <f>SUM(L119:M119)</f>
        <v>2800</v>
      </c>
      <c r="L119" s="259">
        <v>2800</v>
      </c>
      <c r="M119" s="237"/>
      <c r="N119" s="174"/>
      <c r="P119" s="252"/>
      <c r="Q119" s="453"/>
      <c r="R119" s="47"/>
      <c r="S119" s="47"/>
      <c r="T119" s="46"/>
    </row>
    <row r="120" spans="1:31" customHeight="1" ht="12.75" s="10" customFormat="1">
      <c r="A120" s="226"/>
      <c r="B120" s="258" t="s">
        <v>1160</v>
      </c>
      <c r="C120" s="181" t="s">
        <v>19</v>
      </c>
      <c r="D120" s="181" t="s">
        <v>20</v>
      </c>
      <c r="E120" s="181" t="s">
        <v>21</v>
      </c>
      <c r="F120" s="594" t="s">
        <v>1047</v>
      </c>
      <c r="G120" s="592"/>
      <c r="H120" s="592"/>
      <c r="I120" s="593"/>
      <c r="J120" s="181" t="s">
        <v>23</v>
      </c>
      <c r="K120" s="255">
        <f>SUM(L120:M120)</f>
        <v>11832</v>
      </c>
      <c r="L120" s="259">
        <v>11832</v>
      </c>
      <c r="M120" s="237"/>
      <c r="N120" s="174"/>
      <c r="P120" s="252"/>
      <c r="Q120" s="453"/>
      <c r="R120" s="47"/>
      <c r="S120" s="47"/>
      <c r="T120" s="46"/>
    </row>
    <row r="121" spans="1:31" customHeight="1" ht="12.75" s="10" customFormat="1">
      <c r="A121" s="226"/>
      <c r="B121" s="258" t="s">
        <v>1161</v>
      </c>
      <c r="C121" s="181" t="s">
        <v>19</v>
      </c>
      <c r="D121" s="181" t="s">
        <v>20</v>
      </c>
      <c r="E121" s="181" t="s">
        <v>21</v>
      </c>
      <c r="F121" s="594" t="s">
        <v>1047</v>
      </c>
      <c r="G121" s="592"/>
      <c r="H121" s="592"/>
      <c r="I121" s="593"/>
      <c r="J121" s="181" t="s">
        <v>23</v>
      </c>
      <c r="K121" s="255">
        <f>SUM(L121:M121)</f>
        <v>6902</v>
      </c>
      <c r="L121" s="259">
        <v>6902</v>
      </c>
      <c r="M121" s="237"/>
      <c r="N121" s="174"/>
      <c r="P121" s="252"/>
      <c r="Q121" s="453"/>
      <c r="R121" s="47"/>
      <c r="S121" s="47"/>
      <c r="T121" s="46"/>
    </row>
    <row r="122" spans="1:31" customHeight="1" ht="12.75" s="10" customFormat="1">
      <c r="A122" s="226"/>
      <c r="B122" s="258" t="s">
        <v>1162</v>
      </c>
      <c r="C122" s="181" t="s">
        <v>19</v>
      </c>
      <c r="D122" s="181" t="s">
        <v>20</v>
      </c>
      <c r="E122" s="181" t="s">
        <v>21</v>
      </c>
      <c r="F122" s="594" t="s">
        <v>1047</v>
      </c>
      <c r="G122" s="592"/>
      <c r="H122" s="592"/>
      <c r="I122" s="593"/>
      <c r="J122" s="181" t="s">
        <v>23</v>
      </c>
      <c r="K122" s="255">
        <f>SUM(L122:M122)</f>
        <v>6902</v>
      </c>
      <c r="L122" s="259">
        <v>6902</v>
      </c>
      <c r="M122" s="237"/>
      <c r="N122" s="174"/>
      <c r="P122" s="252"/>
      <c r="Q122" s="453"/>
      <c r="R122" s="47"/>
      <c r="S122" s="47"/>
      <c r="T122" s="46"/>
    </row>
    <row r="123" spans="1:31" customHeight="1" ht="12.75" s="10" customFormat="1">
      <c r="A123" s="226"/>
      <c r="B123" s="258" t="s">
        <v>1163</v>
      </c>
      <c r="C123" s="181" t="s">
        <v>19</v>
      </c>
      <c r="D123" s="181" t="s">
        <v>20</v>
      </c>
      <c r="E123" s="181" t="s">
        <v>21</v>
      </c>
      <c r="F123" s="594" t="s">
        <v>1047</v>
      </c>
      <c r="G123" s="592"/>
      <c r="H123" s="592"/>
      <c r="I123" s="593"/>
      <c r="J123" s="181" t="s">
        <v>23</v>
      </c>
      <c r="K123" s="255">
        <f>SUM(L123:M123)</f>
        <v>6902</v>
      </c>
      <c r="L123" s="259">
        <v>6902</v>
      </c>
      <c r="M123" s="237"/>
      <c r="N123" s="174"/>
      <c r="P123" s="252"/>
      <c r="Q123" s="453"/>
      <c r="R123" s="47"/>
      <c r="S123" s="47"/>
      <c r="T123" s="46"/>
    </row>
    <row r="124" spans="1:31" customHeight="1" ht="12.75" s="10" customFormat="1">
      <c r="A124" s="226"/>
      <c r="B124" s="258" t="s">
        <v>1164</v>
      </c>
      <c r="C124" s="181" t="s">
        <v>19</v>
      </c>
      <c r="D124" s="181" t="s">
        <v>20</v>
      </c>
      <c r="E124" s="181" t="s">
        <v>21</v>
      </c>
      <c r="F124" s="594" t="s">
        <v>1047</v>
      </c>
      <c r="G124" s="592"/>
      <c r="H124" s="592"/>
      <c r="I124" s="593"/>
      <c r="J124" s="181" t="s">
        <v>23</v>
      </c>
      <c r="K124" s="255">
        <f>SUM(L124:M124)</f>
        <v>9000</v>
      </c>
      <c r="L124" s="259">
        <v>9000</v>
      </c>
      <c r="M124" s="237"/>
      <c r="N124" s="174"/>
      <c r="P124" s="252"/>
      <c r="Q124" s="453"/>
      <c r="R124" s="47"/>
      <c r="S124" s="47"/>
      <c r="T124" s="46"/>
    </row>
    <row r="125" spans="1:31" customHeight="1" ht="12.75" s="10" customFormat="1">
      <c r="A125" s="226"/>
      <c r="B125" s="258" t="s">
        <v>1165</v>
      </c>
      <c r="C125" s="181" t="s">
        <v>19</v>
      </c>
      <c r="D125" s="181" t="s">
        <v>20</v>
      </c>
      <c r="E125" s="181" t="s">
        <v>21</v>
      </c>
      <c r="F125" s="594" t="s">
        <v>1047</v>
      </c>
      <c r="G125" s="592"/>
      <c r="H125" s="592"/>
      <c r="I125" s="593"/>
      <c r="J125" s="181" t="s">
        <v>23</v>
      </c>
      <c r="K125" s="255">
        <f>SUM(L125:M125)</f>
        <v>6300</v>
      </c>
      <c r="L125" s="259">
        <v>6300</v>
      </c>
      <c r="M125" s="237"/>
      <c r="N125" s="174"/>
      <c r="P125" s="252"/>
      <c r="Q125" s="453"/>
      <c r="R125" s="47"/>
      <c r="S125" s="47"/>
      <c r="T125" s="46"/>
    </row>
    <row r="126" spans="1:31" customHeight="1" ht="12.75" s="10" customFormat="1">
      <c r="A126" s="226"/>
      <c r="B126" s="258" t="s">
        <v>1166</v>
      </c>
      <c r="C126" s="181" t="s">
        <v>19</v>
      </c>
      <c r="D126" s="181" t="s">
        <v>20</v>
      </c>
      <c r="E126" s="181" t="s">
        <v>21</v>
      </c>
      <c r="F126" s="594" t="s">
        <v>1047</v>
      </c>
      <c r="G126" s="592"/>
      <c r="H126" s="592"/>
      <c r="I126" s="593"/>
      <c r="J126" s="181" t="s">
        <v>23</v>
      </c>
      <c r="K126" s="255">
        <f>SUM(L126:M126)</f>
        <v>6300</v>
      </c>
      <c r="L126" s="259">
        <v>6300</v>
      </c>
      <c r="M126" s="237"/>
      <c r="N126" s="174"/>
      <c r="P126" s="252"/>
      <c r="Q126" s="453"/>
      <c r="R126" s="47"/>
      <c r="S126" s="47"/>
      <c r="T126" s="46"/>
    </row>
    <row r="127" spans="1:31" customHeight="1" ht="12.75" s="10" customFormat="1">
      <c r="A127" s="226"/>
      <c r="B127" s="258" t="s">
        <v>1167</v>
      </c>
      <c r="C127" s="181" t="s">
        <v>19</v>
      </c>
      <c r="D127" s="181" t="s">
        <v>20</v>
      </c>
      <c r="E127" s="181" t="s">
        <v>21</v>
      </c>
      <c r="F127" s="594" t="s">
        <v>1047</v>
      </c>
      <c r="G127" s="592"/>
      <c r="H127" s="592"/>
      <c r="I127" s="593"/>
      <c r="J127" s="181" t="s">
        <v>23</v>
      </c>
      <c r="K127" s="255">
        <f>SUM(L127:M127)</f>
        <v>6300</v>
      </c>
      <c r="L127" s="259">
        <v>6300</v>
      </c>
      <c r="M127" s="237"/>
      <c r="N127" s="174"/>
      <c r="P127" s="252"/>
      <c r="Q127" s="453"/>
      <c r="R127" s="47"/>
      <c r="S127" s="47"/>
      <c r="T127" s="46"/>
    </row>
    <row r="128" spans="1:31" customHeight="1" ht="12.75" s="10" customFormat="1">
      <c r="A128" s="226"/>
      <c r="B128" s="258" t="s">
        <v>1168</v>
      </c>
      <c r="C128" s="181" t="s">
        <v>19</v>
      </c>
      <c r="D128" s="181" t="s">
        <v>20</v>
      </c>
      <c r="E128" s="181" t="s">
        <v>21</v>
      </c>
      <c r="F128" s="594" t="s">
        <v>1047</v>
      </c>
      <c r="G128" s="592"/>
      <c r="H128" s="592"/>
      <c r="I128" s="593"/>
      <c r="J128" s="181" t="s">
        <v>23</v>
      </c>
      <c r="K128" s="255">
        <f>SUM(L128:M128)</f>
        <v>6300</v>
      </c>
      <c r="L128" s="259">
        <v>6300</v>
      </c>
      <c r="M128" s="237"/>
      <c r="N128" s="174"/>
      <c r="P128" s="252"/>
      <c r="Q128" s="453"/>
      <c r="R128" s="47"/>
      <c r="S128" s="47"/>
      <c r="T128" s="46"/>
    </row>
    <row r="129" spans="1:31" customHeight="1" ht="12.75" s="10" customFormat="1">
      <c r="A129" s="226"/>
      <c r="B129" s="258" t="s">
        <v>1169</v>
      </c>
      <c r="C129" s="181" t="s">
        <v>19</v>
      </c>
      <c r="D129" s="181" t="s">
        <v>20</v>
      </c>
      <c r="E129" s="181" t="s">
        <v>21</v>
      </c>
      <c r="F129" s="594" t="s">
        <v>1047</v>
      </c>
      <c r="G129" s="592"/>
      <c r="H129" s="592"/>
      <c r="I129" s="593"/>
      <c r="J129" s="181" t="s">
        <v>23</v>
      </c>
      <c r="K129" s="255">
        <f>SUM(L129:M129)</f>
        <v>6300</v>
      </c>
      <c r="L129" s="259">
        <v>6300</v>
      </c>
      <c r="M129" s="237"/>
      <c r="N129" s="174"/>
      <c r="P129" s="252"/>
      <c r="Q129" s="453"/>
      <c r="R129" s="47"/>
      <c r="S129" s="47"/>
      <c r="T129" s="46"/>
    </row>
    <row r="130" spans="1:31" customHeight="1" ht="12.75" s="10" customFormat="1">
      <c r="A130" s="226"/>
      <c r="B130" s="258" t="s">
        <v>1170</v>
      </c>
      <c r="C130" s="181" t="s">
        <v>19</v>
      </c>
      <c r="D130" s="181" t="s">
        <v>20</v>
      </c>
      <c r="E130" s="181" t="s">
        <v>21</v>
      </c>
      <c r="F130" s="594" t="s">
        <v>1047</v>
      </c>
      <c r="G130" s="592"/>
      <c r="H130" s="592"/>
      <c r="I130" s="593"/>
      <c r="J130" s="181" t="s">
        <v>23</v>
      </c>
      <c r="K130" s="255">
        <f>SUM(L130:M130)</f>
        <v>20202</v>
      </c>
      <c r="L130" s="259">
        <v>20202</v>
      </c>
      <c r="M130" s="237"/>
      <c r="N130" s="174"/>
      <c r="P130" s="252"/>
      <c r="Q130" s="453"/>
      <c r="R130" s="47"/>
      <c r="S130" s="47"/>
      <c r="T130" s="46"/>
    </row>
    <row r="131" spans="1:31" customHeight="1" ht="12.75" s="10" customFormat="1">
      <c r="A131" s="226"/>
      <c r="B131" s="258" t="s">
        <v>1171</v>
      </c>
      <c r="C131" s="181" t="s">
        <v>19</v>
      </c>
      <c r="D131" s="181" t="s">
        <v>20</v>
      </c>
      <c r="E131" s="181" t="s">
        <v>21</v>
      </c>
      <c r="F131" s="594" t="s">
        <v>1047</v>
      </c>
      <c r="G131" s="592"/>
      <c r="H131" s="592"/>
      <c r="I131" s="593"/>
      <c r="J131" s="181" t="s">
        <v>23</v>
      </c>
      <c r="K131" s="255">
        <f>SUM(L131:M131)</f>
        <v>19240</v>
      </c>
      <c r="L131" s="259">
        <v>19240</v>
      </c>
      <c r="M131" s="237"/>
      <c r="N131" s="174"/>
      <c r="P131" s="252"/>
      <c r="Q131" s="453"/>
      <c r="R131" s="47"/>
      <c r="S131" s="47"/>
      <c r="T131" s="46"/>
    </row>
    <row r="132" spans="1:31" customHeight="1" ht="12.75" s="10" customFormat="1">
      <c r="A132" s="226"/>
      <c r="B132" s="258" t="s">
        <v>1172</v>
      </c>
      <c r="C132" s="181" t="s">
        <v>19</v>
      </c>
      <c r="D132" s="181" t="s">
        <v>20</v>
      </c>
      <c r="E132" s="181" t="s">
        <v>21</v>
      </c>
      <c r="F132" s="594" t="s">
        <v>1047</v>
      </c>
      <c r="G132" s="592"/>
      <c r="H132" s="592"/>
      <c r="I132" s="593"/>
      <c r="J132" s="181" t="s">
        <v>23</v>
      </c>
      <c r="K132" s="255">
        <f>SUM(L132:M132)</f>
        <v>444765</v>
      </c>
      <c r="L132" s="259">
        <v>444765</v>
      </c>
      <c r="M132" s="237"/>
      <c r="N132" s="174"/>
      <c r="P132" s="252"/>
      <c r="Q132" s="453"/>
      <c r="R132" s="47"/>
      <c r="S132" s="47"/>
      <c r="T132" s="46"/>
    </row>
    <row r="133" spans="1:31" customHeight="1" ht="12.75" s="10" customFormat="1">
      <c r="A133" s="226"/>
      <c r="B133" s="258" t="s">
        <v>1173</v>
      </c>
      <c r="C133" s="181" t="s">
        <v>19</v>
      </c>
      <c r="D133" s="181" t="s">
        <v>20</v>
      </c>
      <c r="E133" s="181" t="s">
        <v>21</v>
      </c>
      <c r="F133" s="594" t="s">
        <v>1047</v>
      </c>
      <c r="G133" s="592"/>
      <c r="H133" s="592"/>
      <c r="I133" s="593"/>
      <c r="J133" s="181" t="s">
        <v>23</v>
      </c>
      <c r="K133" s="255">
        <f>SUM(L133:M133)</f>
        <v>205620</v>
      </c>
      <c r="L133" s="259">
        <v>205620</v>
      </c>
      <c r="M133" s="237"/>
      <c r="N133" s="174"/>
      <c r="P133" s="252"/>
      <c r="Q133" s="453"/>
      <c r="R133" s="47"/>
      <c r="S133" s="47"/>
      <c r="T133" s="46"/>
    </row>
    <row r="134" spans="1:31" customHeight="1" ht="12.75" s="10" customFormat="1">
      <c r="A134" s="226"/>
      <c r="B134" s="258" t="s">
        <v>1174</v>
      </c>
      <c r="C134" s="181" t="s">
        <v>19</v>
      </c>
      <c r="D134" s="181" t="s">
        <v>20</v>
      </c>
      <c r="E134" s="181" t="s">
        <v>21</v>
      </c>
      <c r="F134" s="594" t="s">
        <v>1047</v>
      </c>
      <c r="G134" s="592"/>
      <c r="H134" s="592"/>
      <c r="I134" s="593"/>
      <c r="J134" s="181" t="s">
        <v>23</v>
      </c>
      <c r="K134" s="255">
        <f>SUM(L134:M134)</f>
        <v>193700</v>
      </c>
      <c r="L134" s="259">
        <v>193700</v>
      </c>
      <c r="M134" s="237"/>
      <c r="N134" s="174"/>
      <c r="P134" s="252"/>
      <c r="Q134" s="453"/>
      <c r="R134" s="47"/>
      <c r="S134" s="47"/>
      <c r="T134" s="46"/>
    </row>
    <row r="135" spans="1:31" customHeight="1" ht="12.75" s="10" customFormat="1">
      <c r="A135" s="226"/>
      <c r="B135" s="258" t="s">
        <v>1175</v>
      </c>
      <c r="C135" s="181" t="s">
        <v>19</v>
      </c>
      <c r="D135" s="181" t="s">
        <v>20</v>
      </c>
      <c r="E135" s="181" t="s">
        <v>21</v>
      </c>
      <c r="F135" s="594" t="s">
        <v>1047</v>
      </c>
      <c r="G135" s="592"/>
      <c r="H135" s="592"/>
      <c r="I135" s="593"/>
      <c r="J135" s="181" t="s">
        <v>23</v>
      </c>
      <c r="K135" s="255">
        <f>SUM(L135:M135)</f>
        <v>193700</v>
      </c>
      <c r="L135" s="259">
        <v>193700</v>
      </c>
      <c r="M135" s="237"/>
      <c r="N135" s="174"/>
      <c r="P135" s="252"/>
      <c r="Q135" s="453"/>
      <c r="R135" s="47"/>
      <c r="S135" s="47"/>
      <c r="T135" s="46"/>
    </row>
    <row r="136" spans="1:31" customHeight="1" ht="12.75" s="10" customFormat="1">
      <c r="A136" s="226"/>
      <c r="B136" s="258" t="s">
        <v>1176</v>
      </c>
      <c r="C136" s="181" t="s">
        <v>19</v>
      </c>
      <c r="D136" s="181" t="s">
        <v>20</v>
      </c>
      <c r="E136" s="181" t="s">
        <v>21</v>
      </c>
      <c r="F136" s="594" t="s">
        <v>1047</v>
      </c>
      <c r="G136" s="592"/>
      <c r="H136" s="592"/>
      <c r="I136" s="593"/>
      <c r="J136" s="181" t="s">
        <v>23</v>
      </c>
      <c r="K136" s="255">
        <f>SUM(L136:M136)</f>
        <v>59200</v>
      </c>
      <c r="L136" s="259">
        <v>59200</v>
      </c>
      <c r="M136" s="237"/>
      <c r="N136" s="174"/>
      <c r="P136" s="252"/>
      <c r="Q136" s="453"/>
      <c r="R136" s="47"/>
      <c r="S136" s="47"/>
      <c r="T136" s="46"/>
    </row>
    <row r="137" spans="1:31" customHeight="1" ht="12.75" s="10" customFormat="1">
      <c r="A137" s="226"/>
      <c r="B137" s="258" t="s">
        <v>1177</v>
      </c>
      <c r="C137" s="181" t="s">
        <v>19</v>
      </c>
      <c r="D137" s="181" t="s">
        <v>20</v>
      </c>
      <c r="E137" s="181" t="s">
        <v>21</v>
      </c>
      <c r="F137" s="594" t="s">
        <v>1047</v>
      </c>
      <c r="G137" s="592"/>
      <c r="H137" s="592"/>
      <c r="I137" s="593"/>
      <c r="J137" s="181" t="s">
        <v>23</v>
      </c>
      <c r="K137" s="255">
        <f>SUM(L137:M137)</f>
        <v>3720</v>
      </c>
      <c r="L137" s="259">
        <v>3720</v>
      </c>
      <c r="M137" s="237"/>
      <c r="N137" s="174"/>
      <c r="P137" s="252"/>
      <c r="Q137" s="453"/>
      <c r="R137" s="47"/>
      <c r="S137" s="47"/>
      <c r="T137" s="46"/>
    </row>
    <row r="138" spans="1:31" customHeight="1" ht="12.75" s="10" customFormat="1">
      <c r="A138" s="226"/>
      <c r="B138" s="258" t="s">
        <v>1178</v>
      </c>
      <c r="C138" s="181" t="s">
        <v>19</v>
      </c>
      <c r="D138" s="181" t="s">
        <v>20</v>
      </c>
      <c r="E138" s="181" t="s">
        <v>21</v>
      </c>
      <c r="F138" s="594" t="s">
        <v>1047</v>
      </c>
      <c r="G138" s="592"/>
      <c r="H138" s="592"/>
      <c r="I138" s="593"/>
      <c r="J138" s="181" t="s">
        <v>23</v>
      </c>
      <c r="K138" s="255">
        <f>SUM(L138:M138)</f>
        <v>17100</v>
      </c>
      <c r="L138" s="259">
        <v>17100</v>
      </c>
      <c r="M138" s="237"/>
      <c r="N138" s="174"/>
      <c r="P138" s="252"/>
      <c r="Q138" s="453"/>
      <c r="R138" s="47"/>
      <c r="S138" s="47"/>
      <c r="T138" s="46"/>
    </row>
    <row r="139" spans="1:31" customHeight="1" ht="12.75" s="10" customFormat="1">
      <c r="A139" s="226"/>
      <c r="B139" s="258" t="s">
        <v>1179</v>
      </c>
      <c r="C139" s="181" t="s">
        <v>19</v>
      </c>
      <c r="D139" s="181" t="s">
        <v>20</v>
      </c>
      <c r="E139" s="181" t="s">
        <v>21</v>
      </c>
      <c r="F139" s="594" t="s">
        <v>1047</v>
      </c>
      <c r="G139" s="592"/>
      <c r="H139" s="592"/>
      <c r="I139" s="593"/>
      <c r="J139" s="181" t="s">
        <v>23</v>
      </c>
      <c r="K139" s="255">
        <f>SUM(L139:M139)</f>
        <v>8200</v>
      </c>
      <c r="L139" s="259">
        <v>8200</v>
      </c>
      <c r="M139" s="237"/>
      <c r="N139" s="174"/>
      <c r="P139" s="252"/>
      <c r="Q139" s="453"/>
      <c r="R139" s="47"/>
      <c r="S139" s="47"/>
      <c r="T139" s="46"/>
    </row>
    <row r="140" spans="1:31" customHeight="1" ht="12.75" s="10" customFormat="1">
      <c r="A140" s="226"/>
      <c r="B140" s="258" t="s">
        <v>1180</v>
      </c>
      <c r="C140" s="181" t="s">
        <v>19</v>
      </c>
      <c r="D140" s="181" t="s">
        <v>20</v>
      </c>
      <c r="E140" s="181" t="s">
        <v>21</v>
      </c>
      <c r="F140" s="594" t="s">
        <v>1047</v>
      </c>
      <c r="G140" s="592"/>
      <c r="H140" s="592"/>
      <c r="I140" s="593"/>
      <c r="J140" s="181" t="s">
        <v>23</v>
      </c>
      <c r="K140" s="255">
        <f>SUM(L140:M140)</f>
        <v>5120</v>
      </c>
      <c r="L140" s="259">
        <v>5120</v>
      </c>
      <c r="M140" s="237"/>
      <c r="N140" s="174"/>
      <c r="P140" s="252"/>
      <c r="Q140" s="453"/>
      <c r="R140" s="47"/>
      <c r="S140" s="47"/>
      <c r="T140" s="46"/>
    </row>
    <row r="141" spans="1:31" customHeight="1" ht="12.75" s="10" customFormat="1">
      <c r="A141" s="226"/>
      <c r="B141" s="258" t="s">
        <v>1181</v>
      </c>
      <c r="C141" s="181" t="s">
        <v>19</v>
      </c>
      <c r="D141" s="181" t="s">
        <v>20</v>
      </c>
      <c r="E141" s="181" t="s">
        <v>21</v>
      </c>
      <c r="F141" s="594" t="s">
        <v>1047</v>
      </c>
      <c r="G141" s="592"/>
      <c r="H141" s="592"/>
      <c r="I141" s="593"/>
      <c r="J141" s="181" t="s">
        <v>23</v>
      </c>
      <c r="K141" s="255">
        <f>SUM(L141:M141)</f>
        <v>58990</v>
      </c>
      <c r="L141" s="259">
        <v>58990</v>
      </c>
      <c r="M141" s="237"/>
      <c r="N141" s="174"/>
      <c r="P141" s="252"/>
      <c r="Q141" s="453"/>
      <c r="R141" s="47"/>
      <c r="S141" s="47"/>
      <c r="T141" s="46"/>
    </row>
    <row r="142" spans="1:31" customHeight="1" ht="12.75" s="10" customFormat="1">
      <c r="A142" s="226"/>
      <c r="B142" s="258" t="s">
        <v>1182</v>
      </c>
      <c r="C142" s="181" t="s">
        <v>19</v>
      </c>
      <c r="D142" s="181" t="s">
        <v>20</v>
      </c>
      <c r="E142" s="181" t="s">
        <v>21</v>
      </c>
      <c r="F142" s="594" t="s">
        <v>1047</v>
      </c>
      <c r="G142" s="592"/>
      <c r="H142" s="592"/>
      <c r="I142" s="593"/>
      <c r="J142" s="181" t="s">
        <v>23</v>
      </c>
      <c r="K142" s="255">
        <f>SUM(L142:M142)</f>
        <v>3900</v>
      </c>
      <c r="L142" s="259">
        <v>3900</v>
      </c>
      <c r="M142" s="237"/>
      <c r="N142" s="174"/>
      <c r="P142" s="252"/>
      <c r="Q142" s="453"/>
      <c r="R142" s="47"/>
      <c r="S142" s="47"/>
      <c r="T142" s="46"/>
    </row>
    <row r="143" spans="1:31" customHeight="1" ht="12.75" s="10" customFormat="1">
      <c r="A143" s="226"/>
      <c r="B143" s="258" t="s">
        <v>1183</v>
      </c>
      <c r="C143" s="181" t="s">
        <v>19</v>
      </c>
      <c r="D143" s="181" t="s">
        <v>20</v>
      </c>
      <c r="E143" s="181" t="s">
        <v>21</v>
      </c>
      <c r="F143" s="594" t="s">
        <v>1047</v>
      </c>
      <c r="G143" s="592"/>
      <c r="H143" s="592"/>
      <c r="I143" s="593"/>
      <c r="J143" s="181" t="s">
        <v>23</v>
      </c>
      <c r="K143" s="255">
        <f>SUM(L143:M143)</f>
        <v>300</v>
      </c>
      <c r="L143" s="259">
        <v>300</v>
      </c>
      <c r="M143" s="237"/>
      <c r="N143" s="174"/>
      <c r="P143" s="252"/>
      <c r="Q143" s="453"/>
      <c r="R143" s="47"/>
      <c r="S143" s="47"/>
      <c r="T143" s="46"/>
    </row>
    <row r="144" spans="1:31" customHeight="1" ht="12.75" s="10" customFormat="1">
      <c r="A144" s="226"/>
      <c r="B144" s="258" t="s">
        <v>1184</v>
      </c>
      <c r="C144" s="181" t="s">
        <v>19</v>
      </c>
      <c r="D144" s="181" t="s">
        <v>20</v>
      </c>
      <c r="E144" s="181" t="s">
        <v>21</v>
      </c>
      <c r="F144" s="594" t="s">
        <v>1047</v>
      </c>
      <c r="G144" s="592"/>
      <c r="H144" s="592"/>
      <c r="I144" s="593"/>
      <c r="J144" s="181" t="s">
        <v>23</v>
      </c>
      <c r="K144" s="255">
        <f>SUM(L144:M144)</f>
        <v>1540</v>
      </c>
      <c r="L144" s="259">
        <v>1540</v>
      </c>
      <c r="M144" s="237"/>
      <c r="N144" s="174"/>
      <c r="P144" s="252"/>
      <c r="Q144" s="453"/>
      <c r="R144" s="47"/>
      <c r="S144" s="47"/>
      <c r="T144" s="46"/>
    </row>
    <row r="145" spans="1:31" customHeight="1" ht="12.75" s="10" customFormat="1">
      <c r="A145" s="226"/>
      <c r="B145" s="226" t="s">
        <v>1185</v>
      </c>
      <c r="C145" s="181" t="s">
        <v>19</v>
      </c>
      <c r="D145" s="181" t="s">
        <v>20</v>
      </c>
      <c r="E145" s="181" t="s">
        <v>21</v>
      </c>
      <c r="F145" s="594" t="s">
        <v>1047</v>
      </c>
      <c r="G145" s="592"/>
      <c r="H145" s="592"/>
      <c r="I145" s="593"/>
      <c r="J145" s="181" t="s">
        <v>23</v>
      </c>
      <c r="K145" s="255">
        <f>SUM(L145:M145)</f>
        <v>638</v>
      </c>
      <c r="L145" s="259">
        <v>638</v>
      </c>
      <c r="M145" s="237"/>
      <c r="N145" s="174"/>
      <c r="P145" s="252"/>
      <c r="Q145" s="453"/>
      <c r="R145" s="47"/>
      <c r="S145" s="47"/>
      <c r="T145" s="46"/>
    </row>
    <row r="146" spans="1:31" customHeight="1" ht="12.75" s="10" customFormat="1">
      <c r="A146" s="226"/>
      <c r="B146" s="258" t="s">
        <v>1186</v>
      </c>
      <c r="C146" s="181" t="s">
        <v>19</v>
      </c>
      <c r="D146" s="181" t="s">
        <v>20</v>
      </c>
      <c r="E146" s="181" t="s">
        <v>21</v>
      </c>
      <c r="F146" s="594" t="s">
        <v>1047</v>
      </c>
      <c r="G146" s="592"/>
      <c r="H146" s="592"/>
      <c r="I146" s="593"/>
      <c r="J146" s="181" t="s">
        <v>23</v>
      </c>
      <c r="K146" s="255">
        <f>SUM(L146:M146)</f>
        <v>5200</v>
      </c>
      <c r="L146" s="259">
        <v>5200</v>
      </c>
      <c r="M146" s="237"/>
      <c r="N146" s="174"/>
      <c r="P146" s="252"/>
      <c r="Q146" s="453"/>
      <c r="R146" s="47"/>
      <c r="S146" s="47"/>
      <c r="T146" s="46"/>
    </row>
    <row r="147" spans="1:31" customHeight="1" ht="12.75" s="10" customFormat="1">
      <c r="A147" s="226"/>
      <c r="B147" s="258" t="s">
        <v>1187</v>
      </c>
      <c r="C147" s="181" t="s">
        <v>19</v>
      </c>
      <c r="D147" s="181" t="s">
        <v>20</v>
      </c>
      <c r="E147" s="181" t="s">
        <v>21</v>
      </c>
      <c r="F147" s="594" t="s">
        <v>1047</v>
      </c>
      <c r="G147" s="592"/>
      <c r="H147" s="592"/>
      <c r="I147" s="593"/>
      <c r="J147" s="181" t="s">
        <v>23</v>
      </c>
      <c r="K147" s="255">
        <f>SUM(L147:M147)</f>
        <v>85034</v>
      </c>
      <c r="L147" s="259">
        <v>85034</v>
      </c>
      <c r="M147" s="237"/>
      <c r="N147" s="174"/>
      <c r="P147" s="252"/>
      <c r="Q147" s="453"/>
      <c r="R147" s="47"/>
      <c r="S147" s="47"/>
      <c r="T147" s="46"/>
    </row>
    <row r="148" spans="1:31" customHeight="1" ht="12.75" s="10" customFormat="1">
      <c r="A148" s="226"/>
      <c r="B148" s="258" t="s">
        <v>1188</v>
      </c>
      <c r="C148" s="181" t="s">
        <v>19</v>
      </c>
      <c r="D148" s="181" t="s">
        <v>20</v>
      </c>
      <c r="E148" s="181" t="s">
        <v>21</v>
      </c>
      <c r="F148" s="594" t="s">
        <v>1047</v>
      </c>
      <c r="G148" s="592"/>
      <c r="H148" s="592"/>
      <c r="I148" s="593"/>
      <c r="J148" s="181" t="s">
        <v>23</v>
      </c>
      <c r="K148" s="255">
        <f>SUM(L148:M148)</f>
        <v>25245</v>
      </c>
      <c r="L148" s="259">
        <v>25245</v>
      </c>
      <c r="M148" s="237"/>
      <c r="N148" s="174"/>
      <c r="P148" s="252"/>
      <c r="Q148" s="453"/>
      <c r="R148" s="47"/>
      <c r="S148" s="47"/>
      <c r="T148" s="46"/>
    </row>
    <row r="149" spans="1:31" customHeight="1" ht="12.75" s="10" customFormat="1">
      <c r="A149" s="226"/>
      <c r="B149" s="258" t="s">
        <v>1189</v>
      </c>
      <c r="C149" s="181" t="s">
        <v>19</v>
      </c>
      <c r="D149" s="181" t="s">
        <v>20</v>
      </c>
      <c r="E149" s="181" t="s">
        <v>21</v>
      </c>
      <c r="F149" s="594" t="s">
        <v>1047</v>
      </c>
      <c r="G149" s="592"/>
      <c r="H149" s="592"/>
      <c r="I149" s="593"/>
      <c r="J149" s="181" t="s">
        <v>23</v>
      </c>
      <c r="K149" s="255">
        <f>SUM(L149:M149)</f>
        <v>1350</v>
      </c>
      <c r="L149" s="259">
        <v>1350</v>
      </c>
      <c r="M149" s="237"/>
      <c r="N149" s="174"/>
      <c r="P149" s="252"/>
      <c r="Q149" s="453"/>
      <c r="R149" s="47"/>
      <c r="S149" s="47"/>
      <c r="T149" s="46"/>
    </row>
    <row r="150" spans="1:31" customHeight="1" ht="12.75" s="10" customFormat="1">
      <c r="A150" s="226"/>
      <c r="B150" s="258" t="s">
        <v>1190</v>
      </c>
      <c r="C150" s="181" t="s">
        <v>19</v>
      </c>
      <c r="D150" s="181" t="s">
        <v>20</v>
      </c>
      <c r="E150" s="181" t="s">
        <v>21</v>
      </c>
      <c r="F150" s="594" t="s">
        <v>1047</v>
      </c>
      <c r="G150" s="592"/>
      <c r="H150" s="592"/>
      <c r="I150" s="593"/>
      <c r="J150" s="181" t="s">
        <v>23</v>
      </c>
      <c r="K150" s="255">
        <f>SUM(L150:M150)</f>
        <v>903</v>
      </c>
      <c r="L150" s="259">
        <v>903</v>
      </c>
      <c r="M150" s="237"/>
      <c r="N150" s="174"/>
      <c r="P150" s="252"/>
      <c r="Q150" s="453"/>
      <c r="R150" s="47"/>
      <c r="S150" s="47"/>
      <c r="T150" s="46"/>
    </row>
    <row r="151" spans="1:31" customHeight="1" ht="12.75" s="10" customFormat="1">
      <c r="A151" s="226"/>
      <c r="B151" s="258" t="s">
        <v>1191</v>
      </c>
      <c r="C151" s="181" t="s">
        <v>19</v>
      </c>
      <c r="D151" s="181" t="s">
        <v>20</v>
      </c>
      <c r="E151" s="181" t="s">
        <v>21</v>
      </c>
      <c r="F151" s="594" t="s">
        <v>1047</v>
      </c>
      <c r="G151" s="592"/>
      <c r="H151" s="592"/>
      <c r="I151" s="593"/>
      <c r="J151" s="181" t="s">
        <v>23</v>
      </c>
      <c r="K151" s="255">
        <f>SUM(L151:M151)</f>
        <v>12512</v>
      </c>
      <c r="L151" s="259">
        <v>12512</v>
      </c>
      <c r="M151" s="237"/>
      <c r="N151" s="174"/>
      <c r="P151" s="252"/>
      <c r="Q151" s="453"/>
      <c r="R151" s="47"/>
      <c r="S151" s="47"/>
      <c r="T151" s="46"/>
    </row>
    <row r="152" spans="1:31" customHeight="1" ht="12.75" s="10" customFormat="1">
      <c r="A152" s="226"/>
      <c r="B152" s="258" t="s">
        <v>1192</v>
      </c>
      <c r="C152" s="181" t="s">
        <v>19</v>
      </c>
      <c r="D152" s="181" t="s">
        <v>20</v>
      </c>
      <c r="E152" s="181" t="s">
        <v>21</v>
      </c>
      <c r="F152" s="594" t="s">
        <v>1047</v>
      </c>
      <c r="G152" s="592"/>
      <c r="H152" s="592"/>
      <c r="I152" s="593"/>
      <c r="J152" s="181" t="s">
        <v>23</v>
      </c>
      <c r="K152" s="255">
        <f>SUM(L152:M152)</f>
        <v>39195</v>
      </c>
      <c r="L152" s="259">
        <v>39195</v>
      </c>
      <c r="M152" s="237"/>
      <c r="N152" s="174"/>
      <c r="P152" s="252"/>
      <c r="Q152" s="453"/>
      <c r="R152" s="47"/>
      <c r="S152" s="47"/>
      <c r="T152" s="46"/>
    </row>
    <row r="153" spans="1:31" customHeight="1" ht="12.75" s="10" customFormat="1">
      <c r="A153" s="226"/>
      <c r="B153" s="258" t="s">
        <v>1193</v>
      </c>
      <c r="C153" s="181" t="s">
        <v>19</v>
      </c>
      <c r="D153" s="181" t="s">
        <v>20</v>
      </c>
      <c r="E153" s="181" t="s">
        <v>21</v>
      </c>
      <c r="F153" s="594" t="s">
        <v>1047</v>
      </c>
      <c r="G153" s="592"/>
      <c r="H153" s="592"/>
      <c r="I153" s="593"/>
      <c r="J153" s="181" t="s">
        <v>23</v>
      </c>
      <c r="K153" s="255">
        <f>SUM(L153:M153)</f>
        <v>1170</v>
      </c>
      <c r="L153" s="259">
        <v>1170</v>
      </c>
      <c r="M153" s="237"/>
      <c r="N153" s="174"/>
      <c r="P153" s="252"/>
      <c r="Q153" s="453"/>
      <c r="R153" s="47"/>
      <c r="S153" s="47"/>
      <c r="T153" s="46"/>
    </row>
    <row r="154" spans="1:31" customHeight="1" ht="12.75" s="10" customFormat="1">
      <c r="A154" s="226"/>
      <c r="B154" s="258" t="s">
        <v>1194</v>
      </c>
      <c r="C154" s="181" t="s">
        <v>19</v>
      </c>
      <c r="D154" s="181" t="s">
        <v>20</v>
      </c>
      <c r="E154" s="181" t="s">
        <v>21</v>
      </c>
      <c r="F154" s="594" t="s">
        <v>1047</v>
      </c>
      <c r="G154" s="592"/>
      <c r="H154" s="592"/>
      <c r="I154" s="593"/>
      <c r="J154" s="181" t="s">
        <v>23</v>
      </c>
      <c r="K154" s="255">
        <f>SUM(L154:M154)</f>
        <v>35700</v>
      </c>
      <c r="L154" s="259">
        <v>35700</v>
      </c>
      <c r="M154" s="237"/>
      <c r="N154" s="174"/>
      <c r="P154" s="252"/>
      <c r="Q154" s="453"/>
      <c r="R154" s="47"/>
      <c r="S154" s="47"/>
      <c r="T154" s="46"/>
    </row>
    <row r="155" spans="1:31" customHeight="1" ht="12.75" s="10" customFormat="1">
      <c r="A155" s="226"/>
      <c r="B155" s="258" t="s">
        <v>1195</v>
      </c>
      <c r="C155" s="181" t="s">
        <v>19</v>
      </c>
      <c r="D155" s="181" t="s">
        <v>20</v>
      </c>
      <c r="E155" s="181" t="s">
        <v>21</v>
      </c>
      <c r="F155" s="594" t="s">
        <v>1047</v>
      </c>
      <c r="G155" s="592"/>
      <c r="H155" s="592"/>
      <c r="I155" s="593"/>
      <c r="J155" s="181" t="s">
        <v>23</v>
      </c>
      <c r="K155" s="255">
        <f>SUM(L155:M155)</f>
        <v>1700</v>
      </c>
      <c r="L155" s="259">
        <v>1700</v>
      </c>
      <c r="M155" s="237"/>
      <c r="N155" s="174"/>
      <c r="P155" s="252"/>
      <c r="Q155" s="453"/>
      <c r="R155" s="47"/>
      <c r="S155" s="47"/>
      <c r="T155" s="46"/>
    </row>
    <row r="156" spans="1:31" customHeight="1" ht="12.75" s="10" customFormat="1">
      <c r="A156" s="226"/>
      <c r="B156" s="258" t="s">
        <v>1196</v>
      </c>
      <c r="C156" s="181" t="s">
        <v>19</v>
      </c>
      <c r="D156" s="181" t="s">
        <v>20</v>
      </c>
      <c r="E156" s="181" t="s">
        <v>21</v>
      </c>
      <c r="F156" s="594" t="s">
        <v>1047</v>
      </c>
      <c r="G156" s="592"/>
      <c r="H156" s="592"/>
      <c r="I156" s="593"/>
      <c r="J156" s="181" t="s">
        <v>23</v>
      </c>
      <c r="K156" s="255">
        <f>SUM(L156:M156)</f>
        <v>3400</v>
      </c>
      <c r="L156" s="259">
        <v>3400</v>
      </c>
      <c r="M156" s="237"/>
      <c r="N156" s="174"/>
      <c r="P156" s="252"/>
      <c r="Q156" s="453"/>
      <c r="R156" s="47"/>
      <c r="S156" s="47"/>
      <c r="T156" s="46"/>
    </row>
    <row r="157" spans="1:31" customHeight="1" ht="12.75" s="10" customFormat="1">
      <c r="A157" s="226"/>
      <c r="B157" s="258" t="s">
        <v>1197</v>
      </c>
      <c r="C157" s="181" t="s">
        <v>19</v>
      </c>
      <c r="D157" s="181" t="s">
        <v>20</v>
      </c>
      <c r="E157" s="181" t="s">
        <v>21</v>
      </c>
      <c r="F157" s="594" t="s">
        <v>1047</v>
      </c>
      <c r="G157" s="592"/>
      <c r="H157" s="592"/>
      <c r="I157" s="593"/>
      <c r="J157" s="181" t="s">
        <v>23</v>
      </c>
      <c r="K157" s="255">
        <f>SUM(L157:M157)</f>
        <v>1265</v>
      </c>
      <c r="L157" s="259">
        <v>1265</v>
      </c>
      <c r="M157" s="237"/>
      <c r="N157" s="174"/>
      <c r="P157" s="252"/>
      <c r="Q157" s="453"/>
      <c r="R157" s="47"/>
      <c r="S157" s="47"/>
      <c r="T157" s="46"/>
    </row>
    <row r="158" spans="1:31" customHeight="1" ht="12.75" s="10" customFormat="1">
      <c r="A158" s="226"/>
      <c r="B158" s="258" t="s">
        <v>1198</v>
      </c>
      <c r="C158" s="181" t="s">
        <v>19</v>
      </c>
      <c r="D158" s="181" t="s">
        <v>20</v>
      </c>
      <c r="E158" s="181" t="s">
        <v>21</v>
      </c>
      <c r="F158" s="594" t="s">
        <v>1047</v>
      </c>
      <c r="G158" s="592"/>
      <c r="H158" s="592"/>
      <c r="I158" s="593"/>
      <c r="J158" s="181" t="s">
        <v>23</v>
      </c>
      <c r="K158" s="255">
        <f>SUM(L158:M158)</f>
        <v>3350</v>
      </c>
      <c r="L158" s="259">
        <v>3350</v>
      </c>
      <c r="M158" s="237"/>
      <c r="N158" s="174"/>
      <c r="P158" s="252"/>
      <c r="Q158" s="453"/>
      <c r="R158" s="47"/>
      <c r="S158" s="47"/>
      <c r="T158" s="46"/>
    </row>
    <row r="159" spans="1:31" customHeight="1" ht="12.75" s="10" customFormat="1">
      <c r="A159" s="226"/>
      <c r="B159" s="258" t="s">
        <v>1199</v>
      </c>
      <c r="C159" s="181" t="s">
        <v>19</v>
      </c>
      <c r="D159" s="181" t="s">
        <v>20</v>
      </c>
      <c r="E159" s="181" t="s">
        <v>21</v>
      </c>
      <c r="F159" s="594" t="s">
        <v>1047</v>
      </c>
      <c r="G159" s="592"/>
      <c r="H159" s="592"/>
      <c r="I159" s="593"/>
      <c r="J159" s="181" t="s">
        <v>23</v>
      </c>
      <c r="K159" s="255">
        <f>SUM(L159:M159)</f>
        <v>10595</v>
      </c>
      <c r="L159" s="259">
        <v>10595</v>
      </c>
      <c r="M159" s="237"/>
      <c r="N159" s="174"/>
      <c r="P159" s="252"/>
      <c r="Q159" s="453"/>
      <c r="R159" s="47"/>
      <c r="S159" s="47"/>
      <c r="T159" s="46"/>
    </row>
    <row r="160" spans="1:31" customHeight="1" ht="12.75" s="10" customFormat="1">
      <c r="A160" s="226"/>
      <c r="B160" s="258" t="s">
        <v>1200</v>
      </c>
      <c r="C160" s="181" t="s">
        <v>19</v>
      </c>
      <c r="D160" s="181" t="s">
        <v>20</v>
      </c>
      <c r="E160" s="181" t="s">
        <v>21</v>
      </c>
      <c r="F160" s="594" t="s">
        <v>1047</v>
      </c>
      <c r="G160" s="592"/>
      <c r="H160" s="592"/>
      <c r="I160" s="593"/>
      <c r="J160" s="181" t="s">
        <v>23</v>
      </c>
      <c r="K160" s="255">
        <f>SUM(L160:M160)</f>
        <v>36720</v>
      </c>
      <c r="L160" s="259">
        <v>36720</v>
      </c>
      <c r="M160" s="237"/>
      <c r="N160" s="174"/>
      <c r="P160" s="252"/>
      <c r="Q160" s="453"/>
      <c r="R160" s="47"/>
      <c r="S160" s="47"/>
      <c r="T160" s="46"/>
    </row>
    <row r="161" spans="1:31" customHeight="1" ht="12.75" s="10" customFormat="1">
      <c r="A161" s="226"/>
      <c r="B161" s="258" t="s">
        <v>1201</v>
      </c>
      <c r="C161" s="181" t="s">
        <v>19</v>
      </c>
      <c r="D161" s="181" t="s">
        <v>20</v>
      </c>
      <c r="E161" s="181" t="s">
        <v>21</v>
      </c>
      <c r="F161" s="594" t="s">
        <v>1047</v>
      </c>
      <c r="G161" s="592"/>
      <c r="H161" s="592"/>
      <c r="I161" s="593"/>
      <c r="J161" s="181" t="s">
        <v>23</v>
      </c>
      <c r="K161" s="255">
        <f>SUM(L161:M161)</f>
        <v>13195</v>
      </c>
      <c r="L161" s="259">
        <v>13195</v>
      </c>
      <c r="M161" s="237"/>
      <c r="N161" s="174"/>
      <c r="P161" s="252"/>
      <c r="Q161" s="453"/>
      <c r="R161" s="47"/>
      <c r="S161" s="47"/>
      <c r="T161" s="46"/>
    </row>
    <row r="162" spans="1:31" customHeight="1" ht="12.75" s="10" customFormat="1">
      <c r="A162" s="226"/>
      <c r="B162" s="258" t="s">
        <v>1202</v>
      </c>
      <c r="C162" s="181" t="s">
        <v>19</v>
      </c>
      <c r="D162" s="181" t="s">
        <v>20</v>
      </c>
      <c r="E162" s="181" t="s">
        <v>21</v>
      </c>
      <c r="F162" s="594" t="s">
        <v>1047</v>
      </c>
      <c r="G162" s="592"/>
      <c r="H162" s="592"/>
      <c r="I162" s="593"/>
      <c r="J162" s="181" t="s">
        <v>23</v>
      </c>
      <c r="K162" s="255">
        <f>SUM(L162:M162)</f>
        <v>800</v>
      </c>
      <c r="L162" s="259">
        <v>800</v>
      </c>
      <c r="M162" s="237"/>
      <c r="N162" s="174"/>
      <c r="P162" s="252"/>
      <c r="Q162" s="453"/>
      <c r="R162" s="47"/>
      <c r="S162" s="47"/>
      <c r="T162" s="46"/>
    </row>
    <row r="163" spans="1:31" customHeight="1" ht="12.75" s="10" customFormat="1">
      <c r="A163" s="226"/>
      <c r="B163" s="258" t="s">
        <v>1203</v>
      </c>
      <c r="C163" s="181" t="s">
        <v>19</v>
      </c>
      <c r="D163" s="181" t="s">
        <v>20</v>
      </c>
      <c r="E163" s="181" t="s">
        <v>21</v>
      </c>
      <c r="F163" s="594" t="s">
        <v>1047</v>
      </c>
      <c r="G163" s="592"/>
      <c r="H163" s="592"/>
      <c r="I163" s="593"/>
      <c r="J163" s="181" t="s">
        <v>23</v>
      </c>
      <c r="K163" s="255">
        <f>SUM(L163:M163)</f>
        <v>1296</v>
      </c>
      <c r="L163" s="259">
        <v>1296</v>
      </c>
      <c r="M163" s="237"/>
      <c r="N163" s="174"/>
      <c r="P163" s="252"/>
      <c r="Q163" s="453"/>
      <c r="R163" s="47"/>
      <c r="S163" s="47"/>
      <c r="T163" s="46"/>
    </row>
    <row r="164" spans="1:31" customHeight="1" ht="12.75" s="10" customFormat="1">
      <c r="A164" s="226"/>
      <c r="B164" s="258" t="s">
        <v>1204</v>
      </c>
      <c r="C164" s="181" t="s">
        <v>19</v>
      </c>
      <c r="D164" s="181" t="s">
        <v>20</v>
      </c>
      <c r="E164" s="181" t="s">
        <v>21</v>
      </c>
      <c r="F164" s="594" t="s">
        <v>1047</v>
      </c>
      <c r="G164" s="592"/>
      <c r="H164" s="592"/>
      <c r="I164" s="593"/>
      <c r="J164" s="181" t="s">
        <v>23</v>
      </c>
      <c r="K164" s="255">
        <f>SUM(L164:M164)</f>
        <v>360</v>
      </c>
      <c r="L164" s="259">
        <v>360</v>
      </c>
      <c r="M164" s="237"/>
      <c r="N164" s="174"/>
      <c r="P164" s="252"/>
      <c r="Q164" s="453"/>
      <c r="R164" s="47"/>
      <c r="S164" s="47"/>
      <c r="T164" s="46"/>
    </row>
    <row r="165" spans="1:31" customHeight="1" ht="12.75" s="10" customFormat="1">
      <c r="A165" s="226"/>
      <c r="B165" s="258" t="s">
        <v>1205</v>
      </c>
      <c r="C165" s="181" t="s">
        <v>19</v>
      </c>
      <c r="D165" s="181" t="s">
        <v>20</v>
      </c>
      <c r="E165" s="181" t="s">
        <v>21</v>
      </c>
      <c r="F165" s="594" t="s">
        <v>1047</v>
      </c>
      <c r="G165" s="592"/>
      <c r="H165" s="592"/>
      <c r="I165" s="593"/>
      <c r="J165" s="181" t="s">
        <v>23</v>
      </c>
      <c r="K165" s="255">
        <f>SUM(L165:M165)</f>
        <v>2900</v>
      </c>
      <c r="L165" s="259">
        <v>2900</v>
      </c>
      <c r="M165" s="237"/>
      <c r="N165" s="174"/>
      <c r="P165" s="252"/>
      <c r="Q165" s="453"/>
      <c r="R165" s="47"/>
      <c r="S165" s="47"/>
      <c r="T165" s="46"/>
    </row>
    <row r="166" spans="1:31" customHeight="1" ht="12.75" s="10" customFormat="1">
      <c r="A166" s="226"/>
      <c r="B166" s="258" t="s">
        <v>1206</v>
      </c>
      <c r="C166" s="181" t="s">
        <v>19</v>
      </c>
      <c r="D166" s="181" t="s">
        <v>20</v>
      </c>
      <c r="E166" s="181" t="s">
        <v>21</v>
      </c>
      <c r="F166" s="594" t="s">
        <v>1047</v>
      </c>
      <c r="G166" s="592"/>
      <c r="H166" s="592"/>
      <c r="I166" s="593"/>
      <c r="J166" s="181" t="s">
        <v>23</v>
      </c>
      <c r="K166" s="255">
        <f>SUM(L166:M166)</f>
        <v>66430</v>
      </c>
      <c r="L166" s="259">
        <v>66430</v>
      </c>
      <c r="M166" s="237"/>
      <c r="N166" s="174"/>
      <c r="P166" s="252"/>
      <c r="Q166" s="453"/>
      <c r="R166" s="47"/>
      <c r="S166" s="47"/>
      <c r="T166" s="46"/>
    </row>
    <row r="167" spans="1:31" customHeight="1" ht="12.75" s="10" customFormat="1">
      <c r="A167" s="226"/>
      <c r="B167" s="258" t="s">
        <v>1207</v>
      </c>
      <c r="C167" s="181" t="s">
        <v>19</v>
      </c>
      <c r="D167" s="181" t="s">
        <v>20</v>
      </c>
      <c r="E167" s="181" t="s">
        <v>21</v>
      </c>
      <c r="F167" s="594" t="s">
        <v>1047</v>
      </c>
      <c r="G167" s="592"/>
      <c r="H167" s="592"/>
      <c r="I167" s="593"/>
      <c r="J167" s="181" t="s">
        <v>23</v>
      </c>
      <c r="K167" s="255">
        <f>SUM(L167:M167)</f>
        <v>22040</v>
      </c>
      <c r="L167" s="259">
        <v>22040</v>
      </c>
      <c r="M167" s="237"/>
      <c r="N167" s="174"/>
      <c r="P167" s="252"/>
      <c r="Q167" s="453"/>
      <c r="R167" s="47"/>
      <c r="S167" s="47"/>
      <c r="T167" s="46"/>
    </row>
    <row r="168" spans="1:31" customHeight="1" ht="12.75" s="10" customFormat="1">
      <c r="A168" s="226"/>
      <c r="B168" s="258" t="s">
        <v>1208</v>
      </c>
      <c r="C168" s="181" t="s">
        <v>19</v>
      </c>
      <c r="D168" s="181" t="s">
        <v>20</v>
      </c>
      <c r="E168" s="181" t="s">
        <v>21</v>
      </c>
      <c r="F168" s="594" t="s">
        <v>1047</v>
      </c>
      <c r="G168" s="592"/>
      <c r="H168" s="592"/>
      <c r="I168" s="593"/>
      <c r="J168" s="181" t="s">
        <v>23</v>
      </c>
      <c r="K168" s="255">
        <f>SUM(L168:M168)</f>
        <v>20000</v>
      </c>
      <c r="L168" s="259">
        <v>20000</v>
      </c>
      <c r="M168" s="237"/>
      <c r="N168" s="174"/>
      <c r="P168" s="252"/>
      <c r="Q168" s="453"/>
      <c r="R168" s="47"/>
      <c r="S168" s="47"/>
      <c r="T168" s="46"/>
    </row>
    <row r="169" spans="1:31" customHeight="1" ht="12.75" s="10" customFormat="1">
      <c r="A169" s="226"/>
      <c r="B169" s="258" t="s">
        <v>1209</v>
      </c>
      <c r="C169" s="181" t="s">
        <v>19</v>
      </c>
      <c r="D169" s="181" t="s">
        <v>20</v>
      </c>
      <c r="E169" s="181" t="s">
        <v>21</v>
      </c>
      <c r="F169" s="594" t="s">
        <v>1047</v>
      </c>
      <c r="G169" s="592"/>
      <c r="H169" s="592"/>
      <c r="I169" s="593"/>
      <c r="J169" s="181" t="s">
        <v>23</v>
      </c>
      <c r="K169" s="255">
        <f>SUM(L169:M169)</f>
        <v>2405</v>
      </c>
      <c r="L169" s="259">
        <v>2405</v>
      </c>
      <c r="M169" s="237"/>
      <c r="N169" s="174"/>
      <c r="P169" s="252"/>
      <c r="Q169" s="453"/>
      <c r="R169" s="47"/>
      <c r="S169" s="47"/>
      <c r="T169" s="46"/>
    </row>
    <row r="170" spans="1:31" customHeight="1" ht="12.75" s="10" customFormat="1">
      <c r="A170" s="226"/>
      <c r="B170" s="258" t="s">
        <v>1210</v>
      </c>
      <c r="C170" s="181" t="s">
        <v>19</v>
      </c>
      <c r="D170" s="181" t="s">
        <v>20</v>
      </c>
      <c r="E170" s="181" t="s">
        <v>21</v>
      </c>
      <c r="F170" s="594" t="s">
        <v>1047</v>
      </c>
      <c r="G170" s="592"/>
      <c r="H170" s="592"/>
      <c r="I170" s="593"/>
      <c r="J170" s="181" t="s">
        <v>23</v>
      </c>
      <c r="K170" s="255">
        <f>SUM(L170:M170)</f>
        <v>500</v>
      </c>
      <c r="L170" s="259">
        <v>500</v>
      </c>
      <c r="M170" s="237"/>
      <c r="N170" s="174"/>
      <c r="P170" s="252"/>
      <c r="Q170" s="453"/>
      <c r="R170" s="47"/>
      <c r="S170" s="47"/>
      <c r="T170" s="46"/>
    </row>
    <row r="171" spans="1:31" customHeight="1" ht="12.75" s="10" customFormat="1">
      <c r="A171" s="226"/>
      <c r="B171" s="258" t="s">
        <v>1211</v>
      </c>
      <c r="C171" s="181" t="s">
        <v>19</v>
      </c>
      <c r="D171" s="181" t="s">
        <v>20</v>
      </c>
      <c r="E171" s="181" t="s">
        <v>21</v>
      </c>
      <c r="F171" s="594" t="s">
        <v>1047</v>
      </c>
      <c r="G171" s="592"/>
      <c r="H171" s="592"/>
      <c r="I171" s="593"/>
      <c r="J171" s="181" t="s">
        <v>23</v>
      </c>
      <c r="K171" s="255">
        <f>SUM(L171:M171)</f>
        <v>540</v>
      </c>
      <c r="L171" s="259">
        <v>540</v>
      </c>
      <c r="M171" s="237"/>
      <c r="N171" s="174"/>
      <c r="P171" s="252"/>
      <c r="Q171" s="453"/>
      <c r="R171" s="47"/>
      <c r="S171" s="47"/>
      <c r="T171" s="46"/>
    </row>
    <row r="172" spans="1:31" customHeight="1" ht="12.75" s="10" customFormat="1">
      <c r="A172" s="226"/>
      <c r="B172" s="258" t="s">
        <v>1212</v>
      </c>
      <c r="C172" s="181" t="s">
        <v>19</v>
      </c>
      <c r="D172" s="181" t="s">
        <v>20</v>
      </c>
      <c r="E172" s="181" t="s">
        <v>21</v>
      </c>
      <c r="F172" s="594" t="s">
        <v>1047</v>
      </c>
      <c r="G172" s="592"/>
      <c r="H172" s="592"/>
      <c r="I172" s="593"/>
      <c r="J172" s="181" t="s">
        <v>23</v>
      </c>
      <c r="K172" s="255">
        <f>SUM(L172:M172)</f>
        <v>9000</v>
      </c>
      <c r="L172" s="259">
        <v>9000</v>
      </c>
      <c r="M172" s="237"/>
      <c r="N172" s="174"/>
      <c r="P172" s="252"/>
      <c r="Q172" s="453"/>
      <c r="R172" s="47"/>
      <c r="S172" s="47"/>
      <c r="T172" s="46"/>
    </row>
    <row r="173" spans="1:31" customHeight="1" ht="12.75" s="10" customFormat="1">
      <c r="A173" s="226"/>
      <c r="B173" s="258" t="s">
        <v>1213</v>
      </c>
      <c r="C173" s="181" t="s">
        <v>19</v>
      </c>
      <c r="D173" s="181" t="s">
        <v>20</v>
      </c>
      <c r="E173" s="181" t="s">
        <v>21</v>
      </c>
      <c r="F173" s="594" t="s">
        <v>1047</v>
      </c>
      <c r="G173" s="592"/>
      <c r="H173" s="592"/>
      <c r="I173" s="593"/>
      <c r="J173" s="181" t="s">
        <v>23</v>
      </c>
      <c r="K173" s="255">
        <f>SUM(L173:M173)</f>
        <v>770</v>
      </c>
      <c r="L173" s="259">
        <v>770</v>
      </c>
      <c r="M173" s="237"/>
      <c r="N173" s="174"/>
      <c r="P173" s="252"/>
      <c r="Q173" s="453"/>
      <c r="R173" s="47"/>
      <c r="S173" s="47"/>
      <c r="T173" s="46"/>
    </row>
    <row r="174" spans="1:31" customHeight="1" ht="12.75" s="10" customFormat="1">
      <c r="A174" s="226"/>
      <c r="B174" s="258" t="s">
        <v>1214</v>
      </c>
      <c r="C174" s="181" t="s">
        <v>19</v>
      </c>
      <c r="D174" s="181" t="s">
        <v>20</v>
      </c>
      <c r="E174" s="181" t="s">
        <v>21</v>
      </c>
      <c r="F174" s="594" t="s">
        <v>1047</v>
      </c>
      <c r="G174" s="592"/>
      <c r="H174" s="592"/>
      <c r="I174" s="593"/>
      <c r="J174" s="181" t="s">
        <v>23</v>
      </c>
      <c r="K174" s="255">
        <f>SUM(L174:M174)</f>
        <v>9500</v>
      </c>
      <c r="L174" s="259">
        <v>9500</v>
      </c>
      <c r="M174" s="237"/>
      <c r="N174" s="174"/>
      <c r="P174" s="252"/>
      <c r="Q174" s="453"/>
      <c r="R174" s="47"/>
      <c r="S174" s="47"/>
      <c r="T174" s="46"/>
    </row>
    <row r="175" spans="1:31" customHeight="1" ht="12.75" s="10" customFormat="1">
      <c r="A175" s="226"/>
      <c r="B175" s="258" t="s">
        <v>1215</v>
      </c>
      <c r="C175" s="181" t="s">
        <v>19</v>
      </c>
      <c r="D175" s="181" t="s">
        <v>20</v>
      </c>
      <c r="E175" s="181" t="s">
        <v>21</v>
      </c>
      <c r="F175" s="594" t="s">
        <v>1047</v>
      </c>
      <c r="G175" s="592"/>
      <c r="H175" s="592"/>
      <c r="I175" s="593"/>
      <c r="J175" s="181" t="s">
        <v>23</v>
      </c>
      <c r="K175" s="255">
        <f>SUM(L175:M175)</f>
        <v>18688</v>
      </c>
      <c r="L175" s="259">
        <v>18688</v>
      </c>
      <c r="M175" s="237"/>
      <c r="N175" s="174"/>
      <c r="P175" s="252"/>
      <c r="Q175" s="453"/>
      <c r="R175" s="47"/>
      <c r="S175" s="47"/>
      <c r="T175" s="46"/>
    </row>
    <row r="176" spans="1:31" customHeight="1" ht="12.75" s="10" customFormat="1">
      <c r="A176" s="226"/>
      <c r="B176" s="258" t="s">
        <v>1216</v>
      </c>
      <c r="C176" s="181" t="s">
        <v>19</v>
      </c>
      <c r="D176" s="181" t="s">
        <v>20</v>
      </c>
      <c r="E176" s="181" t="s">
        <v>21</v>
      </c>
      <c r="F176" s="594" t="s">
        <v>1047</v>
      </c>
      <c r="G176" s="592"/>
      <c r="H176" s="592"/>
      <c r="I176" s="593"/>
      <c r="J176" s="181" t="s">
        <v>23</v>
      </c>
      <c r="K176" s="255">
        <f>SUM(L176:M176)</f>
        <v>7680</v>
      </c>
      <c r="L176" s="259">
        <v>7680</v>
      </c>
      <c r="M176" s="237"/>
      <c r="N176" s="174"/>
      <c r="P176" s="252"/>
      <c r="Q176" s="453"/>
      <c r="R176" s="47"/>
      <c r="S176" s="47"/>
      <c r="T176" s="46"/>
    </row>
    <row r="177" spans="1:31" customHeight="1" ht="12.75" s="10" customFormat="1">
      <c r="A177" s="226"/>
      <c r="B177" s="258" t="s">
        <v>1217</v>
      </c>
      <c r="C177" s="181" t="s">
        <v>19</v>
      </c>
      <c r="D177" s="181" t="s">
        <v>20</v>
      </c>
      <c r="E177" s="181" t="s">
        <v>21</v>
      </c>
      <c r="F177" s="594" t="s">
        <v>1047</v>
      </c>
      <c r="G177" s="592"/>
      <c r="H177" s="592"/>
      <c r="I177" s="593"/>
      <c r="J177" s="181" t="s">
        <v>23</v>
      </c>
      <c r="K177" s="255">
        <f>SUM(L177:M177)</f>
        <v>2268</v>
      </c>
      <c r="L177" s="259">
        <v>2268</v>
      </c>
      <c r="M177" s="237"/>
      <c r="N177" s="174"/>
      <c r="P177" s="252"/>
      <c r="Q177" s="453"/>
      <c r="R177" s="47"/>
      <c r="S177" s="47"/>
      <c r="T177" s="46"/>
    </row>
    <row r="178" spans="1:31" customHeight="1" ht="12.75" s="10" customFormat="1">
      <c r="A178" s="226"/>
      <c r="B178" s="258" t="s">
        <v>1218</v>
      </c>
      <c r="C178" s="181" t="s">
        <v>19</v>
      </c>
      <c r="D178" s="181" t="s">
        <v>20</v>
      </c>
      <c r="E178" s="181" t="s">
        <v>21</v>
      </c>
      <c r="F178" s="594" t="s">
        <v>1047</v>
      </c>
      <c r="G178" s="592"/>
      <c r="H178" s="592"/>
      <c r="I178" s="593"/>
      <c r="J178" s="181" t="s">
        <v>23</v>
      </c>
      <c r="K178" s="255">
        <f>SUM(L178:M178)</f>
        <v>2480</v>
      </c>
      <c r="L178" s="259">
        <v>2480</v>
      </c>
      <c r="M178" s="237"/>
      <c r="N178" s="174"/>
      <c r="P178" s="252"/>
      <c r="Q178" s="453"/>
      <c r="R178" s="47"/>
      <c r="S178" s="47"/>
      <c r="T178" s="46"/>
    </row>
    <row r="179" spans="1:31" customHeight="1" ht="12.75" s="10" customFormat="1">
      <c r="A179" s="226"/>
      <c r="B179" s="258" t="s">
        <v>1219</v>
      </c>
      <c r="C179" s="181" t="s">
        <v>19</v>
      </c>
      <c r="D179" s="181" t="s">
        <v>20</v>
      </c>
      <c r="E179" s="181" t="s">
        <v>21</v>
      </c>
      <c r="F179" s="594" t="s">
        <v>1047</v>
      </c>
      <c r="G179" s="592"/>
      <c r="H179" s="592"/>
      <c r="I179" s="593"/>
      <c r="J179" s="181" t="s">
        <v>23</v>
      </c>
      <c r="K179" s="255">
        <f>SUM(L179:M179)</f>
        <v>1080</v>
      </c>
      <c r="L179" s="259">
        <v>1080</v>
      </c>
      <c r="M179" s="237"/>
      <c r="N179" s="174"/>
      <c r="P179" s="252"/>
      <c r="Q179" s="453"/>
      <c r="R179" s="47"/>
      <c r="S179" s="47"/>
      <c r="T179" s="46"/>
    </row>
    <row r="180" spans="1:31" customHeight="1" ht="12.75" s="10" customFormat="1">
      <c r="A180" s="226"/>
      <c r="B180" s="258" t="s">
        <v>1220</v>
      </c>
      <c r="C180" s="181" t="s">
        <v>19</v>
      </c>
      <c r="D180" s="181" t="s">
        <v>20</v>
      </c>
      <c r="E180" s="181" t="s">
        <v>21</v>
      </c>
      <c r="F180" s="594" t="s">
        <v>1047</v>
      </c>
      <c r="G180" s="592"/>
      <c r="H180" s="592"/>
      <c r="I180" s="593"/>
      <c r="J180" s="181" t="s">
        <v>23</v>
      </c>
      <c r="K180" s="255">
        <f>SUM(L180:M180)</f>
        <v>1852</v>
      </c>
      <c r="L180" s="259">
        <v>1852</v>
      </c>
      <c r="M180" s="237"/>
      <c r="N180" s="174"/>
      <c r="P180" s="252"/>
      <c r="Q180" s="453"/>
      <c r="R180" s="47"/>
      <c r="S180" s="47"/>
      <c r="T180" s="46"/>
    </row>
    <row r="181" spans="1:31" customHeight="1" ht="12.75" s="10" customFormat="1">
      <c r="A181" s="226"/>
      <c r="B181" s="258" t="s">
        <v>1221</v>
      </c>
      <c r="C181" s="181" t="s">
        <v>19</v>
      </c>
      <c r="D181" s="181" t="s">
        <v>20</v>
      </c>
      <c r="E181" s="181" t="s">
        <v>21</v>
      </c>
      <c r="F181" s="594" t="s">
        <v>1047</v>
      </c>
      <c r="G181" s="592"/>
      <c r="H181" s="592"/>
      <c r="I181" s="593"/>
      <c r="J181" s="181" t="s">
        <v>23</v>
      </c>
      <c r="K181" s="255">
        <f>SUM(L181:M181)</f>
        <v>62010</v>
      </c>
      <c r="L181" s="259">
        <v>62010</v>
      </c>
      <c r="M181" s="237"/>
      <c r="N181" s="174"/>
      <c r="P181" s="252"/>
      <c r="Q181" s="453"/>
      <c r="R181" s="47"/>
      <c r="S181" s="47"/>
      <c r="T181" s="46"/>
    </row>
    <row r="182" spans="1:31" customHeight="1" ht="12.75" s="10" customFormat="1">
      <c r="A182" s="226"/>
      <c r="B182" s="258" t="s">
        <v>1222</v>
      </c>
      <c r="C182" s="181" t="s">
        <v>19</v>
      </c>
      <c r="D182" s="181" t="s">
        <v>20</v>
      </c>
      <c r="E182" s="181" t="s">
        <v>21</v>
      </c>
      <c r="F182" s="594" t="s">
        <v>1047</v>
      </c>
      <c r="G182" s="592"/>
      <c r="H182" s="592"/>
      <c r="I182" s="593"/>
      <c r="J182" s="181" t="s">
        <v>23</v>
      </c>
      <c r="K182" s="255">
        <f>SUM(L182:M182)</f>
        <v>11250</v>
      </c>
      <c r="L182" s="259">
        <v>11250</v>
      </c>
      <c r="M182" s="237"/>
      <c r="N182" s="174"/>
      <c r="P182" s="252"/>
      <c r="Q182" s="453"/>
      <c r="R182" s="47"/>
      <c r="S182" s="47"/>
      <c r="T182" s="46"/>
    </row>
    <row r="183" spans="1:31" customHeight="1" ht="12.75" s="10" customFormat="1">
      <c r="A183" s="226"/>
      <c r="B183" s="258" t="s">
        <v>1223</v>
      </c>
      <c r="C183" s="181" t="s">
        <v>19</v>
      </c>
      <c r="D183" s="181" t="s">
        <v>20</v>
      </c>
      <c r="E183" s="181" t="s">
        <v>21</v>
      </c>
      <c r="F183" s="594" t="s">
        <v>1047</v>
      </c>
      <c r="G183" s="592"/>
      <c r="H183" s="592"/>
      <c r="I183" s="593"/>
      <c r="J183" s="181" t="s">
        <v>23</v>
      </c>
      <c r="K183" s="255">
        <f>SUM(L183:M183)</f>
        <v>41910</v>
      </c>
      <c r="L183" s="259">
        <v>41910</v>
      </c>
      <c r="M183" s="237"/>
      <c r="N183" s="174"/>
      <c r="P183" s="252"/>
      <c r="Q183" s="453"/>
      <c r="R183" s="47"/>
      <c r="S183" s="47"/>
      <c r="T183" s="46"/>
    </row>
    <row r="184" spans="1:31" customHeight="1" ht="12.75" s="10" customFormat="1">
      <c r="A184" s="226"/>
      <c r="B184" s="258" t="s">
        <v>1224</v>
      </c>
      <c r="C184" s="181" t="s">
        <v>19</v>
      </c>
      <c r="D184" s="181" t="s">
        <v>20</v>
      </c>
      <c r="E184" s="181" t="s">
        <v>21</v>
      </c>
      <c r="F184" s="594" t="s">
        <v>1047</v>
      </c>
      <c r="G184" s="592"/>
      <c r="H184" s="592"/>
      <c r="I184" s="593"/>
      <c r="J184" s="181" t="s">
        <v>23</v>
      </c>
      <c r="K184" s="255">
        <f>SUM(L184:M184)</f>
        <v>21510</v>
      </c>
      <c r="L184" s="259">
        <v>21510</v>
      </c>
      <c r="M184" s="237"/>
      <c r="N184" s="174"/>
      <c r="P184" s="252"/>
      <c r="Q184" s="453"/>
      <c r="R184" s="47"/>
      <c r="S184" s="47"/>
      <c r="T184" s="46"/>
    </row>
    <row r="185" spans="1:31" customHeight="1" ht="12.75" s="10" customFormat="1">
      <c r="A185" s="226"/>
      <c r="B185" s="258" t="s">
        <v>1225</v>
      </c>
      <c r="C185" s="181" t="s">
        <v>19</v>
      </c>
      <c r="D185" s="181" t="s">
        <v>20</v>
      </c>
      <c r="E185" s="181" t="s">
        <v>21</v>
      </c>
      <c r="F185" s="594" t="s">
        <v>1047</v>
      </c>
      <c r="G185" s="592"/>
      <c r="H185" s="592"/>
      <c r="I185" s="593"/>
      <c r="J185" s="181" t="s">
        <v>23</v>
      </c>
      <c r="K185" s="255">
        <f>SUM(L185:M185)</f>
        <v>9600</v>
      </c>
      <c r="L185" s="259">
        <v>9600</v>
      </c>
      <c r="M185" s="237"/>
      <c r="N185" s="174"/>
      <c r="P185" s="252"/>
      <c r="Q185" s="453"/>
      <c r="R185" s="47"/>
      <c r="S185" s="47"/>
      <c r="T185" s="46"/>
    </row>
    <row r="186" spans="1:31" customHeight="1" ht="12.75" s="10" customFormat="1">
      <c r="A186" s="226"/>
      <c r="B186" s="258" t="s">
        <v>1226</v>
      </c>
      <c r="C186" s="181" t="s">
        <v>19</v>
      </c>
      <c r="D186" s="181" t="s">
        <v>20</v>
      </c>
      <c r="E186" s="181" t="s">
        <v>21</v>
      </c>
      <c r="F186" s="594" t="s">
        <v>1047</v>
      </c>
      <c r="G186" s="592"/>
      <c r="H186" s="592"/>
      <c r="I186" s="593"/>
      <c r="J186" s="181" t="s">
        <v>23</v>
      </c>
      <c r="K186" s="255">
        <f>SUM(L186:M186)</f>
        <v>41130</v>
      </c>
      <c r="L186" s="259">
        <v>41130</v>
      </c>
      <c r="M186" s="237"/>
      <c r="N186" s="174"/>
      <c r="P186" s="252"/>
      <c r="Q186" s="453"/>
      <c r="R186" s="47"/>
      <c r="S186" s="47"/>
      <c r="T186" s="46"/>
    </row>
    <row r="187" spans="1:31" customHeight="1" ht="12.75" s="10" customFormat="1">
      <c r="A187" s="226"/>
      <c r="B187" s="258" t="s">
        <v>1227</v>
      </c>
      <c r="C187" s="181" t="s">
        <v>19</v>
      </c>
      <c r="D187" s="181" t="s">
        <v>20</v>
      </c>
      <c r="E187" s="181" t="s">
        <v>21</v>
      </c>
      <c r="F187" s="594" t="s">
        <v>1047</v>
      </c>
      <c r="G187" s="592"/>
      <c r="H187" s="592"/>
      <c r="I187" s="593"/>
      <c r="J187" s="181" t="s">
        <v>23</v>
      </c>
      <c r="K187" s="255">
        <f>SUM(L187:M187)</f>
        <v>1140</v>
      </c>
      <c r="L187" s="259">
        <v>1140</v>
      </c>
      <c r="M187" s="237"/>
      <c r="N187" s="174"/>
      <c r="P187" s="252"/>
      <c r="Q187" s="453"/>
      <c r="R187" s="47"/>
      <c r="S187" s="47"/>
      <c r="T187" s="46"/>
    </row>
    <row r="188" spans="1:31" customHeight="1" ht="12.75" s="10" customFormat="1">
      <c r="A188" s="226"/>
      <c r="B188" s="258" t="s">
        <v>1228</v>
      </c>
      <c r="C188" s="181" t="s">
        <v>19</v>
      </c>
      <c r="D188" s="181" t="s">
        <v>20</v>
      </c>
      <c r="E188" s="181" t="s">
        <v>21</v>
      </c>
      <c r="F188" s="594" t="s">
        <v>1047</v>
      </c>
      <c r="G188" s="592"/>
      <c r="H188" s="592"/>
      <c r="I188" s="593"/>
      <c r="J188" s="181" t="s">
        <v>23</v>
      </c>
      <c r="K188" s="255">
        <f>SUM(L188:M188)</f>
        <v>750</v>
      </c>
      <c r="L188" s="259">
        <v>750</v>
      </c>
      <c r="M188" s="237"/>
      <c r="N188" s="174"/>
      <c r="P188" s="252"/>
      <c r="Q188" s="453"/>
      <c r="R188" s="47"/>
      <c r="S188" s="47"/>
      <c r="T188" s="46"/>
    </row>
    <row r="189" spans="1:31" customHeight="1" ht="12.75" s="10" customFormat="1">
      <c r="A189" s="226"/>
      <c r="B189" s="258" t="s">
        <v>1229</v>
      </c>
      <c r="C189" s="181" t="s">
        <v>19</v>
      </c>
      <c r="D189" s="181" t="s">
        <v>20</v>
      </c>
      <c r="E189" s="181" t="s">
        <v>21</v>
      </c>
      <c r="F189" s="594" t="s">
        <v>1047</v>
      </c>
      <c r="G189" s="592"/>
      <c r="H189" s="592"/>
      <c r="I189" s="593"/>
      <c r="J189" s="181" t="s">
        <v>23</v>
      </c>
      <c r="K189" s="255">
        <f>SUM(L189:M189)</f>
        <v>2700</v>
      </c>
      <c r="L189" s="259">
        <v>2700</v>
      </c>
      <c r="M189" s="237"/>
      <c r="N189" s="174"/>
      <c r="P189" s="252"/>
      <c r="Q189" s="453"/>
      <c r="R189" s="47"/>
      <c r="S189" s="47"/>
      <c r="T189" s="46"/>
    </row>
    <row r="190" spans="1:31" customHeight="1" ht="12.75" s="10" customFormat="1">
      <c r="A190" s="226"/>
      <c r="B190" s="258" t="s">
        <v>1230</v>
      </c>
      <c r="C190" s="181" t="s">
        <v>19</v>
      </c>
      <c r="D190" s="181" t="s">
        <v>20</v>
      </c>
      <c r="E190" s="181" t="s">
        <v>21</v>
      </c>
      <c r="F190" s="594" t="s">
        <v>1047</v>
      </c>
      <c r="G190" s="592"/>
      <c r="H190" s="592"/>
      <c r="I190" s="593"/>
      <c r="J190" s="181" t="s">
        <v>23</v>
      </c>
      <c r="K190" s="255">
        <f>SUM(L190:M190)</f>
        <v>2640</v>
      </c>
      <c r="L190" s="259">
        <v>2640</v>
      </c>
      <c r="M190" s="237"/>
      <c r="N190" s="174"/>
      <c r="P190" s="252"/>
      <c r="Q190" s="453"/>
      <c r="R190" s="47"/>
      <c r="S190" s="47"/>
      <c r="T190" s="46"/>
    </row>
    <row r="191" spans="1:31" customHeight="1" ht="12.75" s="10" customFormat="1">
      <c r="A191" s="226"/>
      <c r="B191" s="258" t="s">
        <v>1231</v>
      </c>
      <c r="C191" s="181" t="s">
        <v>19</v>
      </c>
      <c r="D191" s="181" t="s">
        <v>20</v>
      </c>
      <c r="E191" s="181" t="s">
        <v>21</v>
      </c>
      <c r="F191" s="594" t="s">
        <v>1047</v>
      </c>
      <c r="G191" s="592"/>
      <c r="H191" s="592"/>
      <c r="I191" s="593"/>
      <c r="J191" s="181" t="s">
        <v>23</v>
      </c>
      <c r="K191" s="255">
        <f>SUM(L191:M191)</f>
        <v>2640</v>
      </c>
      <c r="L191" s="259">
        <v>2640</v>
      </c>
      <c r="M191" s="237"/>
      <c r="N191" s="174"/>
      <c r="P191" s="252"/>
      <c r="Q191" s="453"/>
      <c r="R191" s="47"/>
      <c r="S191" s="47"/>
      <c r="T191" s="46"/>
    </row>
    <row r="192" spans="1:31" customHeight="1" ht="12.75" s="10" customFormat="1">
      <c r="A192" s="226"/>
      <c r="B192" s="258" t="s">
        <v>1232</v>
      </c>
      <c r="C192" s="181" t="s">
        <v>19</v>
      </c>
      <c r="D192" s="181" t="s">
        <v>20</v>
      </c>
      <c r="E192" s="181" t="s">
        <v>21</v>
      </c>
      <c r="F192" s="594" t="s">
        <v>1047</v>
      </c>
      <c r="G192" s="592"/>
      <c r="H192" s="592"/>
      <c r="I192" s="593"/>
      <c r="J192" s="181" t="s">
        <v>23</v>
      </c>
      <c r="K192" s="255">
        <f>SUM(L192:M192)</f>
        <v>5790</v>
      </c>
      <c r="L192" s="259">
        <v>5790</v>
      </c>
      <c r="M192" s="237"/>
      <c r="N192" s="174"/>
      <c r="P192" s="252"/>
      <c r="Q192" s="453"/>
      <c r="R192" s="47"/>
      <c r="S192" s="47"/>
      <c r="T192" s="46"/>
    </row>
    <row r="193" spans="1:31" customHeight="1" ht="12.75" s="10" customFormat="1">
      <c r="A193" s="226"/>
      <c r="B193" s="258" t="s">
        <v>1233</v>
      </c>
      <c r="C193" s="181" t="s">
        <v>19</v>
      </c>
      <c r="D193" s="181" t="s">
        <v>20</v>
      </c>
      <c r="E193" s="181" t="s">
        <v>21</v>
      </c>
      <c r="F193" s="594" t="s">
        <v>1047</v>
      </c>
      <c r="G193" s="592"/>
      <c r="H193" s="592"/>
      <c r="I193" s="593"/>
      <c r="J193" s="181" t="s">
        <v>23</v>
      </c>
      <c r="K193" s="255">
        <f>SUM(L193:M193)</f>
        <v>216</v>
      </c>
      <c r="L193" s="259">
        <v>216</v>
      </c>
      <c r="M193" s="237"/>
      <c r="N193" s="174"/>
      <c r="P193" s="252"/>
      <c r="Q193" s="453"/>
      <c r="R193" s="47"/>
      <c r="S193" s="47"/>
      <c r="T193" s="46"/>
    </row>
    <row r="194" spans="1:31" customHeight="1" ht="12.75" s="10" customFormat="1">
      <c r="A194" s="226"/>
      <c r="B194" s="258" t="s">
        <v>1234</v>
      </c>
      <c r="C194" s="181" t="s">
        <v>19</v>
      </c>
      <c r="D194" s="181" t="s">
        <v>20</v>
      </c>
      <c r="E194" s="181" t="s">
        <v>21</v>
      </c>
      <c r="F194" s="594" t="s">
        <v>1047</v>
      </c>
      <c r="G194" s="592"/>
      <c r="H194" s="592"/>
      <c r="I194" s="593"/>
      <c r="J194" s="181" t="s">
        <v>23</v>
      </c>
      <c r="K194" s="255">
        <f>SUM(L194:M194)</f>
        <v>11970</v>
      </c>
      <c r="L194" s="259">
        <v>11970</v>
      </c>
      <c r="M194" s="237"/>
      <c r="N194" s="174"/>
      <c r="P194" s="252"/>
      <c r="Q194" s="453"/>
      <c r="R194" s="47"/>
      <c r="S194" s="47"/>
      <c r="T194" s="46"/>
    </row>
    <row r="195" spans="1:31" customHeight="1" ht="12.75" s="10" customFormat="1">
      <c r="A195" s="226"/>
      <c r="B195" s="258" t="s">
        <v>1235</v>
      </c>
      <c r="C195" s="181" t="s">
        <v>19</v>
      </c>
      <c r="D195" s="181" t="s">
        <v>20</v>
      </c>
      <c r="E195" s="181" t="s">
        <v>21</v>
      </c>
      <c r="F195" s="594" t="s">
        <v>1047</v>
      </c>
      <c r="G195" s="592"/>
      <c r="H195" s="592"/>
      <c r="I195" s="593"/>
      <c r="J195" s="181" t="s">
        <v>23</v>
      </c>
      <c r="K195" s="255">
        <f>SUM(L195:M195)</f>
        <v>2925</v>
      </c>
      <c r="L195" s="259">
        <v>2925</v>
      </c>
      <c r="M195" s="237"/>
      <c r="N195" s="174"/>
      <c r="P195" s="252"/>
      <c r="Q195" s="453"/>
      <c r="R195" s="47"/>
      <c r="S195" s="47"/>
      <c r="T195" s="46"/>
    </row>
    <row r="196" spans="1:31" customHeight="1" ht="12.75" s="10" customFormat="1">
      <c r="A196" s="226"/>
      <c r="B196" s="258" t="s">
        <v>1236</v>
      </c>
      <c r="C196" s="181" t="s">
        <v>19</v>
      </c>
      <c r="D196" s="181" t="s">
        <v>20</v>
      </c>
      <c r="E196" s="181" t="s">
        <v>21</v>
      </c>
      <c r="F196" s="594" t="s">
        <v>1047</v>
      </c>
      <c r="G196" s="592"/>
      <c r="H196" s="592"/>
      <c r="I196" s="593"/>
      <c r="J196" s="181" t="s">
        <v>23</v>
      </c>
      <c r="K196" s="255">
        <f>SUM(L196:M196)</f>
        <v>12375</v>
      </c>
      <c r="L196" s="259">
        <v>12375</v>
      </c>
      <c r="M196" s="237"/>
      <c r="N196" s="174"/>
      <c r="P196" s="252"/>
      <c r="Q196" s="453"/>
      <c r="R196" s="47"/>
      <c r="S196" s="47"/>
      <c r="T196" s="46"/>
    </row>
    <row r="197" spans="1:31" customHeight="1" ht="12.75" s="10" customFormat="1">
      <c r="A197" s="226"/>
      <c r="B197" s="258" t="s">
        <v>1237</v>
      </c>
      <c r="C197" s="181" t="s">
        <v>19</v>
      </c>
      <c r="D197" s="181" t="s">
        <v>20</v>
      </c>
      <c r="E197" s="181" t="s">
        <v>21</v>
      </c>
      <c r="F197" s="594" t="s">
        <v>1047</v>
      </c>
      <c r="G197" s="592"/>
      <c r="H197" s="592"/>
      <c r="I197" s="593"/>
      <c r="J197" s="181" t="s">
        <v>23</v>
      </c>
      <c r="K197" s="255">
        <f>SUM(L197:M197)</f>
        <v>1125</v>
      </c>
      <c r="L197" s="259">
        <v>1125</v>
      </c>
      <c r="M197" s="237"/>
      <c r="N197" s="174"/>
      <c r="P197" s="252"/>
      <c r="Q197" s="453"/>
      <c r="R197" s="47"/>
      <c r="S197" s="47"/>
      <c r="T197" s="46"/>
    </row>
    <row r="198" spans="1:31" customHeight="1" ht="12.75" s="10" customFormat="1">
      <c r="A198" s="226"/>
      <c r="B198" s="258" t="s">
        <v>1238</v>
      </c>
      <c r="C198" s="181" t="s">
        <v>19</v>
      </c>
      <c r="D198" s="181" t="s">
        <v>20</v>
      </c>
      <c r="E198" s="181" t="s">
        <v>21</v>
      </c>
      <c r="F198" s="594" t="s">
        <v>1047</v>
      </c>
      <c r="G198" s="592"/>
      <c r="H198" s="592"/>
      <c r="I198" s="593"/>
      <c r="J198" s="181" t="s">
        <v>23</v>
      </c>
      <c r="K198" s="255">
        <f>SUM(L198:M198)</f>
        <v>20000</v>
      </c>
      <c r="L198" s="259">
        <v>20000</v>
      </c>
      <c r="M198" s="237"/>
      <c r="N198" s="174"/>
      <c r="P198" s="252"/>
      <c r="Q198" s="453"/>
      <c r="R198" s="47"/>
      <c r="S198" s="47"/>
      <c r="T198" s="46"/>
    </row>
    <row r="199" spans="1:31" customHeight="1" ht="12.75" s="10" customFormat="1">
      <c r="A199" s="226"/>
      <c r="B199" s="258" t="s">
        <v>1239</v>
      </c>
      <c r="C199" s="181" t="s">
        <v>19</v>
      </c>
      <c r="D199" s="181" t="s">
        <v>20</v>
      </c>
      <c r="E199" s="181" t="s">
        <v>21</v>
      </c>
      <c r="F199" s="594" t="s">
        <v>1047</v>
      </c>
      <c r="G199" s="592"/>
      <c r="H199" s="592"/>
      <c r="I199" s="593"/>
      <c r="J199" s="181" t="s">
        <v>23</v>
      </c>
      <c r="K199" s="255">
        <f>SUM(L199:M199)</f>
        <v>2055</v>
      </c>
      <c r="L199" s="259">
        <v>2055</v>
      </c>
      <c r="M199" s="237"/>
      <c r="N199" s="174"/>
      <c r="P199" s="252"/>
      <c r="Q199" s="453"/>
      <c r="R199" s="47"/>
      <c r="S199" s="47"/>
      <c r="T199" s="46"/>
    </row>
    <row r="200" spans="1:31" customHeight="1" ht="12.75" hidden="true" s="10" customFormat="1">
      <c r="A200" s="226"/>
      <c r="B200" s="258" t="s">
        <v>1240</v>
      </c>
      <c r="C200" s="181" t="s">
        <v>19</v>
      </c>
      <c r="D200" s="181" t="s">
        <v>20</v>
      </c>
      <c r="E200" s="181" t="s">
        <v>21</v>
      </c>
      <c r="F200" s="594" t="s">
        <v>1047</v>
      </c>
      <c r="G200" s="592"/>
      <c r="H200" s="592"/>
      <c r="I200" s="593"/>
      <c r="J200" s="181" t="s">
        <v>23</v>
      </c>
      <c r="K200" s="255">
        <f>SUM(L200:M200)</f>
        <v>0</v>
      </c>
      <c r="L200" s="259">
        <v>0</v>
      </c>
      <c r="M200" s="237"/>
      <c r="N200" s="174"/>
      <c r="P200" s="252"/>
      <c r="Q200" s="453"/>
      <c r="R200" s="47"/>
      <c r="S200" s="47"/>
      <c r="T200" s="46"/>
    </row>
    <row r="201" spans="1:31" customHeight="1" ht="12.75" s="10" customFormat="1">
      <c r="A201" s="226"/>
      <c r="B201" s="258" t="s">
        <v>1241</v>
      </c>
      <c r="C201" s="181" t="s">
        <v>19</v>
      </c>
      <c r="D201" s="181" t="s">
        <v>20</v>
      </c>
      <c r="E201" s="181" t="s">
        <v>21</v>
      </c>
      <c r="F201" s="594" t="s">
        <v>1047</v>
      </c>
      <c r="G201" s="592"/>
      <c r="H201" s="592"/>
      <c r="I201" s="593"/>
      <c r="J201" s="181" t="s">
        <v>23</v>
      </c>
      <c r="K201" s="255">
        <f>SUM(L201:M201)</f>
        <v>6500</v>
      </c>
      <c r="L201" s="259">
        <v>6500</v>
      </c>
      <c r="M201" s="237"/>
      <c r="N201" s="174"/>
      <c r="P201" s="252"/>
      <c r="Q201" s="453"/>
      <c r="R201" s="47"/>
      <c r="S201" s="47"/>
      <c r="T201" s="46"/>
    </row>
    <row r="202" spans="1:31" customHeight="1" ht="12.75" s="10" customFormat="1">
      <c r="A202" s="226"/>
      <c r="B202" s="258" t="s">
        <v>1242</v>
      </c>
      <c r="C202" s="181" t="s">
        <v>19</v>
      </c>
      <c r="D202" s="181" t="s">
        <v>20</v>
      </c>
      <c r="E202" s="181" t="s">
        <v>21</v>
      </c>
      <c r="F202" s="594" t="s">
        <v>1047</v>
      </c>
      <c r="G202" s="592"/>
      <c r="H202" s="592"/>
      <c r="I202" s="593"/>
      <c r="J202" s="181" t="s">
        <v>23</v>
      </c>
      <c r="K202" s="255">
        <f>SUM(L202:M202)</f>
        <v>390</v>
      </c>
      <c r="L202" s="259">
        <v>390</v>
      </c>
      <c r="M202" s="237"/>
      <c r="N202" s="174"/>
      <c r="P202" s="252"/>
      <c r="Q202" s="453"/>
      <c r="R202" s="47"/>
      <c r="S202" s="47"/>
      <c r="T202" s="46"/>
    </row>
    <row r="203" spans="1:31" customHeight="1" ht="12.75" hidden="true" s="10" customFormat="1">
      <c r="A203" s="226"/>
      <c r="B203" s="258" t="s">
        <v>1243</v>
      </c>
      <c r="C203" s="181" t="s">
        <v>19</v>
      </c>
      <c r="D203" s="181" t="s">
        <v>20</v>
      </c>
      <c r="E203" s="181" t="s">
        <v>21</v>
      </c>
      <c r="F203" s="594" t="s">
        <v>1047</v>
      </c>
      <c r="G203" s="592"/>
      <c r="H203" s="592"/>
      <c r="I203" s="593"/>
      <c r="J203" s="181" t="s">
        <v>23</v>
      </c>
      <c r="K203" s="255">
        <f>SUM(L203:M203)</f>
        <v>0</v>
      </c>
      <c r="L203" s="259">
        <v>0</v>
      </c>
      <c r="M203" s="237"/>
      <c r="N203" s="174"/>
      <c r="P203" s="252"/>
      <c r="Q203" s="453"/>
      <c r="R203" s="47"/>
      <c r="S203" s="47"/>
      <c r="T203" s="46"/>
    </row>
    <row r="204" spans="1:31" customHeight="1" ht="12.75" s="10" customFormat="1">
      <c r="A204" s="226"/>
      <c r="B204" s="258" t="s">
        <v>1244</v>
      </c>
      <c r="C204" s="181" t="s">
        <v>19</v>
      </c>
      <c r="D204" s="181" t="s">
        <v>20</v>
      </c>
      <c r="E204" s="181" t="s">
        <v>21</v>
      </c>
      <c r="F204" s="594" t="s">
        <v>1047</v>
      </c>
      <c r="G204" s="592"/>
      <c r="H204" s="592"/>
      <c r="I204" s="593"/>
      <c r="J204" s="181" t="s">
        <v>23</v>
      </c>
      <c r="K204" s="255">
        <f>SUM(L204:M204)</f>
        <v>330</v>
      </c>
      <c r="L204" s="259">
        <v>330</v>
      </c>
      <c r="M204" s="237"/>
      <c r="N204" s="174"/>
      <c r="P204" s="252"/>
      <c r="Q204" s="453"/>
      <c r="R204" s="47"/>
      <c r="S204" s="47"/>
      <c r="T204" s="46"/>
    </row>
    <row r="205" spans="1:31" customHeight="1" ht="12.75" hidden="true" s="10" customFormat="1">
      <c r="A205" s="226"/>
      <c r="B205" s="258" t="s">
        <v>1245</v>
      </c>
      <c r="C205" s="181" t="s">
        <v>19</v>
      </c>
      <c r="D205" s="181" t="s">
        <v>20</v>
      </c>
      <c r="E205" s="181" t="s">
        <v>21</v>
      </c>
      <c r="F205" s="594" t="s">
        <v>1047</v>
      </c>
      <c r="G205" s="592"/>
      <c r="H205" s="592"/>
      <c r="I205" s="593"/>
      <c r="J205" s="181" t="s">
        <v>23</v>
      </c>
      <c r="K205" s="255">
        <f>SUM(L205:M205)</f>
        <v>0</v>
      </c>
      <c r="L205" s="259">
        <v>0</v>
      </c>
      <c r="M205" s="237"/>
      <c r="N205" s="174"/>
      <c r="P205" s="252"/>
      <c r="Q205" s="453"/>
      <c r="R205" s="47"/>
      <c r="S205" s="47"/>
      <c r="T205" s="46"/>
    </row>
    <row r="206" spans="1:31" customHeight="1" ht="12.75" hidden="true" s="10" customFormat="1">
      <c r="A206" s="226"/>
      <c r="B206" s="258" t="s">
        <v>1246</v>
      </c>
      <c r="C206" s="181" t="s">
        <v>19</v>
      </c>
      <c r="D206" s="181" t="s">
        <v>20</v>
      </c>
      <c r="E206" s="181" t="s">
        <v>21</v>
      </c>
      <c r="F206" s="594" t="s">
        <v>1047</v>
      </c>
      <c r="G206" s="592"/>
      <c r="H206" s="592"/>
      <c r="I206" s="593"/>
      <c r="J206" s="181" t="s">
        <v>23</v>
      </c>
      <c r="K206" s="255">
        <f>SUM(L206:M206)</f>
        <v>0</v>
      </c>
      <c r="L206" s="259">
        <v>0</v>
      </c>
      <c r="M206" s="237"/>
      <c r="N206" s="174"/>
      <c r="P206" s="252"/>
      <c r="Q206" s="453"/>
      <c r="R206" s="47"/>
      <c r="S206" s="47"/>
      <c r="T206" s="46"/>
    </row>
    <row r="207" spans="1:31" customHeight="1" ht="12.75" s="10" customFormat="1">
      <c r="A207" s="226"/>
      <c r="B207" s="258" t="s">
        <v>1247</v>
      </c>
      <c r="C207" s="181" t="s">
        <v>19</v>
      </c>
      <c r="D207" s="181" t="s">
        <v>20</v>
      </c>
      <c r="E207" s="181" t="s">
        <v>21</v>
      </c>
      <c r="F207" s="594" t="s">
        <v>1047</v>
      </c>
      <c r="G207" s="592"/>
      <c r="H207" s="592"/>
      <c r="I207" s="593"/>
      <c r="J207" s="181" t="s">
        <v>23</v>
      </c>
      <c r="K207" s="255">
        <f>SUM(L207:M207)</f>
        <v>65800</v>
      </c>
      <c r="L207" s="259">
        <v>65800</v>
      </c>
      <c r="M207" s="237"/>
      <c r="N207" s="174"/>
      <c r="P207" s="252"/>
      <c r="Q207" s="453"/>
      <c r="R207" s="47"/>
      <c r="S207" s="47"/>
      <c r="T207" s="46"/>
    </row>
    <row r="208" spans="1:31" customHeight="1" ht="12.75" s="10" customFormat="1">
      <c r="A208" s="226"/>
      <c r="B208" s="258" t="s">
        <v>1248</v>
      </c>
      <c r="C208" s="181" t="s">
        <v>19</v>
      </c>
      <c r="D208" s="181" t="s">
        <v>20</v>
      </c>
      <c r="E208" s="181" t="s">
        <v>21</v>
      </c>
      <c r="F208" s="594" t="s">
        <v>1047</v>
      </c>
      <c r="G208" s="592"/>
      <c r="H208" s="592"/>
      <c r="I208" s="593"/>
      <c r="J208" s="181" t="s">
        <v>23</v>
      </c>
      <c r="K208" s="255">
        <f>SUM(L208:M208)</f>
        <v>2359</v>
      </c>
      <c r="L208" s="259">
        <v>2359</v>
      </c>
      <c r="M208" s="237"/>
      <c r="N208" s="174"/>
      <c r="P208" s="252"/>
      <c r="Q208" s="453"/>
      <c r="R208" s="47"/>
      <c r="S208" s="47"/>
      <c r="T208" s="46"/>
    </row>
    <row r="209" spans="1:31" customHeight="1" ht="12.75" s="10" customFormat="1">
      <c r="A209" s="226"/>
      <c r="B209" s="258" t="s">
        <v>1249</v>
      </c>
      <c r="C209" s="181" t="s">
        <v>19</v>
      </c>
      <c r="D209" s="181" t="s">
        <v>20</v>
      </c>
      <c r="E209" s="181" t="s">
        <v>21</v>
      </c>
      <c r="F209" s="594" t="s">
        <v>1047</v>
      </c>
      <c r="G209" s="592"/>
      <c r="H209" s="592"/>
      <c r="I209" s="593"/>
      <c r="J209" s="181" t="s">
        <v>23</v>
      </c>
      <c r="K209" s="255">
        <f>SUM(L209:M209)</f>
        <v>25350</v>
      </c>
      <c r="L209" s="259">
        <v>25350</v>
      </c>
      <c r="M209" s="237"/>
      <c r="N209" s="174"/>
      <c r="P209" s="252"/>
      <c r="Q209" s="453"/>
      <c r="R209" s="47"/>
      <c r="S209" s="47"/>
      <c r="T209" s="46"/>
    </row>
    <row r="210" spans="1:31" customHeight="1" ht="12.75" s="10" customFormat="1">
      <c r="A210" s="226"/>
      <c r="B210" s="258" t="s">
        <v>1249</v>
      </c>
      <c r="C210" s="181" t="s">
        <v>19</v>
      </c>
      <c r="D210" s="181" t="s">
        <v>20</v>
      </c>
      <c r="E210" s="181" t="s">
        <v>21</v>
      </c>
      <c r="F210" s="594" t="s">
        <v>1047</v>
      </c>
      <c r="G210" s="592"/>
      <c r="H210" s="592"/>
      <c r="I210" s="593"/>
      <c r="J210" s="181" t="s">
        <v>23</v>
      </c>
      <c r="K210" s="255">
        <f>SUM(L210:M210)</f>
        <v>1339</v>
      </c>
      <c r="L210" s="259">
        <v>1339</v>
      </c>
      <c r="M210" s="237"/>
      <c r="N210" s="174"/>
      <c r="P210" s="252"/>
      <c r="Q210" s="453"/>
      <c r="R210" s="47"/>
      <c r="S210" s="47"/>
      <c r="T210" s="46"/>
    </row>
    <row r="211" spans="1:31" customHeight="1" ht="12.75" s="10" customFormat="1">
      <c r="A211" s="226"/>
      <c r="B211" s="258" t="s">
        <v>1250</v>
      </c>
      <c r="C211" s="181" t="s">
        <v>19</v>
      </c>
      <c r="D211" s="181" t="s">
        <v>20</v>
      </c>
      <c r="E211" s="181" t="s">
        <v>21</v>
      </c>
      <c r="F211" s="594" t="s">
        <v>1047</v>
      </c>
      <c r="G211" s="592"/>
      <c r="H211" s="592"/>
      <c r="I211" s="593"/>
      <c r="J211" s="181" t="s">
        <v>23</v>
      </c>
      <c r="K211" s="255">
        <f>SUM(L211:M211)</f>
        <v>2200</v>
      </c>
      <c r="L211" s="259">
        <v>2200</v>
      </c>
      <c r="M211" s="237"/>
      <c r="N211" s="174"/>
      <c r="P211" s="252"/>
      <c r="Q211" s="453"/>
      <c r="R211" s="47"/>
      <c r="S211" s="47"/>
      <c r="T211" s="46"/>
    </row>
    <row r="212" spans="1:31" customHeight="1" ht="12.75" s="10" customFormat="1">
      <c r="A212" s="226"/>
      <c r="B212" s="258" t="s">
        <v>1251</v>
      </c>
      <c r="C212" s="181" t="s">
        <v>19</v>
      </c>
      <c r="D212" s="181" t="s">
        <v>20</v>
      </c>
      <c r="E212" s="181" t="s">
        <v>21</v>
      </c>
      <c r="F212" s="594" t="s">
        <v>1047</v>
      </c>
      <c r="G212" s="592"/>
      <c r="H212" s="592"/>
      <c r="I212" s="593"/>
      <c r="J212" s="181" t="s">
        <v>23</v>
      </c>
      <c r="K212" s="255">
        <f>SUM(L212:M212)</f>
        <v>21675</v>
      </c>
      <c r="L212" s="259">
        <v>21675</v>
      </c>
      <c r="M212" s="237"/>
      <c r="N212" s="174"/>
      <c r="P212" s="252"/>
      <c r="Q212" s="453"/>
      <c r="R212" s="47"/>
      <c r="S212" s="47"/>
      <c r="T212" s="46"/>
    </row>
    <row r="213" spans="1:31" customHeight="1" ht="12.75" s="10" customFormat="1">
      <c r="A213" s="226"/>
      <c r="B213" s="258" t="s">
        <v>1252</v>
      </c>
      <c r="C213" s="181" t="s">
        <v>19</v>
      </c>
      <c r="D213" s="181" t="s">
        <v>20</v>
      </c>
      <c r="E213" s="181" t="s">
        <v>21</v>
      </c>
      <c r="F213" s="594" t="s">
        <v>1047</v>
      </c>
      <c r="G213" s="592"/>
      <c r="H213" s="592"/>
      <c r="I213" s="593"/>
      <c r="J213" s="181" t="s">
        <v>23</v>
      </c>
      <c r="K213" s="255">
        <f>SUM(L213:M213)</f>
        <v>2740</v>
      </c>
      <c r="L213" s="259">
        <v>2740</v>
      </c>
      <c r="M213" s="237"/>
      <c r="N213" s="174"/>
      <c r="P213" s="252"/>
      <c r="Q213" s="453"/>
      <c r="R213" s="47"/>
      <c r="S213" s="47"/>
      <c r="T213" s="46"/>
    </row>
    <row r="214" spans="1:31" customHeight="1" ht="12.75" hidden="true" s="10" customFormat="1">
      <c r="A214" s="226"/>
      <c r="B214" s="258" t="s">
        <v>1253</v>
      </c>
      <c r="C214" s="181" t="s">
        <v>19</v>
      </c>
      <c r="D214" s="181" t="s">
        <v>20</v>
      </c>
      <c r="E214" s="181" t="s">
        <v>21</v>
      </c>
      <c r="F214" s="594" t="s">
        <v>1047</v>
      </c>
      <c r="G214" s="592"/>
      <c r="H214" s="592"/>
      <c r="I214" s="593"/>
      <c r="J214" s="181" t="s">
        <v>23</v>
      </c>
      <c r="K214" s="255">
        <f>SUM(L214:M214)</f>
        <v>0</v>
      </c>
      <c r="L214" s="259">
        <v>0</v>
      </c>
      <c r="M214" s="237"/>
      <c r="N214" s="174"/>
      <c r="P214" s="252"/>
      <c r="Q214" s="453"/>
      <c r="R214" s="47"/>
      <c r="S214" s="47"/>
      <c r="T214" s="46"/>
    </row>
    <row r="215" spans="1:31" customHeight="1" ht="12.75" s="10" customFormat="1">
      <c r="A215" s="226"/>
      <c r="B215" s="258" t="s">
        <v>1254</v>
      </c>
      <c r="C215" s="181" t="s">
        <v>19</v>
      </c>
      <c r="D215" s="181" t="s">
        <v>20</v>
      </c>
      <c r="E215" s="181" t="s">
        <v>21</v>
      </c>
      <c r="F215" s="594" t="s">
        <v>1047</v>
      </c>
      <c r="G215" s="592"/>
      <c r="H215" s="592"/>
      <c r="I215" s="593"/>
      <c r="J215" s="181" t="s">
        <v>23</v>
      </c>
      <c r="K215" s="255">
        <f>SUM(L215:M215)</f>
        <v>26640</v>
      </c>
      <c r="L215" s="259">
        <v>26640</v>
      </c>
      <c r="M215" s="237"/>
      <c r="N215" s="174"/>
      <c r="P215" s="252"/>
      <c r="Q215" s="453"/>
      <c r="R215" s="47"/>
      <c r="S215" s="47"/>
      <c r="T215" s="46"/>
    </row>
    <row r="216" spans="1:31" customHeight="1" ht="12.75" hidden="true" s="10" customFormat="1">
      <c r="A216" s="226"/>
      <c r="B216" s="258" t="s">
        <v>1255</v>
      </c>
      <c r="C216" s="181" t="s">
        <v>19</v>
      </c>
      <c r="D216" s="181" t="s">
        <v>20</v>
      </c>
      <c r="E216" s="181" t="s">
        <v>21</v>
      </c>
      <c r="F216" s="594" t="s">
        <v>1047</v>
      </c>
      <c r="G216" s="592"/>
      <c r="H216" s="592"/>
      <c r="I216" s="593"/>
      <c r="J216" s="181" t="s">
        <v>23</v>
      </c>
      <c r="K216" s="255">
        <f>SUM(L216:M216)</f>
        <v>0</v>
      </c>
      <c r="L216" s="259">
        <v>0</v>
      </c>
      <c r="M216" s="237"/>
      <c r="N216" s="174"/>
      <c r="P216" s="252"/>
      <c r="Q216" s="453"/>
      <c r="R216" s="47"/>
      <c r="S216" s="47"/>
      <c r="T216" s="46"/>
    </row>
    <row r="217" spans="1:31" customHeight="1" ht="12.75" s="10" customFormat="1">
      <c r="A217" s="226"/>
      <c r="B217" s="258" t="s">
        <v>1256</v>
      </c>
      <c r="C217" s="181" t="s">
        <v>19</v>
      </c>
      <c r="D217" s="181" t="s">
        <v>20</v>
      </c>
      <c r="E217" s="181" t="s">
        <v>21</v>
      </c>
      <c r="F217" s="594" t="s">
        <v>1047</v>
      </c>
      <c r="G217" s="592"/>
      <c r="H217" s="592"/>
      <c r="I217" s="593"/>
      <c r="J217" s="181" t="s">
        <v>23</v>
      </c>
      <c r="K217" s="255">
        <f>SUM(L217:M217)</f>
        <v>1080</v>
      </c>
      <c r="L217" s="259">
        <v>1080</v>
      </c>
      <c r="M217" s="237"/>
      <c r="N217" s="174"/>
      <c r="P217" s="252"/>
      <c r="Q217" s="453"/>
      <c r="R217" s="47"/>
      <c r="S217" s="47"/>
      <c r="T217" s="46"/>
    </row>
    <row r="218" spans="1:31" customHeight="1" ht="12.75" s="10" customFormat="1">
      <c r="A218" s="226"/>
      <c r="B218" s="258" t="s">
        <v>1257</v>
      </c>
      <c r="C218" s="181" t="s">
        <v>19</v>
      </c>
      <c r="D218" s="181" t="s">
        <v>20</v>
      </c>
      <c r="E218" s="181" t="s">
        <v>21</v>
      </c>
      <c r="F218" s="594" t="s">
        <v>1047</v>
      </c>
      <c r="G218" s="592"/>
      <c r="H218" s="592"/>
      <c r="I218" s="593"/>
      <c r="J218" s="181" t="s">
        <v>23</v>
      </c>
      <c r="K218" s="255">
        <f>SUM(L218:M218)</f>
        <v>3500</v>
      </c>
      <c r="L218" s="259">
        <v>3500</v>
      </c>
      <c r="M218" s="237"/>
      <c r="N218" s="174"/>
      <c r="P218" s="252"/>
      <c r="Q218" s="453"/>
      <c r="R218" s="47"/>
      <c r="S218" s="47"/>
      <c r="T218" s="46"/>
    </row>
    <row r="219" spans="1:31" customHeight="1" ht="12.75" s="10" customFormat="1">
      <c r="A219" s="226"/>
      <c r="B219" s="258" t="s">
        <v>1258</v>
      </c>
      <c r="C219" s="181" t="s">
        <v>19</v>
      </c>
      <c r="D219" s="181" t="s">
        <v>20</v>
      </c>
      <c r="E219" s="181" t="s">
        <v>21</v>
      </c>
      <c r="F219" s="594" t="s">
        <v>1047</v>
      </c>
      <c r="G219" s="592"/>
      <c r="H219" s="592"/>
      <c r="I219" s="593"/>
      <c r="J219" s="181" t="s">
        <v>23</v>
      </c>
      <c r="K219" s="255">
        <f>SUM(L219:M219)</f>
        <v>1750</v>
      </c>
      <c r="L219" s="259">
        <v>1750</v>
      </c>
      <c r="M219" s="237"/>
      <c r="N219" s="174"/>
      <c r="P219" s="252"/>
      <c r="Q219" s="453"/>
      <c r="R219" s="47"/>
      <c r="S219" s="47"/>
      <c r="T219" s="46"/>
    </row>
    <row r="220" spans="1:31" customHeight="1" ht="12.75" s="10" customFormat="1">
      <c r="A220" s="226"/>
      <c r="B220" s="258" t="s">
        <v>1259</v>
      </c>
      <c r="C220" s="181" t="s">
        <v>19</v>
      </c>
      <c r="D220" s="181" t="s">
        <v>20</v>
      </c>
      <c r="E220" s="181" t="s">
        <v>21</v>
      </c>
      <c r="F220" s="594" t="s">
        <v>1047</v>
      </c>
      <c r="G220" s="592"/>
      <c r="H220" s="592"/>
      <c r="I220" s="593"/>
      <c r="J220" s="181" t="s">
        <v>23</v>
      </c>
      <c r="K220" s="255">
        <f>SUM(L220:M220)</f>
        <v>7540</v>
      </c>
      <c r="L220" s="259">
        <v>7540</v>
      </c>
      <c r="M220" s="237"/>
      <c r="N220" s="174"/>
      <c r="P220" s="252"/>
      <c r="Q220" s="453"/>
      <c r="R220" s="47"/>
      <c r="S220" s="47"/>
      <c r="T220" s="46"/>
    </row>
    <row r="221" spans="1:31" customHeight="1" ht="12.75" s="10" customFormat="1">
      <c r="A221" s="226"/>
      <c r="B221" s="258" t="s">
        <v>1260</v>
      </c>
      <c r="C221" s="181" t="s">
        <v>19</v>
      </c>
      <c r="D221" s="181" t="s">
        <v>20</v>
      </c>
      <c r="E221" s="181" t="s">
        <v>21</v>
      </c>
      <c r="F221" s="594" t="s">
        <v>1047</v>
      </c>
      <c r="G221" s="592"/>
      <c r="H221" s="592"/>
      <c r="I221" s="593"/>
      <c r="J221" s="181" t="s">
        <v>23</v>
      </c>
      <c r="K221" s="255">
        <f>SUM(L221:M221)</f>
        <v>1400</v>
      </c>
      <c r="L221" s="259">
        <v>1400</v>
      </c>
      <c r="M221" s="237"/>
      <c r="N221" s="174"/>
      <c r="P221" s="252"/>
      <c r="Q221" s="453"/>
      <c r="R221" s="47"/>
      <c r="S221" s="47"/>
      <c r="T221" s="46"/>
    </row>
    <row r="222" spans="1:31" customHeight="1" ht="12.75" s="10" customFormat="1">
      <c r="A222" s="226"/>
      <c r="B222" s="258" t="s">
        <v>1261</v>
      </c>
      <c r="C222" s="181" t="s">
        <v>19</v>
      </c>
      <c r="D222" s="181" t="s">
        <v>20</v>
      </c>
      <c r="E222" s="181" t="s">
        <v>21</v>
      </c>
      <c r="F222" s="594" t="s">
        <v>1047</v>
      </c>
      <c r="G222" s="592"/>
      <c r="H222" s="592"/>
      <c r="I222" s="593"/>
      <c r="J222" s="181" t="s">
        <v>23</v>
      </c>
      <c r="K222" s="255">
        <f>SUM(L222:M222)</f>
        <v>6864</v>
      </c>
      <c r="L222" s="259">
        <v>6864</v>
      </c>
      <c r="M222" s="237"/>
      <c r="N222" s="174"/>
      <c r="P222" s="252"/>
      <c r="Q222" s="453"/>
      <c r="R222" s="47"/>
      <c r="S222" s="47"/>
      <c r="T222" s="46"/>
    </row>
    <row r="223" spans="1:31" customHeight="1" ht="12.75" s="10" customFormat="1">
      <c r="A223" s="226"/>
      <c r="B223" s="258" t="s">
        <v>1262</v>
      </c>
      <c r="C223" s="181" t="s">
        <v>19</v>
      </c>
      <c r="D223" s="181" t="s">
        <v>20</v>
      </c>
      <c r="E223" s="181" t="s">
        <v>21</v>
      </c>
      <c r="F223" s="594" t="s">
        <v>1047</v>
      </c>
      <c r="G223" s="592"/>
      <c r="H223" s="592"/>
      <c r="I223" s="593"/>
      <c r="J223" s="181" t="s">
        <v>23</v>
      </c>
      <c r="K223" s="255">
        <f>SUM(L223:M223)</f>
        <v>4074</v>
      </c>
      <c r="L223" s="259">
        <v>4074</v>
      </c>
      <c r="M223" s="237"/>
      <c r="N223" s="174"/>
      <c r="P223" s="252"/>
      <c r="Q223" s="453"/>
      <c r="R223" s="47"/>
      <c r="S223" s="47"/>
      <c r="T223" s="46"/>
    </row>
    <row r="224" spans="1:31" customHeight="1" ht="12.75" s="10" customFormat="1">
      <c r="A224" s="226"/>
      <c r="B224" s="258" t="s">
        <v>1263</v>
      </c>
      <c r="C224" s="181" t="s">
        <v>19</v>
      </c>
      <c r="D224" s="181" t="s">
        <v>20</v>
      </c>
      <c r="E224" s="181" t="s">
        <v>21</v>
      </c>
      <c r="F224" s="594" t="s">
        <v>1047</v>
      </c>
      <c r="G224" s="592"/>
      <c r="H224" s="592"/>
      <c r="I224" s="593"/>
      <c r="J224" s="181" t="s">
        <v>23</v>
      </c>
      <c r="K224" s="255">
        <f>SUM(L224:M224)</f>
        <v>888</v>
      </c>
      <c r="L224" s="259">
        <v>888</v>
      </c>
      <c r="M224" s="237"/>
      <c r="N224" s="174"/>
      <c r="P224" s="252"/>
      <c r="Q224" s="453"/>
      <c r="R224" s="47"/>
      <c r="S224" s="47"/>
      <c r="T224" s="46"/>
    </row>
    <row r="225" spans="1:31" customHeight="1" ht="12.75" s="10" customFormat="1">
      <c r="A225" s="226"/>
      <c r="B225" s="258" t="s">
        <v>1264</v>
      </c>
      <c r="C225" s="181" t="s">
        <v>19</v>
      </c>
      <c r="D225" s="181" t="s">
        <v>20</v>
      </c>
      <c r="E225" s="181" t="s">
        <v>21</v>
      </c>
      <c r="F225" s="594" t="s">
        <v>1047</v>
      </c>
      <c r="G225" s="592"/>
      <c r="H225" s="592"/>
      <c r="I225" s="593"/>
      <c r="J225" s="181" t="s">
        <v>23</v>
      </c>
      <c r="K225" s="255">
        <f>SUM(L225:M225)</f>
        <v>5775</v>
      </c>
      <c r="L225" s="259">
        <v>5775</v>
      </c>
      <c r="M225" s="237"/>
      <c r="N225" s="174"/>
      <c r="P225" s="252"/>
      <c r="Q225" s="453"/>
      <c r="R225" s="47"/>
      <c r="S225" s="47"/>
      <c r="T225" s="46"/>
    </row>
    <row r="226" spans="1:31" customHeight="1" ht="12.75" s="10" customFormat="1">
      <c r="A226" s="226"/>
      <c r="B226" s="258" t="s">
        <v>1265</v>
      </c>
      <c r="C226" s="181" t="s">
        <v>19</v>
      </c>
      <c r="D226" s="181" t="s">
        <v>20</v>
      </c>
      <c r="E226" s="181" t="s">
        <v>21</v>
      </c>
      <c r="F226" s="594" t="s">
        <v>1047</v>
      </c>
      <c r="G226" s="592"/>
      <c r="H226" s="592"/>
      <c r="I226" s="593"/>
      <c r="J226" s="181" t="s">
        <v>23</v>
      </c>
      <c r="K226" s="255">
        <f>SUM(L226:M226)</f>
        <v>4200</v>
      </c>
      <c r="L226" s="259">
        <v>4200</v>
      </c>
      <c r="M226" s="237"/>
      <c r="N226" s="174"/>
      <c r="P226" s="252"/>
      <c r="Q226" s="453"/>
      <c r="R226" s="47"/>
      <c r="S226" s="47"/>
      <c r="T226" s="46"/>
    </row>
    <row r="227" spans="1:31" customHeight="1" ht="12.75" s="10" customFormat="1">
      <c r="A227" s="226"/>
      <c r="B227" s="258" t="s">
        <v>1266</v>
      </c>
      <c r="C227" s="181" t="s">
        <v>19</v>
      </c>
      <c r="D227" s="181" t="s">
        <v>20</v>
      </c>
      <c r="E227" s="181" t="s">
        <v>21</v>
      </c>
      <c r="F227" s="594" t="s">
        <v>1047</v>
      </c>
      <c r="G227" s="592"/>
      <c r="H227" s="592"/>
      <c r="I227" s="593"/>
      <c r="J227" s="181" t="s">
        <v>23</v>
      </c>
      <c r="K227" s="255">
        <f>SUM(L227:M227)</f>
        <v>18400</v>
      </c>
      <c r="L227" s="259">
        <v>18400</v>
      </c>
      <c r="M227" s="237"/>
      <c r="N227" s="174"/>
      <c r="P227" s="252"/>
      <c r="Q227" s="453"/>
      <c r="R227" s="47"/>
      <c r="S227" s="47"/>
      <c r="T227" s="46"/>
    </row>
    <row r="228" spans="1:31" customHeight="1" ht="12.75" s="10" customFormat="1">
      <c r="A228" s="226"/>
      <c r="B228" s="258" t="s">
        <v>1267</v>
      </c>
      <c r="C228" s="181" t="s">
        <v>19</v>
      </c>
      <c r="D228" s="181" t="s">
        <v>20</v>
      </c>
      <c r="E228" s="181" t="s">
        <v>21</v>
      </c>
      <c r="F228" s="594" t="s">
        <v>1047</v>
      </c>
      <c r="G228" s="592"/>
      <c r="H228" s="592"/>
      <c r="I228" s="593"/>
      <c r="J228" s="181" t="s">
        <v>23</v>
      </c>
      <c r="K228" s="255">
        <f>SUM(L228:M228)</f>
        <v>3770</v>
      </c>
      <c r="L228" s="259">
        <v>3770</v>
      </c>
      <c r="M228" s="237"/>
      <c r="N228" s="174"/>
      <c r="P228" s="252"/>
      <c r="Q228" s="453"/>
      <c r="R228" s="47"/>
      <c r="S228" s="47"/>
      <c r="T228" s="46"/>
    </row>
    <row r="229" spans="1:31" customHeight="1" ht="12.75" s="10" customFormat="1">
      <c r="A229" s="226"/>
      <c r="B229" s="258" t="s">
        <v>1268</v>
      </c>
      <c r="C229" s="181" t="s">
        <v>19</v>
      </c>
      <c r="D229" s="181" t="s">
        <v>20</v>
      </c>
      <c r="E229" s="181" t="s">
        <v>21</v>
      </c>
      <c r="F229" s="594" t="s">
        <v>1047</v>
      </c>
      <c r="G229" s="592"/>
      <c r="H229" s="592"/>
      <c r="I229" s="593"/>
      <c r="J229" s="181" t="s">
        <v>23</v>
      </c>
      <c r="K229" s="255">
        <f>SUM(L229:M229)</f>
        <v>4215</v>
      </c>
      <c r="L229" s="259">
        <v>4215</v>
      </c>
      <c r="M229" s="237"/>
      <c r="N229" s="174"/>
      <c r="P229" s="252"/>
      <c r="Q229" s="453"/>
      <c r="R229" s="47"/>
      <c r="S229" s="47"/>
      <c r="T229" s="46"/>
    </row>
    <row r="230" spans="1:31" customHeight="1" ht="12.75" s="10" customFormat="1">
      <c r="A230" s="226"/>
      <c r="B230" s="258" t="s">
        <v>1269</v>
      </c>
      <c r="C230" s="181" t="s">
        <v>19</v>
      </c>
      <c r="D230" s="181" t="s">
        <v>20</v>
      </c>
      <c r="E230" s="181" t="s">
        <v>21</v>
      </c>
      <c r="F230" s="594" t="s">
        <v>1047</v>
      </c>
      <c r="G230" s="592"/>
      <c r="H230" s="592"/>
      <c r="I230" s="593"/>
      <c r="J230" s="181" t="s">
        <v>23</v>
      </c>
      <c r="K230" s="255">
        <f>SUM(L230:M230)</f>
        <v>525</v>
      </c>
      <c r="L230" s="259">
        <v>525</v>
      </c>
      <c r="M230" s="237"/>
      <c r="N230" s="174"/>
      <c r="P230" s="252"/>
      <c r="Q230" s="453"/>
      <c r="R230" s="47"/>
      <c r="S230" s="47"/>
      <c r="T230" s="46"/>
    </row>
    <row r="231" spans="1:31" customHeight="1" ht="12.75" s="10" customFormat="1">
      <c r="A231" s="226"/>
      <c r="B231" s="258" t="s">
        <v>1270</v>
      </c>
      <c r="C231" s="181" t="s">
        <v>19</v>
      </c>
      <c r="D231" s="181" t="s">
        <v>20</v>
      </c>
      <c r="E231" s="181" t="s">
        <v>21</v>
      </c>
      <c r="F231" s="594" t="s">
        <v>1047</v>
      </c>
      <c r="G231" s="592"/>
      <c r="H231" s="592"/>
      <c r="I231" s="593"/>
      <c r="J231" s="181" t="s">
        <v>23</v>
      </c>
      <c r="K231" s="255">
        <f>SUM(L231:M231)</f>
        <v>3515</v>
      </c>
      <c r="L231" s="259">
        <v>3515</v>
      </c>
      <c r="M231" s="237"/>
      <c r="N231" s="174"/>
      <c r="P231" s="252"/>
      <c r="Q231" s="453"/>
      <c r="R231" s="47"/>
      <c r="S231" s="47"/>
      <c r="T231" s="46"/>
    </row>
    <row r="232" spans="1:31" customHeight="1" ht="12.75" s="10" customFormat="1">
      <c r="A232" s="226"/>
      <c r="B232" s="258" t="s">
        <v>1271</v>
      </c>
      <c r="C232" s="181" t="s">
        <v>19</v>
      </c>
      <c r="D232" s="181" t="s">
        <v>20</v>
      </c>
      <c r="E232" s="181" t="s">
        <v>21</v>
      </c>
      <c r="F232" s="594" t="s">
        <v>1047</v>
      </c>
      <c r="G232" s="592"/>
      <c r="H232" s="592"/>
      <c r="I232" s="593"/>
      <c r="J232" s="181" t="s">
        <v>23</v>
      </c>
      <c r="K232" s="255">
        <f>SUM(L232:M232)</f>
        <v>6004</v>
      </c>
      <c r="L232" s="259">
        <v>6004</v>
      </c>
      <c r="M232" s="237"/>
      <c r="N232" s="174"/>
      <c r="P232" s="252"/>
      <c r="Q232" s="453"/>
      <c r="R232" s="47"/>
      <c r="S232" s="47"/>
      <c r="T232" s="46"/>
    </row>
    <row r="233" spans="1:31" customHeight="1" ht="12.75" s="10" customFormat="1">
      <c r="A233" s="226"/>
      <c r="B233" s="258" t="s">
        <v>1272</v>
      </c>
      <c r="C233" s="181" t="s">
        <v>19</v>
      </c>
      <c r="D233" s="181" t="s">
        <v>20</v>
      </c>
      <c r="E233" s="181" t="s">
        <v>21</v>
      </c>
      <c r="F233" s="594" t="s">
        <v>1047</v>
      </c>
      <c r="G233" s="592"/>
      <c r="H233" s="592"/>
      <c r="I233" s="593"/>
      <c r="J233" s="181" t="s">
        <v>23</v>
      </c>
      <c r="K233" s="255">
        <f>SUM(L233:M233)</f>
        <v>780</v>
      </c>
      <c r="L233" s="259">
        <v>780</v>
      </c>
      <c r="M233" s="237"/>
      <c r="N233" s="174"/>
      <c r="P233" s="252"/>
      <c r="Q233" s="453"/>
      <c r="R233" s="47"/>
      <c r="S233" s="47"/>
      <c r="T233" s="46"/>
    </row>
    <row r="234" spans="1:31" customHeight="1" ht="12.75" s="10" customFormat="1">
      <c r="A234" s="226"/>
      <c r="B234" s="258" t="s">
        <v>1273</v>
      </c>
      <c r="C234" s="181" t="s">
        <v>19</v>
      </c>
      <c r="D234" s="181" t="s">
        <v>20</v>
      </c>
      <c r="E234" s="181" t="s">
        <v>21</v>
      </c>
      <c r="F234" s="594" t="s">
        <v>1047</v>
      </c>
      <c r="G234" s="592"/>
      <c r="H234" s="592"/>
      <c r="I234" s="593"/>
      <c r="J234" s="181" t="s">
        <v>23</v>
      </c>
      <c r="K234" s="255">
        <f>SUM(L234:M234)</f>
        <v>32625</v>
      </c>
      <c r="L234" s="259">
        <v>32625</v>
      </c>
      <c r="M234" s="237"/>
      <c r="N234" s="174"/>
      <c r="P234" s="252"/>
      <c r="Q234" s="453"/>
      <c r="R234" s="47"/>
      <c r="S234" s="47"/>
      <c r="T234" s="46"/>
    </row>
    <row r="235" spans="1:31" customHeight="1" ht="12.75" s="10" customFormat="1">
      <c r="A235" s="226"/>
      <c r="B235" s="258" t="s">
        <v>1274</v>
      </c>
      <c r="C235" s="181" t="s">
        <v>19</v>
      </c>
      <c r="D235" s="181" t="s">
        <v>20</v>
      </c>
      <c r="E235" s="181" t="s">
        <v>21</v>
      </c>
      <c r="F235" s="594" t="s">
        <v>1047</v>
      </c>
      <c r="G235" s="592"/>
      <c r="H235" s="592"/>
      <c r="I235" s="593"/>
      <c r="J235" s="181" t="s">
        <v>23</v>
      </c>
      <c r="K235" s="255">
        <f>SUM(L235:M235)</f>
        <v>125860</v>
      </c>
      <c r="L235" s="259">
        <v>125860</v>
      </c>
      <c r="M235" s="237"/>
      <c r="N235" s="174"/>
      <c r="P235" s="252"/>
      <c r="Q235" s="453"/>
      <c r="R235" s="47"/>
      <c r="S235" s="47"/>
      <c r="T235" s="46"/>
    </row>
    <row r="236" spans="1:31" customHeight="1" ht="12.75" s="10" customFormat="1">
      <c r="A236" s="226"/>
      <c r="B236" s="258" t="s">
        <v>1275</v>
      </c>
      <c r="C236" s="181" t="s">
        <v>19</v>
      </c>
      <c r="D236" s="181" t="s">
        <v>20</v>
      </c>
      <c r="E236" s="181" t="s">
        <v>21</v>
      </c>
      <c r="F236" s="594" t="s">
        <v>1047</v>
      </c>
      <c r="G236" s="592"/>
      <c r="H236" s="592"/>
      <c r="I236" s="593"/>
      <c r="J236" s="181" t="s">
        <v>23</v>
      </c>
      <c r="K236" s="255">
        <f>SUM(L236:M236)</f>
        <v>12680</v>
      </c>
      <c r="L236" s="259">
        <v>12680</v>
      </c>
      <c r="M236" s="237"/>
      <c r="N236" s="174"/>
      <c r="P236" s="252"/>
      <c r="Q236" s="453"/>
      <c r="R236" s="47"/>
      <c r="S236" s="47"/>
      <c r="T236" s="46"/>
    </row>
    <row r="237" spans="1:31" customHeight="1" ht="12.75" s="10" customFormat="1">
      <c r="A237" s="226"/>
      <c r="B237" s="258" t="s">
        <v>1276</v>
      </c>
      <c r="C237" s="181" t="s">
        <v>19</v>
      </c>
      <c r="D237" s="181" t="s">
        <v>20</v>
      </c>
      <c r="E237" s="181" t="s">
        <v>21</v>
      </c>
      <c r="F237" s="594" t="s">
        <v>1047</v>
      </c>
      <c r="G237" s="592"/>
      <c r="H237" s="592"/>
      <c r="I237" s="593"/>
      <c r="J237" s="181" t="s">
        <v>23</v>
      </c>
      <c r="K237" s="255">
        <f>SUM(L237:M237)</f>
        <v>5160</v>
      </c>
      <c r="L237" s="259">
        <v>5160</v>
      </c>
      <c r="M237" s="237"/>
      <c r="N237" s="174"/>
      <c r="P237" s="252"/>
      <c r="Q237" s="453"/>
      <c r="R237" s="47"/>
      <c r="S237" s="47"/>
      <c r="T237" s="46"/>
    </row>
    <row r="238" spans="1:31" customHeight="1" ht="12.75" s="10" customFormat="1">
      <c r="A238" s="226"/>
      <c r="B238" s="258" t="s">
        <v>1277</v>
      </c>
      <c r="C238" s="181" t="s">
        <v>19</v>
      </c>
      <c r="D238" s="181" t="s">
        <v>20</v>
      </c>
      <c r="E238" s="181" t="s">
        <v>21</v>
      </c>
      <c r="F238" s="594" t="s">
        <v>1047</v>
      </c>
      <c r="G238" s="592"/>
      <c r="H238" s="592"/>
      <c r="I238" s="593"/>
      <c r="J238" s="181" t="s">
        <v>23</v>
      </c>
      <c r="K238" s="255">
        <f>SUM(L238:M238)</f>
        <v>800</v>
      </c>
      <c r="L238" s="259">
        <v>800</v>
      </c>
      <c r="M238" s="237"/>
      <c r="N238" s="174"/>
      <c r="P238" s="252"/>
      <c r="Q238" s="453"/>
      <c r="R238" s="47"/>
      <c r="S238" s="47"/>
      <c r="T238" s="46"/>
    </row>
    <row r="239" spans="1:31" customHeight="1" ht="12.75" s="10" customFormat="1">
      <c r="A239" s="226"/>
      <c r="B239" s="258" t="s">
        <v>1278</v>
      </c>
      <c r="C239" s="181" t="s">
        <v>19</v>
      </c>
      <c r="D239" s="181" t="s">
        <v>20</v>
      </c>
      <c r="E239" s="181" t="s">
        <v>21</v>
      </c>
      <c r="F239" s="594" t="s">
        <v>1047</v>
      </c>
      <c r="G239" s="592"/>
      <c r="H239" s="592"/>
      <c r="I239" s="593"/>
      <c r="J239" s="181" t="s">
        <v>23</v>
      </c>
      <c r="K239" s="255">
        <f>SUM(L239:M239)</f>
        <v>1800</v>
      </c>
      <c r="L239" s="259">
        <v>1800</v>
      </c>
      <c r="M239" s="237"/>
      <c r="N239" s="174"/>
      <c r="P239" s="252"/>
      <c r="Q239" s="453"/>
      <c r="R239" s="47"/>
      <c r="S239" s="47"/>
      <c r="T239" s="46"/>
    </row>
    <row r="240" spans="1:31" customHeight="1" ht="12.75" s="10" customFormat="1">
      <c r="A240" s="226"/>
      <c r="B240" s="258" t="s">
        <v>1279</v>
      </c>
      <c r="C240" s="181" t="s">
        <v>19</v>
      </c>
      <c r="D240" s="181" t="s">
        <v>20</v>
      </c>
      <c r="E240" s="181" t="s">
        <v>21</v>
      </c>
      <c r="F240" s="594" t="s">
        <v>1047</v>
      </c>
      <c r="G240" s="592"/>
      <c r="H240" s="592"/>
      <c r="I240" s="593"/>
      <c r="J240" s="181" t="s">
        <v>23</v>
      </c>
      <c r="K240" s="255">
        <f>SUM(L240:M240)</f>
        <v>2320</v>
      </c>
      <c r="L240" s="259">
        <v>2320</v>
      </c>
      <c r="M240" s="237"/>
      <c r="N240" s="174"/>
      <c r="P240" s="252"/>
      <c r="Q240" s="453"/>
      <c r="R240" s="47"/>
      <c r="S240" s="47"/>
      <c r="T240" s="46"/>
    </row>
    <row r="241" spans="1:31" customHeight="1" ht="12.75" s="10" customFormat="1">
      <c r="A241" s="226"/>
      <c r="B241" s="258" t="s">
        <v>1280</v>
      </c>
      <c r="C241" s="181" t="s">
        <v>19</v>
      </c>
      <c r="D241" s="181" t="s">
        <v>20</v>
      </c>
      <c r="E241" s="181" t="s">
        <v>21</v>
      </c>
      <c r="F241" s="594" t="s">
        <v>1047</v>
      </c>
      <c r="G241" s="592"/>
      <c r="H241" s="592"/>
      <c r="I241" s="593"/>
      <c r="J241" s="181" t="s">
        <v>23</v>
      </c>
      <c r="K241" s="255">
        <f>SUM(L241:M241)</f>
        <v>1000</v>
      </c>
      <c r="L241" s="259">
        <v>1000</v>
      </c>
      <c r="M241" s="237"/>
      <c r="N241" s="174"/>
      <c r="P241" s="252"/>
      <c r="Q241" s="453"/>
      <c r="R241" s="47"/>
      <c r="S241" s="47"/>
      <c r="T241" s="46"/>
    </row>
    <row r="242" spans="1:31" customHeight="1" ht="12.75" s="10" customFormat="1">
      <c r="A242" s="226"/>
      <c r="B242" s="258" t="s">
        <v>1281</v>
      </c>
      <c r="C242" s="181" t="s">
        <v>19</v>
      </c>
      <c r="D242" s="181" t="s">
        <v>20</v>
      </c>
      <c r="E242" s="181" t="s">
        <v>21</v>
      </c>
      <c r="F242" s="594" t="s">
        <v>1047</v>
      </c>
      <c r="G242" s="592"/>
      <c r="H242" s="592"/>
      <c r="I242" s="593"/>
      <c r="J242" s="181" t="s">
        <v>23</v>
      </c>
      <c r="K242" s="255">
        <f>SUM(L242:M242)</f>
        <v>8900</v>
      </c>
      <c r="L242" s="259">
        <v>8900</v>
      </c>
      <c r="M242" s="237"/>
      <c r="N242" s="174"/>
      <c r="P242" s="252"/>
      <c r="Q242" s="453"/>
      <c r="R242" s="47"/>
      <c r="S242" s="47"/>
      <c r="T242" s="46"/>
    </row>
    <row r="243" spans="1:31" customHeight="1" ht="12.75" s="10" customFormat="1">
      <c r="A243" s="226"/>
      <c r="B243" s="258" t="s">
        <v>1282</v>
      </c>
      <c r="C243" s="181" t="s">
        <v>19</v>
      </c>
      <c r="D243" s="181" t="s">
        <v>20</v>
      </c>
      <c r="E243" s="181" t="s">
        <v>21</v>
      </c>
      <c r="F243" s="594" t="s">
        <v>1047</v>
      </c>
      <c r="G243" s="592"/>
      <c r="H243" s="592"/>
      <c r="I243" s="593"/>
      <c r="J243" s="181" t="s">
        <v>23</v>
      </c>
      <c r="K243" s="255">
        <f>SUM(L243:M243)</f>
        <v>5850</v>
      </c>
      <c r="L243" s="259">
        <v>5850</v>
      </c>
      <c r="M243" s="237"/>
      <c r="N243" s="174"/>
      <c r="P243" s="252"/>
      <c r="Q243" s="453"/>
      <c r="R243" s="47"/>
      <c r="S243" s="47"/>
      <c r="T243" s="46"/>
    </row>
    <row r="244" spans="1:31" customHeight="1" ht="12.75" s="10" customFormat="1">
      <c r="A244" s="226"/>
      <c r="B244" s="258" t="s">
        <v>1283</v>
      </c>
      <c r="C244" s="181" t="s">
        <v>19</v>
      </c>
      <c r="D244" s="181" t="s">
        <v>20</v>
      </c>
      <c r="E244" s="181" t="s">
        <v>21</v>
      </c>
      <c r="F244" s="594" t="s">
        <v>1047</v>
      </c>
      <c r="G244" s="592"/>
      <c r="H244" s="592"/>
      <c r="I244" s="593"/>
      <c r="J244" s="181" t="s">
        <v>23</v>
      </c>
      <c r="K244" s="255">
        <f>SUM(L244:M244)</f>
        <v>82950</v>
      </c>
      <c r="L244" s="259">
        <v>82950</v>
      </c>
      <c r="M244" s="237"/>
      <c r="N244" s="174"/>
      <c r="P244" s="252"/>
      <c r="Q244" s="453"/>
      <c r="R244" s="47"/>
      <c r="S244" s="47"/>
      <c r="T244" s="46"/>
    </row>
    <row r="245" spans="1:31" customHeight="1" ht="12.75" s="10" customFormat="1">
      <c r="A245" s="226"/>
      <c r="B245" s="258" t="s">
        <v>1284</v>
      </c>
      <c r="C245" s="181" t="s">
        <v>19</v>
      </c>
      <c r="D245" s="181" t="s">
        <v>20</v>
      </c>
      <c r="E245" s="181" t="s">
        <v>21</v>
      </c>
      <c r="F245" s="594" t="s">
        <v>1047</v>
      </c>
      <c r="G245" s="592"/>
      <c r="H245" s="592"/>
      <c r="I245" s="593"/>
      <c r="J245" s="181" t="s">
        <v>23</v>
      </c>
      <c r="K245" s="255">
        <f>SUM(L245:M245)</f>
        <v>63000</v>
      </c>
      <c r="L245" s="259">
        <v>63000</v>
      </c>
      <c r="M245" s="237"/>
      <c r="N245" s="174"/>
      <c r="P245" s="252"/>
      <c r="Q245" s="453"/>
      <c r="R245" s="47"/>
      <c r="S245" s="47"/>
      <c r="T245" s="46"/>
    </row>
    <row r="246" spans="1:31" customHeight="1" ht="12.75" s="10" customFormat="1">
      <c r="A246" s="226"/>
      <c r="B246" s="258" t="s">
        <v>1285</v>
      </c>
      <c r="C246" s="181" t="s">
        <v>19</v>
      </c>
      <c r="D246" s="181" t="s">
        <v>20</v>
      </c>
      <c r="E246" s="181" t="s">
        <v>21</v>
      </c>
      <c r="F246" s="594" t="s">
        <v>1047</v>
      </c>
      <c r="G246" s="592"/>
      <c r="H246" s="592"/>
      <c r="I246" s="593"/>
      <c r="J246" s="181" t="s">
        <v>23</v>
      </c>
      <c r="K246" s="255">
        <f>SUM(L246:M246)</f>
        <v>2000</v>
      </c>
      <c r="L246" s="259">
        <v>2000</v>
      </c>
      <c r="M246" s="237"/>
      <c r="N246" s="174"/>
      <c r="P246" s="252"/>
      <c r="Q246" s="453"/>
      <c r="R246" s="47"/>
      <c r="S246" s="47"/>
      <c r="T246" s="46"/>
    </row>
    <row r="247" spans="1:31" customHeight="1" ht="12.75" s="10" customFormat="1">
      <c r="A247" s="226"/>
      <c r="B247" s="258" t="s">
        <v>1286</v>
      </c>
      <c r="C247" s="181" t="s">
        <v>19</v>
      </c>
      <c r="D247" s="181" t="s">
        <v>20</v>
      </c>
      <c r="E247" s="181" t="s">
        <v>21</v>
      </c>
      <c r="F247" s="594" t="s">
        <v>1047</v>
      </c>
      <c r="G247" s="592"/>
      <c r="H247" s="592"/>
      <c r="I247" s="593"/>
      <c r="J247" s="181" t="s">
        <v>23</v>
      </c>
      <c r="K247" s="255">
        <f>SUM(L247:M247)</f>
        <v>14415</v>
      </c>
      <c r="L247" s="259">
        <v>14415</v>
      </c>
      <c r="M247" s="237"/>
      <c r="N247" s="174"/>
      <c r="P247" s="252"/>
      <c r="Q247" s="453"/>
      <c r="R247" s="47"/>
      <c r="S247" s="47"/>
      <c r="T247" s="46"/>
    </row>
    <row r="248" spans="1:31" customHeight="1" ht="12.75" s="10" customFormat="1">
      <c r="A248" s="226"/>
      <c r="B248" s="258" t="s">
        <v>1287</v>
      </c>
      <c r="C248" s="181" t="s">
        <v>19</v>
      </c>
      <c r="D248" s="181" t="s">
        <v>20</v>
      </c>
      <c r="E248" s="181" t="s">
        <v>21</v>
      </c>
      <c r="F248" s="594" t="s">
        <v>1047</v>
      </c>
      <c r="G248" s="592"/>
      <c r="H248" s="592"/>
      <c r="I248" s="593"/>
      <c r="J248" s="181" t="s">
        <v>23</v>
      </c>
      <c r="K248" s="255">
        <f>SUM(L248:M248)</f>
        <v>1325</v>
      </c>
      <c r="L248" s="259">
        <v>1325</v>
      </c>
      <c r="M248" s="237"/>
      <c r="N248" s="174"/>
      <c r="P248" s="252"/>
      <c r="Q248" s="453"/>
      <c r="R248" s="47"/>
      <c r="S248" s="47"/>
      <c r="T248" s="46"/>
    </row>
    <row r="249" spans="1:31" customHeight="1" ht="12.75" s="10" customFormat="1">
      <c r="A249" s="226"/>
      <c r="B249" s="258" t="s">
        <v>1288</v>
      </c>
      <c r="C249" s="181" t="s">
        <v>19</v>
      </c>
      <c r="D249" s="181" t="s">
        <v>20</v>
      </c>
      <c r="E249" s="181" t="s">
        <v>21</v>
      </c>
      <c r="F249" s="594" t="s">
        <v>1047</v>
      </c>
      <c r="G249" s="592"/>
      <c r="H249" s="592"/>
      <c r="I249" s="593"/>
      <c r="J249" s="181" t="s">
        <v>23</v>
      </c>
      <c r="K249" s="255">
        <f>SUM(L249:M249)</f>
        <v>2030</v>
      </c>
      <c r="L249" s="259">
        <v>2030</v>
      </c>
      <c r="M249" s="237"/>
      <c r="N249" s="174"/>
      <c r="P249" s="252"/>
      <c r="Q249" s="453"/>
      <c r="R249" s="47"/>
      <c r="S249" s="47"/>
      <c r="T249" s="46"/>
    </row>
    <row r="250" spans="1:31" customHeight="1" ht="12.75" s="10" customFormat="1">
      <c r="A250" s="226"/>
      <c r="B250" s="258" t="s">
        <v>1289</v>
      </c>
      <c r="C250" s="181" t="s">
        <v>19</v>
      </c>
      <c r="D250" s="181" t="s">
        <v>20</v>
      </c>
      <c r="E250" s="181" t="s">
        <v>21</v>
      </c>
      <c r="F250" s="594" t="s">
        <v>1047</v>
      </c>
      <c r="G250" s="592"/>
      <c r="H250" s="592"/>
      <c r="I250" s="593"/>
      <c r="J250" s="181" t="s">
        <v>23</v>
      </c>
      <c r="K250" s="255">
        <f>SUM(L250:M250)</f>
        <v>1568</v>
      </c>
      <c r="L250" s="259">
        <v>1568</v>
      </c>
      <c r="M250" s="237"/>
      <c r="N250" s="174"/>
      <c r="P250" s="252"/>
      <c r="Q250" s="453"/>
      <c r="R250" s="47"/>
      <c r="S250" s="47"/>
      <c r="T250" s="46"/>
    </row>
    <row r="251" spans="1:31" customHeight="1" ht="12.75" s="10" customFormat="1">
      <c r="A251" s="226"/>
      <c r="B251" s="258" t="s">
        <v>1290</v>
      </c>
      <c r="C251" s="181" t="s">
        <v>19</v>
      </c>
      <c r="D251" s="181" t="s">
        <v>20</v>
      </c>
      <c r="E251" s="181" t="s">
        <v>21</v>
      </c>
      <c r="F251" s="594" t="s">
        <v>1047</v>
      </c>
      <c r="G251" s="592"/>
      <c r="H251" s="592"/>
      <c r="I251" s="593"/>
      <c r="J251" s="181" t="s">
        <v>23</v>
      </c>
      <c r="K251" s="255">
        <f>SUM(L251:M251)</f>
        <v>740</v>
      </c>
      <c r="L251" s="259">
        <v>740</v>
      </c>
      <c r="M251" s="237"/>
      <c r="N251" s="174"/>
      <c r="P251" s="252"/>
      <c r="Q251" s="453"/>
      <c r="R251" s="47"/>
      <c r="S251" s="47"/>
      <c r="T251" s="46"/>
    </row>
    <row r="252" spans="1:31" customHeight="1" ht="12.75" s="10" customFormat="1">
      <c r="A252" s="226"/>
      <c r="B252" s="258" t="s">
        <v>1291</v>
      </c>
      <c r="C252" s="181" t="s">
        <v>19</v>
      </c>
      <c r="D252" s="181" t="s">
        <v>20</v>
      </c>
      <c r="E252" s="181" t="s">
        <v>21</v>
      </c>
      <c r="F252" s="594" t="s">
        <v>1047</v>
      </c>
      <c r="G252" s="592"/>
      <c r="H252" s="592"/>
      <c r="I252" s="593"/>
      <c r="J252" s="181" t="s">
        <v>23</v>
      </c>
      <c r="K252" s="255">
        <f>SUM(L252:M252)</f>
        <v>1250</v>
      </c>
      <c r="L252" s="259">
        <v>1250</v>
      </c>
      <c r="M252" s="237"/>
      <c r="N252" s="174"/>
      <c r="P252" s="252"/>
      <c r="Q252" s="453"/>
      <c r="R252" s="47"/>
      <c r="S252" s="47"/>
      <c r="T252" s="46"/>
    </row>
    <row r="253" spans="1:31" customHeight="1" ht="12.75" s="10" customFormat="1">
      <c r="A253" s="226"/>
      <c r="B253" s="258" t="s">
        <v>1292</v>
      </c>
      <c r="C253" s="181" t="s">
        <v>19</v>
      </c>
      <c r="D253" s="181" t="s">
        <v>20</v>
      </c>
      <c r="E253" s="181" t="s">
        <v>21</v>
      </c>
      <c r="F253" s="594" t="s">
        <v>1047</v>
      </c>
      <c r="G253" s="592"/>
      <c r="H253" s="592"/>
      <c r="I253" s="593"/>
      <c r="J253" s="181" t="s">
        <v>23</v>
      </c>
      <c r="K253" s="255">
        <f>SUM(L253:M253)</f>
        <v>19600</v>
      </c>
      <c r="L253" s="259">
        <v>19600</v>
      </c>
      <c r="M253" s="237"/>
      <c r="N253" s="174"/>
      <c r="P253" s="252"/>
      <c r="Q253" s="453"/>
      <c r="R253" s="47"/>
      <c r="S253" s="47"/>
      <c r="T253" s="46"/>
    </row>
    <row r="254" spans="1:31" customHeight="1" ht="12.75" s="10" customFormat="1">
      <c r="A254" s="226"/>
      <c r="B254" s="258" t="s">
        <v>1293</v>
      </c>
      <c r="C254" s="181" t="s">
        <v>19</v>
      </c>
      <c r="D254" s="181" t="s">
        <v>20</v>
      </c>
      <c r="E254" s="181" t="s">
        <v>21</v>
      </c>
      <c r="F254" s="594" t="s">
        <v>1047</v>
      </c>
      <c r="G254" s="592"/>
      <c r="H254" s="592"/>
      <c r="I254" s="593"/>
      <c r="J254" s="181" t="s">
        <v>23</v>
      </c>
      <c r="K254" s="255">
        <f>SUM(L254:M254)</f>
        <v>19250</v>
      </c>
      <c r="L254" s="259">
        <v>19250</v>
      </c>
      <c r="M254" s="237"/>
      <c r="N254" s="174"/>
      <c r="P254" s="252"/>
      <c r="Q254" s="453"/>
      <c r="R254" s="47"/>
      <c r="S254" s="47"/>
      <c r="T254" s="46"/>
    </row>
    <row r="255" spans="1:31" customHeight="1" ht="12.75" s="10" customFormat="1">
      <c r="A255" s="226"/>
      <c r="B255" s="258" t="s">
        <v>1294</v>
      </c>
      <c r="C255" s="181" t="s">
        <v>19</v>
      </c>
      <c r="D255" s="181" t="s">
        <v>20</v>
      </c>
      <c r="E255" s="181" t="s">
        <v>21</v>
      </c>
      <c r="F255" s="594" t="s">
        <v>1047</v>
      </c>
      <c r="G255" s="592"/>
      <c r="H255" s="592"/>
      <c r="I255" s="593"/>
      <c r="J255" s="181" t="s">
        <v>23</v>
      </c>
      <c r="K255" s="255">
        <f>SUM(L255:M255)</f>
        <v>110400</v>
      </c>
      <c r="L255" s="259">
        <v>110400</v>
      </c>
      <c r="M255" s="237"/>
      <c r="N255" s="174"/>
      <c r="P255" s="252"/>
      <c r="Q255" s="453"/>
      <c r="R255" s="47"/>
      <c r="S255" s="47"/>
      <c r="T255" s="46"/>
    </row>
    <row r="256" spans="1:31" customHeight="1" ht="12.75" s="10" customFormat="1">
      <c r="A256" s="226"/>
      <c r="B256" s="258" t="s">
        <v>1295</v>
      </c>
      <c r="C256" s="181" t="s">
        <v>19</v>
      </c>
      <c r="D256" s="181" t="s">
        <v>20</v>
      </c>
      <c r="E256" s="181" t="s">
        <v>21</v>
      </c>
      <c r="F256" s="594" t="s">
        <v>1047</v>
      </c>
      <c r="G256" s="592"/>
      <c r="H256" s="592"/>
      <c r="I256" s="593"/>
      <c r="J256" s="181" t="s">
        <v>23</v>
      </c>
      <c r="K256" s="255">
        <f>SUM(L256:M256)</f>
        <v>2880</v>
      </c>
      <c r="L256" s="259">
        <v>2880</v>
      </c>
      <c r="M256" s="237"/>
      <c r="N256" s="174"/>
      <c r="P256" s="252"/>
      <c r="Q256" s="453"/>
      <c r="R256" s="47"/>
      <c r="S256" s="47"/>
      <c r="T256" s="46"/>
    </row>
    <row r="257" spans="1:31" customHeight="1" ht="12.75" s="10" customFormat="1">
      <c r="A257" s="226"/>
      <c r="B257" s="258" t="s">
        <v>1296</v>
      </c>
      <c r="C257" s="181" t="s">
        <v>19</v>
      </c>
      <c r="D257" s="181" t="s">
        <v>20</v>
      </c>
      <c r="E257" s="181" t="s">
        <v>21</v>
      </c>
      <c r="F257" s="594" t="s">
        <v>1047</v>
      </c>
      <c r="G257" s="592"/>
      <c r="H257" s="592"/>
      <c r="I257" s="593"/>
      <c r="J257" s="181" t="s">
        <v>23</v>
      </c>
      <c r="K257" s="255">
        <f>SUM(L257:M257)</f>
        <v>10720</v>
      </c>
      <c r="L257" s="259">
        <v>10720</v>
      </c>
      <c r="M257" s="237"/>
      <c r="N257" s="174"/>
      <c r="P257" s="252"/>
      <c r="Q257" s="453"/>
      <c r="R257" s="47"/>
      <c r="S257" s="47"/>
      <c r="T257" s="46"/>
    </row>
    <row r="258" spans="1:31" customHeight="1" ht="12.75" s="10" customFormat="1">
      <c r="A258" s="226"/>
      <c r="B258" s="258" t="s">
        <v>1297</v>
      </c>
      <c r="C258" s="181" t="s">
        <v>19</v>
      </c>
      <c r="D258" s="181" t="s">
        <v>20</v>
      </c>
      <c r="E258" s="181" t="s">
        <v>21</v>
      </c>
      <c r="F258" s="594" t="s">
        <v>1047</v>
      </c>
      <c r="G258" s="592"/>
      <c r="H258" s="592"/>
      <c r="I258" s="593"/>
      <c r="J258" s="181" t="s">
        <v>23</v>
      </c>
      <c r="K258" s="255">
        <f>SUM(L258:M258)</f>
        <v>20300</v>
      </c>
      <c r="L258" s="259">
        <v>20300</v>
      </c>
      <c r="M258" s="237"/>
      <c r="N258" s="174"/>
      <c r="P258" s="252"/>
      <c r="Q258" s="453"/>
      <c r="R258" s="47"/>
      <c r="S258" s="47"/>
      <c r="T258" s="46"/>
    </row>
    <row r="259" spans="1:31" customHeight="1" ht="12.75" s="10" customFormat="1">
      <c r="A259" s="226"/>
      <c r="B259" s="258" t="s">
        <v>1298</v>
      </c>
      <c r="C259" s="181" t="s">
        <v>19</v>
      </c>
      <c r="D259" s="181" t="s">
        <v>20</v>
      </c>
      <c r="E259" s="181" t="s">
        <v>21</v>
      </c>
      <c r="F259" s="594" t="s">
        <v>1047</v>
      </c>
      <c r="G259" s="592"/>
      <c r="H259" s="592"/>
      <c r="I259" s="593"/>
      <c r="J259" s="181" t="s">
        <v>23</v>
      </c>
      <c r="K259" s="255">
        <f>SUM(L259:M259)</f>
        <v>1800</v>
      </c>
      <c r="L259" s="259">
        <v>1800</v>
      </c>
      <c r="M259" s="237"/>
      <c r="N259" s="174"/>
      <c r="P259" s="252"/>
      <c r="Q259" s="453"/>
      <c r="R259" s="47"/>
      <c r="S259" s="47"/>
      <c r="T259" s="46"/>
    </row>
    <row r="260" spans="1:31" customHeight="1" ht="12.75" s="10" customFormat="1">
      <c r="A260" s="226"/>
      <c r="B260" s="258" t="s">
        <v>1299</v>
      </c>
      <c r="C260" s="181" t="s">
        <v>19</v>
      </c>
      <c r="D260" s="181" t="s">
        <v>20</v>
      </c>
      <c r="E260" s="181" t="s">
        <v>21</v>
      </c>
      <c r="F260" s="594" t="s">
        <v>1047</v>
      </c>
      <c r="G260" s="592"/>
      <c r="H260" s="592"/>
      <c r="I260" s="593"/>
      <c r="J260" s="181" t="s">
        <v>23</v>
      </c>
      <c r="K260" s="255">
        <f>SUM(L260:M260)</f>
        <v>3600</v>
      </c>
      <c r="L260" s="259">
        <v>3600</v>
      </c>
      <c r="M260" s="237"/>
      <c r="N260" s="174"/>
      <c r="P260" s="252"/>
      <c r="Q260" s="453"/>
      <c r="R260" s="47"/>
      <c r="S260" s="47"/>
      <c r="T260" s="46"/>
    </row>
    <row r="261" spans="1:31" customHeight="1" ht="12.75" hidden="true" s="10" customFormat="1">
      <c r="A261" s="226"/>
      <c r="B261" s="258" t="s">
        <v>1300</v>
      </c>
      <c r="C261" s="181" t="s">
        <v>19</v>
      </c>
      <c r="D261" s="181" t="s">
        <v>20</v>
      </c>
      <c r="E261" s="181" t="s">
        <v>21</v>
      </c>
      <c r="F261" s="594" t="s">
        <v>1047</v>
      </c>
      <c r="G261" s="592"/>
      <c r="H261" s="592"/>
      <c r="I261" s="593"/>
      <c r="J261" s="181" t="s">
        <v>23</v>
      </c>
      <c r="K261" s="255">
        <f>SUM(L261:M261)</f>
        <v>0</v>
      </c>
      <c r="L261" s="259">
        <v>0</v>
      </c>
      <c r="M261" s="237"/>
      <c r="N261" s="174"/>
      <c r="P261" s="252"/>
      <c r="Q261" s="453"/>
      <c r="R261" s="47"/>
      <c r="S261" s="47"/>
      <c r="T261" s="46"/>
    </row>
    <row r="262" spans="1:31" customHeight="1" ht="12.75" s="10" customFormat="1">
      <c r="A262" s="226"/>
      <c r="B262" s="226" t="s">
        <v>1301</v>
      </c>
      <c r="C262" s="181" t="s">
        <v>19</v>
      </c>
      <c r="D262" s="181" t="s">
        <v>20</v>
      </c>
      <c r="E262" s="181" t="s">
        <v>21</v>
      </c>
      <c r="F262" s="594" t="s">
        <v>1047</v>
      </c>
      <c r="G262" s="592"/>
      <c r="H262" s="592"/>
      <c r="I262" s="593"/>
      <c r="J262" s="181" t="s">
        <v>23</v>
      </c>
      <c r="K262" s="255">
        <f>SUM(L262:M262)</f>
        <v>9240</v>
      </c>
      <c r="L262" s="259">
        <v>9240</v>
      </c>
      <c r="M262" s="237"/>
      <c r="N262" s="174"/>
      <c r="P262" s="252"/>
      <c r="Q262" s="453"/>
      <c r="R262" s="47"/>
      <c r="S262" s="47"/>
      <c r="T262" s="46"/>
    </row>
    <row r="263" spans="1:31" customHeight="1" ht="12.75" s="10" customFormat="1">
      <c r="A263" s="226"/>
      <c r="B263" s="226" t="s">
        <v>1302</v>
      </c>
      <c r="C263" s="181" t="s">
        <v>19</v>
      </c>
      <c r="D263" s="181" t="s">
        <v>20</v>
      </c>
      <c r="E263" s="181" t="s">
        <v>21</v>
      </c>
      <c r="F263" s="594" t="s">
        <v>1047</v>
      </c>
      <c r="G263" s="592"/>
      <c r="H263" s="592"/>
      <c r="I263" s="593"/>
      <c r="J263" s="181" t="s">
        <v>23</v>
      </c>
      <c r="K263" s="255">
        <f>SUM(L263:M263)</f>
        <v>3500</v>
      </c>
      <c r="L263" s="259">
        <v>3500</v>
      </c>
      <c r="M263" s="237"/>
      <c r="N263" s="174"/>
      <c r="P263" s="252"/>
      <c r="Q263" s="453"/>
      <c r="R263" s="47"/>
      <c r="S263" s="47"/>
      <c r="T263" s="46"/>
    </row>
    <row r="264" spans="1:31" customHeight="1" ht="12.75" s="10" customFormat="1">
      <c r="A264" s="226"/>
      <c r="B264" s="226" t="s">
        <v>1303</v>
      </c>
      <c r="C264" s="181" t="s">
        <v>19</v>
      </c>
      <c r="D264" s="181" t="s">
        <v>20</v>
      </c>
      <c r="E264" s="181" t="s">
        <v>21</v>
      </c>
      <c r="F264" s="594" t="s">
        <v>1047</v>
      </c>
      <c r="G264" s="592"/>
      <c r="H264" s="592"/>
      <c r="I264" s="593"/>
      <c r="J264" s="181" t="s">
        <v>23</v>
      </c>
      <c r="K264" s="255">
        <f>SUM(L264:M264)</f>
        <v>515</v>
      </c>
      <c r="L264" s="259">
        <v>515</v>
      </c>
      <c r="M264" s="237"/>
      <c r="N264" s="174"/>
      <c r="P264" s="252"/>
      <c r="Q264" s="453"/>
      <c r="R264" s="47"/>
      <c r="S264" s="47"/>
      <c r="T264" s="46"/>
    </row>
    <row r="265" spans="1:31" customHeight="1" ht="12.75" s="10" customFormat="1">
      <c r="A265" s="226"/>
      <c r="B265" s="258" t="s">
        <v>1304</v>
      </c>
      <c r="C265" s="181" t="s">
        <v>19</v>
      </c>
      <c r="D265" s="181" t="s">
        <v>20</v>
      </c>
      <c r="E265" s="181" t="s">
        <v>21</v>
      </c>
      <c r="F265" s="594" t="s">
        <v>1047</v>
      </c>
      <c r="G265" s="592"/>
      <c r="H265" s="592"/>
      <c r="I265" s="593"/>
      <c r="J265" s="181" t="s">
        <v>23</v>
      </c>
      <c r="K265" s="255">
        <f>SUM(L265:M265)</f>
        <v>6240</v>
      </c>
      <c r="L265" s="259">
        <v>6240</v>
      </c>
      <c r="M265" s="237"/>
      <c r="N265" s="174"/>
      <c r="P265" s="252"/>
      <c r="Q265" s="453"/>
      <c r="R265" s="47"/>
      <c r="S265" s="47"/>
      <c r="T265" s="46"/>
    </row>
    <row r="266" spans="1:31" customHeight="1" ht="12.75" s="10" customFormat="1">
      <c r="A266" s="226"/>
      <c r="B266" s="258" t="s">
        <v>1305</v>
      </c>
      <c r="C266" s="181" t="s">
        <v>19</v>
      </c>
      <c r="D266" s="181" t="s">
        <v>20</v>
      </c>
      <c r="E266" s="181" t="s">
        <v>21</v>
      </c>
      <c r="F266" s="594" t="s">
        <v>1047</v>
      </c>
      <c r="G266" s="592"/>
      <c r="H266" s="592"/>
      <c r="I266" s="593"/>
      <c r="J266" s="181" t="s">
        <v>23</v>
      </c>
      <c r="K266" s="255">
        <f>SUM(L266:M266)</f>
        <v>16660</v>
      </c>
      <c r="L266" s="259">
        <v>16660</v>
      </c>
      <c r="M266" s="237"/>
      <c r="N266" s="174"/>
      <c r="P266" s="252"/>
      <c r="Q266" s="453"/>
      <c r="R266" s="47"/>
      <c r="S266" s="47"/>
      <c r="T266" s="46"/>
    </row>
    <row r="267" spans="1:31" customHeight="1" ht="12.75" s="10" customFormat="1">
      <c r="A267" s="226"/>
      <c r="B267" s="258" t="s">
        <v>1306</v>
      </c>
      <c r="C267" s="181" t="s">
        <v>19</v>
      </c>
      <c r="D267" s="181" t="s">
        <v>20</v>
      </c>
      <c r="E267" s="181" t="s">
        <v>21</v>
      </c>
      <c r="F267" s="594" t="s">
        <v>1047</v>
      </c>
      <c r="G267" s="592"/>
      <c r="H267" s="592"/>
      <c r="I267" s="593"/>
      <c r="J267" s="181" t="s">
        <v>23</v>
      </c>
      <c r="K267" s="255">
        <f>SUM(L267:M267)</f>
        <v>4500</v>
      </c>
      <c r="L267" s="259">
        <v>4500</v>
      </c>
      <c r="M267" s="237"/>
      <c r="N267" s="174"/>
      <c r="P267" s="252"/>
      <c r="Q267" s="453"/>
      <c r="R267" s="47"/>
      <c r="S267" s="47"/>
      <c r="T267" s="46"/>
    </row>
    <row r="268" spans="1:31" customHeight="1" ht="12.75" hidden="true" s="10" customFormat="1">
      <c r="A268" s="226"/>
      <c r="B268" s="258" t="s">
        <v>1307</v>
      </c>
      <c r="C268" s="181" t="s">
        <v>19</v>
      </c>
      <c r="D268" s="181" t="s">
        <v>20</v>
      </c>
      <c r="E268" s="181" t="s">
        <v>21</v>
      </c>
      <c r="F268" s="594" t="s">
        <v>1047</v>
      </c>
      <c r="G268" s="592"/>
      <c r="H268" s="592"/>
      <c r="I268" s="593"/>
      <c r="J268" s="181" t="s">
        <v>23</v>
      </c>
      <c r="K268" s="255">
        <f>SUM(L268:M268)</f>
        <v>0</v>
      </c>
      <c r="L268" s="259">
        <v>0</v>
      </c>
      <c r="M268" s="237"/>
      <c r="N268" s="174"/>
      <c r="P268" s="252"/>
      <c r="Q268" s="453"/>
      <c r="R268" s="47"/>
      <c r="S268" s="47"/>
      <c r="T268" s="46"/>
    </row>
    <row r="269" spans="1:31" customHeight="1" ht="12.75" hidden="true" s="10" customFormat="1">
      <c r="A269" s="226"/>
      <c r="B269" s="258" t="s">
        <v>1308</v>
      </c>
      <c r="C269" s="181" t="s">
        <v>19</v>
      </c>
      <c r="D269" s="181" t="s">
        <v>20</v>
      </c>
      <c r="E269" s="181" t="s">
        <v>21</v>
      </c>
      <c r="F269" s="594" t="s">
        <v>1047</v>
      </c>
      <c r="G269" s="592"/>
      <c r="H269" s="592"/>
      <c r="I269" s="593"/>
      <c r="J269" s="181" t="s">
        <v>23</v>
      </c>
      <c r="K269" s="255">
        <f>SUM(L269:M269)</f>
        <v>0</v>
      </c>
      <c r="L269" s="259">
        <v>0</v>
      </c>
      <c r="M269" s="237"/>
      <c r="N269" s="174"/>
      <c r="P269" s="252"/>
      <c r="Q269" s="453"/>
      <c r="R269" s="47"/>
      <c r="S269" s="47"/>
      <c r="T269" s="46"/>
    </row>
    <row r="270" spans="1:31" customHeight="1" ht="12.75" hidden="true" s="10" customFormat="1">
      <c r="A270" s="226"/>
      <c r="B270" s="258" t="s">
        <v>1309</v>
      </c>
      <c r="C270" s="181" t="s">
        <v>19</v>
      </c>
      <c r="D270" s="181" t="s">
        <v>20</v>
      </c>
      <c r="E270" s="181" t="s">
        <v>21</v>
      </c>
      <c r="F270" s="594" t="s">
        <v>1047</v>
      </c>
      <c r="G270" s="592"/>
      <c r="H270" s="592"/>
      <c r="I270" s="593"/>
      <c r="J270" s="181" t="s">
        <v>23</v>
      </c>
      <c r="K270" s="255">
        <f>SUM(L270:M270)</f>
        <v>0</v>
      </c>
      <c r="L270" s="259">
        <v>0</v>
      </c>
      <c r="M270" s="237"/>
      <c r="N270" s="174"/>
      <c r="P270" s="252"/>
      <c r="Q270" s="453"/>
      <c r="R270" s="47"/>
      <c r="S270" s="47"/>
      <c r="T270" s="46"/>
    </row>
    <row r="271" spans="1:31" customHeight="1" ht="12.75" s="10" customFormat="1">
      <c r="A271" s="226"/>
      <c r="B271" s="258" t="s">
        <v>1310</v>
      </c>
      <c r="C271" s="181" t="s">
        <v>19</v>
      </c>
      <c r="D271" s="181" t="s">
        <v>20</v>
      </c>
      <c r="E271" s="181" t="s">
        <v>21</v>
      </c>
      <c r="F271" s="594" t="s">
        <v>1047</v>
      </c>
      <c r="G271" s="592"/>
      <c r="H271" s="592"/>
      <c r="I271" s="593"/>
      <c r="J271" s="181" t="s">
        <v>23</v>
      </c>
      <c r="K271" s="255">
        <f>SUM(L271:M271)</f>
        <v>4500</v>
      </c>
      <c r="L271" s="259">
        <v>4500</v>
      </c>
      <c r="M271" s="237"/>
      <c r="N271" s="174"/>
      <c r="P271" s="252"/>
      <c r="Q271" s="453"/>
      <c r="R271" s="47"/>
      <c r="S271" s="47"/>
      <c r="T271" s="46"/>
    </row>
    <row r="272" spans="1:31" customHeight="1" ht="12.75" s="10" customFormat="1">
      <c r="A272" s="226"/>
      <c r="B272" s="258" t="s">
        <v>1311</v>
      </c>
      <c r="C272" s="181" t="s">
        <v>19</v>
      </c>
      <c r="D272" s="181" t="s">
        <v>20</v>
      </c>
      <c r="E272" s="181" t="s">
        <v>21</v>
      </c>
      <c r="F272" s="594" t="s">
        <v>1047</v>
      </c>
      <c r="G272" s="592"/>
      <c r="H272" s="592"/>
      <c r="I272" s="593"/>
      <c r="J272" s="181" t="s">
        <v>23</v>
      </c>
      <c r="K272" s="255">
        <f>SUM(L272:M272)</f>
        <v>32630</v>
      </c>
      <c r="L272" s="259">
        <v>32630</v>
      </c>
      <c r="M272" s="237"/>
      <c r="N272" s="174"/>
      <c r="P272" s="252"/>
      <c r="Q272" s="453"/>
      <c r="R272" s="47"/>
      <c r="S272" s="47"/>
      <c r="T272" s="46"/>
    </row>
    <row r="273" spans="1:31" customHeight="1" ht="12.75" s="10" customFormat="1">
      <c r="A273" s="226"/>
      <c r="B273" s="258" t="s">
        <v>1312</v>
      </c>
      <c r="C273" s="181" t="s">
        <v>19</v>
      </c>
      <c r="D273" s="181" t="s">
        <v>20</v>
      </c>
      <c r="E273" s="181" t="s">
        <v>21</v>
      </c>
      <c r="F273" s="594" t="s">
        <v>1047</v>
      </c>
      <c r="G273" s="592"/>
      <c r="H273" s="592"/>
      <c r="I273" s="593"/>
      <c r="J273" s="181" t="s">
        <v>23</v>
      </c>
      <c r="K273" s="255">
        <f>SUM(L273:M273)</f>
        <v>5915</v>
      </c>
      <c r="L273" s="259">
        <v>5915</v>
      </c>
      <c r="M273" s="237"/>
      <c r="N273" s="174"/>
      <c r="P273" s="252"/>
      <c r="Q273" s="453"/>
      <c r="R273" s="47"/>
      <c r="S273" s="47"/>
      <c r="T273" s="46"/>
    </row>
    <row r="274" spans="1:31" customHeight="1" ht="12.75" s="10" customFormat="1">
      <c r="A274" s="226"/>
      <c r="B274" s="258" t="s">
        <v>1313</v>
      </c>
      <c r="C274" s="181" t="s">
        <v>19</v>
      </c>
      <c r="D274" s="181" t="s">
        <v>20</v>
      </c>
      <c r="E274" s="181" t="s">
        <v>21</v>
      </c>
      <c r="F274" s="594" t="s">
        <v>1047</v>
      </c>
      <c r="G274" s="592"/>
      <c r="H274" s="592"/>
      <c r="I274" s="593"/>
      <c r="J274" s="181" t="s">
        <v>23</v>
      </c>
      <c r="K274" s="255">
        <f>SUM(L274:M274)</f>
        <v>2340</v>
      </c>
      <c r="L274" s="259">
        <v>2340</v>
      </c>
      <c r="M274" s="237"/>
      <c r="N274" s="174"/>
      <c r="P274" s="252"/>
      <c r="Q274" s="453"/>
      <c r="R274" s="47"/>
      <c r="S274" s="47"/>
      <c r="T274" s="46"/>
    </row>
    <row r="275" spans="1:31" customHeight="1" ht="12.75" s="10" customFormat="1">
      <c r="A275" s="226"/>
      <c r="B275" s="258" t="s">
        <v>1311</v>
      </c>
      <c r="C275" s="181" t="s">
        <v>19</v>
      </c>
      <c r="D275" s="181" t="s">
        <v>20</v>
      </c>
      <c r="E275" s="181" t="s">
        <v>21</v>
      </c>
      <c r="F275" s="594" t="s">
        <v>1047</v>
      </c>
      <c r="G275" s="592"/>
      <c r="H275" s="592"/>
      <c r="I275" s="593"/>
      <c r="J275" s="181" t="s">
        <v>23</v>
      </c>
      <c r="K275" s="255">
        <f>SUM(L275:M275)</f>
        <v>85800</v>
      </c>
      <c r="L275" s="259">
        <v>85800</v>
      </c>
      <c r="M275" s="237"/>
      <c r="N275" s="174"/>
      <c r="P275" s="252"/>
      <c r="Q275" s="453"/>
      <c r="R275" s="47"/>
      <c r="S275" s="47"/>
      <c r="T275" s="46"/>
    </row>
    <row r="276" spans="1:31" customHeight="1" ht="12.75" s="10" customFormat="1">
      <c r="A276" s="226"/>
      <c r="B276" s="258" t="s">
        <v>1312</v>
      </c>
      <c r="C276" s="181" t="s">
        <v>19</v>
      </c>
      <c r="D276" s="181" t="s">
        <v>20</v>
      </c>
      <c r="E276" s="181" t="s">
        <v>21</v>
      </c>
      <c r="F276" s="594" t="s">
        <v>1047</v>
      </c>
      <c r="G276" s="592"/>
      <c r="H276" s="592"/>
      <c r="I276" s="593"/>
      <c r="J276" s="181" t="s">
        <v>23</v>
      </c>
      <c r="K276" s="255">
        <f>SUM(L276:M276)</f>
        <v>780</v>
      </c>
      <c r="L276" s="259">
        <v>780</v>
      </c>
      <c r="M276" s="237"/>
      <c r="N276" s="174"/>
      <c r="P276" s="252"/>
      <c r="Q276" s="453"/>
      <c r="R276" s="47"/>
      <c r="S276" s="47"/>
      <c r="T276" s="46"/>
    </row>
    <row r="277" spans="1:31" customHeight="1" ht="12.75" s="10" customFormat="1">
      <c r="A277" s="226"/>
      <c r="B277" s="258" t="s">
        <v>1313</v>
      </c>
      <c r="C277" s="181" t="s">
        <v>19</v>
      </c>
      <c r="D277" s="181" t="s">
        <v>20</v>
      </c>
      <c r="E277" s="181" t="s">
        <v>21</v>
      </c>
      <c r="F277" s="594" t="s">
        <v>1047</v>
      </c>
      <c r="G277" s="592"/>
      <c r="H277" s="592"/>
      <c r="I277" s="593"/>
      <c r="J277" s="181" t="s">
        <v>23</v>
      </c>
      <c r="K277" s="255">
        <f>SUM(L277:M277)</f>
        <v>15600</v>
      </c>
      <c r="L277" s="259">
        <v>15600</v>
      </c>
      <c r="M277" s="237"/>
      <c r="N277" s="174"/>
      <c r="P277" s="252"/>
      <c r="Q277" s="453"/>
      <c r="R277" s="47"/>
      <c r="S277" s="47"/>
      <c r="T277" s="46"/>
    </row>
    <row r="278" spans="1:31" customHeight="1" ht="12.75" s="10" customFormat="1">
      <c r="A278" s="226"/>
      <c r="B278" s="258" t="s">
        <v>1314</v>
      </c>
      <c r="C278" s="181" t="s">
        <v>19</v>
      </c>
      <c r="D278" s="181" t="s">
        <v>20</v>
      </c>
      <c r="E278" s="181" t="s">
        <v>21</v>
      </c>
      <c r="F278" s="594" t="s">
        <v>1047</v>
      </c>
      <c r="G278" s="592"/>
      <c r="H278" s="592"/>
      <c r="I278" s="593"/>
      <c r="J278" s="181" t="s">
        <v>23</v>
      </c>
      <c r="K278" s="255">
        <f>SUM(L278:M278)</f>
        <v>23920</v>
      </c>
      <c r="L278" s="259">
        <v>23920</v>
      </c>
      <c r="M278" s="237"/>
      <c r="N278" s="174"/>
      <c r="P278" s="252"/>
      <c r="Q278" s="453"/>
      <c r="R278" s="47"/>
      <c r="S278" s="47"/>
      <c r="T278" s="46"/>
    </row>
    <row r="279" spans="1:31" customHeight="1" ht="12.75" s="10" customFormat="1">
      <c r="A279" s="226"/>
      <c r="B279" s="258" t="s">
        <v>1315</v>
      </c>
      <c r="C279" s="181" t="s">
        <v>19</v>
      </c>
      <c r="D279" s="181" t="s">
        <v>20</v>
      </c>
      <c r="E279" s="181" t="s">
        <v>21</v>
      </c>
      <c r="F279" s="594" t="s">
        <v>1047</v>
      </c>
      <c r="G279" s="592"/>
      <c r="H279" s="592"/>
      <c r="I279" s="593"/>
      <c r="J279" s="181" t="s">
        <v>23</v>
      </c>
      <c r="K279" s="255">
        <f>SUM(L279:M279)</f>
        <v>3835</v>
      </c>
      <c r="L279" s="259">
        <v>3835</v>
      </c>
      <c r="M279" s="237"/>
      <c r="N279" s="174"/>
      <c r="P279" s="252"/>
      <c r="Q279" s="453"/>
      <c r="R279" s="47"/>
      <c r="S279" s="47"/>
      <c r="T279" s="46"/>
    </row>
    <row r="280" spans="1:31" customHeight="1" ht="12.75" s="10" customFormat="1">
      <c r="A280" s="226"/>
      <c r="B280" s="258" t="s">
        <v>1316</v>
      </c>
      <c r="C280" s="181" t="s">
        <v>19</v>
      </c>
      <c r="D280" s="181" t="s">
        <v>20</v>
      </c>
      <c r="E280" s="181" t="s">
        <v>21</v>
      </c>
      <c r="F280" s="594" t="s">
        <v>1047</v>
      </c>
      <c r="G280" s="592"/>
      <c r="H280" s="592"/>
      <c r="I280" s="593"/>
      <c r="J280" s="181" t="s">
        <v>23</v>
      </c>
      <c r="K280" s="255">
        <f>SUM(L280:M280)</f>
        <v>1950</v>
      </c>
      <c r="L280" s="259">
        <v>1950</v>
      </c>
      <c r="M280" s="237"/>
      <c r="N280" s="174"/>
      <c r="P280" s="252"/>
      <c r="Q280" s="453"/>
      <c r="R280" s="47"/>
      <c r="S280" s="47"/>
      <c r="T280" s="46"/>
    </row>
    <row r="281" spans="1:31" customHeight="1" ht="12.75" s="10" customFormat="1">
      <c r="A281" s="226"/>
      <c r="B281" s="258" t="s">
        <v>1317</v>
      </c>
      <c r="C281" s="181" t="s">
        <v>19</v>
      </c>
      <c r="D281" s="181" t="s">
        <v>20</v>
      </c>
      <c r="E281" s="181" t="s">
        <v>21</v>
      </c>
      <c r="F281" s="594" t="s">
        <v>1047</v>
      </c>
      <c r="G281" s="592"/>
      <c r="H281" s="592"/>
      <c r="I281" s="593"/>
      <c r="J281" s="181" t="s">
        <v>23</v>
      </c>
      <c r="K281" s="255">
        <f>SUM(L281:M281)</f>
        <v>3965</v>
      </c>
      <c r="L281" s="259">
        <v>3965</v>
      </c>
      <c r="M281" s="237"/>
      <c r="N281" s="174"/>
      <c r="P281" s="252"/>
      <c r="Q281" s="453"/>
      <c r="R281" s="47"/>
      <c r="S281" s="47"/>
      <c r="T281" s="46"/>
    </row>
    <row r="282" spans="1:31" customHeight="1" ht="12.75" s="10" customFormat="1">
      <c r="A282" s="226"/>
      <c r="B282" s="258" t="s">
        <v>1318</v>
      </c>
      <c r="C282" s="181" t="s">
        <v>19</v>
      </c>
      <c r="D282" s="181" t="s">
        <v>20</v>
      </c>
      <c r="E282" s="181" t="s">
        <v>21</v>
      </c>
      <c r="F282" s="594" t="s">
        <v>1047</v>
      </c>
      <c r="G282" s="592"/>
      <c r="H282" s="592"/>
      <c r="I282" s="593"/>
      <c r="J282" s="181" t="s">
        <v>23</v>
      </c>
      <c r="K282" s="255">
        <f>SUM(L282:M282)</f>
        <v>26000</v>
      </c>
      <c r="L282" s="259">
        <v>26000</v>
      </c>
      <c r="M282" s="237"/>
      <c r="N282" s="174"/>
      <c r="P282" s="252"/>
      <c r="Q282" s="453"/>
      <c r="R282" s="47"/>
      <c r="S282" s="47"/>
      <c r="T282" s="46"/>
    </row>
    <row r="283" spans="1:31" customHeight="1" ht="12.75" s="10" customFormat="1">
      <c r="A283" s="226"/>
      <c r="B283" s="258" t="s">
        <v>1314</v>
      </c>
      <c r="C283" s="181" t="s">
        <v>19</v>
      </c>
      <c r="D283" s="181" t="s">
        <v>20</v>
      </c>
      <c r="E283" s="181" t="s">
        <v>21</v>
      </c>
      <c r="F283" s="594" t="s">
        <v>1047</v>
      </c>
      <c r="G283" s="592"/>
      <c r="H283" s="592"/>
      <c r="I283" s="593"/>
      <c r="J283" s="181" t="s">
        <v>23</v>
      </c>
      <c r="K283" s="255">
        <f>SUM(L283:M283)</f>
        <v>95160</v>
      </c>
      <c r="L283" s="259">
        <v>95160</v>
      </c>
      <c r="M283" s="237"/>
      <c r="N283" s="174"/>
      <c r="P283" s="252"/>
      <c r="Q283" s="453"/>
      <c r="R283" s="47"/>
      <c r="S283" s="47"/>
      <c r="T283" s="46"/>
    </row>
    <row r="284" spans="1:31" customHeight="1" ht="12.75" s="10" customFormat="1">
      <c r="A284" s="226"/>
      <c r="B284" s="258" t="s">
        <v>1319</v>
      </c>
      <c r="C284" s="181" t="s">
        <v>19</v>
      </c>
      <c r="D284" s="181" t="s">
        <v>20</v>
      </c>
      <c r="E284" s="181" t="s">
        <v>21</v>
      </c>
      <c r="F284" s="594" t="s">
        <v>1047</v>
      </c>
      <c r="G284" s="592"/>
      <c r="H284" s="592"/>
      <c r="I284" s="593"/>
      <c r="J284" s="181" t="s">
        <v>23</v>
      </c>
      <c r="K284" s="255">
        <f>SUM(L284:M284)</f>
        <v>2800</v>
      </c>
      <c r="L284" s="259">
        <v>2800</v>
      </c>
      <c r="M284" s="237"/>
      <c r="N284" s="174"/>
      <c r="P284" s="252"/>
      <c r="Q284" s="453"/>
      <c r="R284" s="47"/>
      <c r="S284" s="47"/>
      <c r="T284" s="46"/>
    </row>
    <row r="285" spans="1:31" customHeight="1" ht="12.75" s="10" customFormat="1">
      <c r="A285" s="226"/>
      <c r="B285" s="258" t="s">
        <v>1320</v>
      </c>
      <c r="C285" s="181" t="s">
        <v>19</v>
      </c>
      <c r="D285" s="181" t="s">
        <v>20</v>
      </c>
      <c r="E285" s="181" t="s">
        <v>21</v>
      </c>
      <c r="F285" s="594" t="s">
        <v>1047</v>
      </c>
      <c r="G285" s="592"/>
      <c r="H285" s="592"/>
      <c r="I285" s="593"/>
      <c r="J285" s="181" t="s">
        <v>23</v>
      </c>
      <c r="K285" s="255">
        <f>SUM(L285:M285)</f>
        <v>1550</v>
      </c>
      <c r="L285" s="259">
        <v>1550</v>
      </c>
      <c r="M285" s="237"/>
      <c r="N285" s="174"/>
      <c r="P285" s="252"/>
      <c r="Q285" s="453"/>
      <c r="R285" s="47"/>
      <c r="S285" s="47"/>
      <c r="T285" s="46"/>
    </row>
    <row r="286" spans="1:31" customHeight="1" ht="12.75" s="10" customFormat="1">
      <c r="A286" s="226"/>
      <c r="B286" s="258" t="s">
        <v>1321</v>
      </c>
      <c r="C286" s="181" t="s">
        <v>19</v>
      </c>
      <c r="D286" s="181" t="s">
        <v>20</v>
      </c>
      <c r="E286" s="181" t="s">
        <v>21</v>
      </c>
      <c r="F286" s="594" t="s">
        <v>1047</v>
      </c>
      <c r="G286" s="592"/>
      <c r="H286" s="592"/>
      <c r="I286" s="593"/>
      <c r="J286" s="181" t="s">
        <v>23</v>
      </c>
      <c r="K286" s="255">
        <f>SUM(L286:M286)</f>
        <v>19411</v>
      </c>
      <c r="L286" s="259">
        <v>19411</v>
      </c>
      <c r="M286" s="237"/>
      <c r="N286" s="174"/>
      <c r="P286" s="252"/>
      <c r="Q286" s="453"/>
      <c r="R286" s="47"/>
      <c r="S286" s="47"/>
      <c r="T286" s="46"/>
    </row>
    <row r="287" spans="1:31" customHeight="1" ht="12.75" s="10" customFormat="1">
      <c r="A287" s="226"/>
      <c r="B287" s="258" t="s">
        <v>1322</v>
      </c>
      <c r="C287" s="181" t="s">
        <v>19</v>
      </c>
      <c r="D287" s="181" t="s">
        <v>20</v>
      </c>
      <c r="E287" s="181" t="s">
        <v>21</v>
      </c>
      <c r="F287" s="594" t="s">
        <v>1047</v>
      </c>
      <c r="G287" s="592"/>
      <c r="H287" s="592"/>
      <c r="I287" s="593"/>
      <c r="J287" s="181" t="s">
        <v>23</v>
      </c>
      <c r="K287" s="255">
        <f>SUM(L287:M287)</f>
        <v>21240</v>
      </c>
      <c r="L287" s="259">
        <v>21240</v>
      </c>
      <c r="M287" s="237"/>
      <c r="N287" s="174"/>
      <c r="P287" s="252"/>
      <c r="Q287" s="453"/>
      <c r="R287" s="47"/>
      <c r="S287" s="47"/>
      <c r="T287" s="46"/>
    </row>
    <row r="288" spans="1:31" customHeight="1" ht="12.75" s="10" customFormat="1">
      <c r="A288" s="226"/>
      <c r="B288" s="258" t="s">
        <v>1323</v>
      </c>
      <c r="C288" s="181" t="s">
        <v>19</v>
      </c>
      <c r="D288" s="181" t="s">
        <v>20</v>
      </c>
      <c r="E288" s="181" t="s">
        <v>21</v>
      </c>
      <c r="F288" s="594" t="s">
        <v>1047</v>
      </c>
      <c r="G288" s="592"/>
      <c r="H288" s="592"/>
      <c r="I288" s="593"/>
      <c r="J288" s="181" t="s">
        <v>23</v>
      </c>
      <c r="K288" s="255">
        <f>SUM(L288:M288)</f>
        <v>10120</v>
      </c>
      <c r="L288" s="259">
        <v>10120</v>
      </c>
      <c r="M288" s="237"/>
      <c r="N288" s="174"/>
      <c r="P288" s="252"/>
      <c r="Q288" s="453"/>
      <c r="R288" s="47"/>
      <c r="S288" s="47"/>
      <c r="T288" s="46"/>
    </row>
    <row r="289" spans="1:31" customHeight="1" ht="12.75" s="10" customFormat="1">
      <c r="A289" s="226"/>
      <c r="B289" s="258" t="s">
        <v>1324</v>
      </c>
      <c r="C289" s="181" t="s">
        <v>19</v>
      </c>
      <c r="D289" s="181" t="s">
        <v>20</v>
      </c>
      <c r="E289" s="181" t="s">
        <v>21</v>
      </c>
      <c r="F289" s="594" t="s">
        <v>1047</v>
      </c>
      <c r="G289" s="592"/>
      <c r="H289" s="592"/>
      <c r="I289" s="593"/>
      <c r="J289" s="181" t="s">
        <v>23</v>
      </c>
      <c r="K289" s="255">
        <f>SUM(L289:M289)</f>
        <v>4000</v>
      </c>
      <c r="L289" s="259">
        <v>4000</v>
      </c>
      <c r="M289" s="237"/>
      <c r="N289" s="174"/>
      <c r="P289" s="252"/>
      <c r="Q289" s="453"/>
      <c r="R289" s="47"/>
      <c r="S289" s="47"/>
      <c r="T289" s="46"/>
    </row>
    <row r="290" spans="1:31" customHeight="1" ht="12.75" s="10" customFormat="1">
      <c r="A290" s="226"/>
      <c r="B290" s="258" t="s">
        <v>1325</v>
      </c>
      <c r="C290" s="181" t="s">
        <v>19</v>
      </c>
      <c r="D290" s="181" t="s">
        <v>20</v>
      </c>
      <c r="E290" s="181" t="s">
        <v>21</v>
      </c>
      <c r="F290" s="594" t="s">
        <v>1047</v>
      </c>
      <c r="G290" s="592"/>
      <c r="H290" s="592"/>
      <c r="I290" s="593"/>
      <c r="J290" s="181" t="s">
        <v>23</v>
      </c>
      <c r="K290" s="255">
        <f>SUM(L290:M290)</f>
        <v>4000</v>
      </c>
      <c r="L290" s="259">
        <v>4000</v>
      </c>
      <c r="M290" s="237"/>
      <c r="N290" s="174"/>
      <c r="P290" s="252"/>
      <c r="Q290" s="453"/>
      <c r="R290" s="47"/>
      <c r="S290" s="47"/>
      <c r="T290" s="46"/>
    </row>
    <row r="291" spans="1:31" customHeight="1" ht="12.75" s="10" customFormat="1">
      <c r="A291" s="226"/>
      <c r="B291" s="258" t="s">
        <v>1326</v>
      </c>
      <c r="C291" s="181" t="s">
        <v>19</v>
      </c>
      <c r="D291" s="181" t="s">
        <v>20</v>
      </c>
      <c r="E291" s="181" t="s">
        <v>21</v>
      </c>
      <c r="F291" s="594" t="s">
        <v>1047</v>
      </c>
      <c r="G291" s="592"/>
      <c r="H291" s="592"/>
      <c r="I291" s="593"/>
      <c r="J291" s="181" t="s">
        <v>23</v>
      </c>
      <c r="K291" s="255">
        <f>SUM(L291:M291)</f>
        <v>5560</v>
      </c>
      <c r="L291" s="259">
        <v>5560</v>
      </c>
      <c r="M291" s="237"/>
      <c r="N291" s="174"/>
      <c r="P291" s="252"/>
      <c r="Q291" s="453"/>
      <c r="R291" s="47"/>
      <c r="S291" s="47"/>
      <c r="T291" s="46"/>
    </row>
    <row r="292" spans="1:31" customHeight="1" ht="12.75" s="10" customFormat="1">
      <c r="A292" s="226"/>
      <c r="B292" s="258" t="s">
        <v>1327</v>
      </c>
      <c r="C292" s="181" t="s">
        <v>19</v>
      </c>
      <c r="D292" s="181" t="s">
        <v>20</v>
      </c>
      <c r="E292" s="181" t="s">
        <v>21</v>
      </c>
      <c r="F292" s="594" t="s">
        <v>1047</v>
      </c>
      <c r="G292" s="592"/>
      <c r="H292" s="592"/>
      <c r="I292" s="593"/>
      <c r="J292" s="181" t="s">
        <v>23</v>
      </c>
      <c r="K292" s="255">
        <f>SUM(L292:M292)</f>
        <v>3325</v>
      </c>
      <c r="L292" s="259">
        <v>3325</v>
      </c>
      <c r="M292" s="237"/>
      <c r="N292" s="174"/>
      <c r="P292" s="252"/>
      <c r="Q292" s="453"/>
      <c r="R292" s="47"/>
      <c r="S292" s="47"/>
      <c r="T292" s="46"/>
    </row>
    <row r="293" spans="1:31" customHeight="1" ht="12.75" s="10" customFormat="1">
      <c r="A293" s="226"/>
      <c r="B293" s="258" t="s">
        <v>1328</v>
      </c>
      <c r="C293" s="181" t="s">
        <v>19</v>
      </c>
      <c r="D293" s="181" t="s">
        <v>20</v>
      </c>
      <c r="E293" s="181" t="s">
        <v>21</v>
      </c>
      <c r="F293" s="594" t="s">
        <v>1047</v>
      </c>
      <c r="G293" s="592"/>
      <c r="H293" s="592"/>
      <c r="I293" s="593"/>
      <c r="J293" s="181" t="s">
        <v>23</v>
      </c>
      <c r="K293" s="255">
        <f>SUM(L293:M293)</f>
        <v>10000</v>
      </c>
      <c r="L293" s="259">
        <v>10000</v>
      </c>
      <c r="M293" s="237"/>
      <c r="N293" s="174"/>
      <c r="P293" s="252"/>
      <c r="Q293" s="453"/>
      <c r="R293" s="47"/>
      <c r="S293" s="47"/>
      <c r="T293" s="46"/>
    </row>
    <row r="294" spans="1:31" customHeight="1" ht="12.75" s="10" customFormat="1">
      <c r="A294" s="226"/>
      <c r="B294" s="258" t="s">
        <v>1329</v>
      </c>
      <c r="C294" s="181" t="s">
        <v>19</v>
      </c>
      <c r="D294" s="181" t="s">
        <v>20</v>
      </c>
      <c r="E294" s="181" t="s">
        <v>21</v>
      </c>
      <c r="F294" s="594" t="s">
        <v>1047</v>
      </c>
      <c r="G294" s="592"/>
      <c r="H294" s="592"/>
      <c r="I294" s="593"/>
      <c r="J294" s="181" t="s">
        <v>23</v>
      </c>
      <c r="K294" s="255">
        <f>SUM(L294:M294)</f>
        <v>10000</v>
      </c>
      <c r="L294" s="259">
        <v>10000</v>
      </c>
      <c r="M294" s="237"/>
      <c r="N294" s="174"/>
      <c r="P294" s="252"/>
      <c r="Q294" s="453"/>
      <c r="R294" s="47"/>
      <c r="S294" s="47"/>
      <c r="T294" s="46"/>
    </row>
    <row r="295" spans="1:31" customHeight="1" ht="12.75" s="10" customFormat="1">
      <c r="A295" s="226"/>
      <c r="B295" s="258" t="s">
        <v>1330</v>
      </c>
      <c r="C295" s="181" t="s">
        <v>19</v>
      </c>
      <c r="D295" s="181" t="s">
        <v>20</v>
      </c>
      <c r="E295" s="181" t="s">
        <v>21</v>
      </c>
      <c r="F295" s="594" t="s">
        <v>1047</v>
      </c>
      <c r="G295" s="592"/>
      <c r="H295" s="592"/>
      <c r="I295" s="593"/>
      <c r="J295" s="181" t="s">
        <v>23</v>
      </c>
      <c r="K295" s="255">
        <f>SUM(L295:M295)</f>
        <v>123580</v>
      </c>
      <c r="L295" s="259">
        <v>123580</v>
      </c>
      <c r="M295" s="237"/>
      <c r="N295" s="174"/>
      <c r="P295" s="252"/>
      <c r="Q295" s="453"/>
      <c r="R295" s="47"/>
      <c r="S295" s="47"/>
      <c r="T295" s="46"/>
    </row>
    <row r="296" spans="1:31" customHeight="1" ht="12.75" s="10" customFormat="1">
      <c r="A296" s="226"/>
      <c r="B296" s="258" t="s">
        <v>1331</v>
      </c>
      <c r="C296" s="181" t="s">
        <v>19</v>
      </c>
      <c r="D296" s="181" t="s">
        <v>20</v>
      </c>
      <c r="E296" s="181" t="s">
        <v>21</v>
      </c>
      <c r="F296" s="594" t="s">
        <v>1047</v>
      </c>
      <c r="G296" s="592"/>
      <c r="H296" s="592"/>
      <c r="I296" s="593"/>
      <c r="J296" s="181" t="s">
        <v>23</v>
      </c>
      <c r="K296" s="255">
        <f>SUM(L296:M296)</f>
        <v>6000</v>
      </c>
      <c r="L296" s="259">
        <v>6000</v>
      </c>
      <c r="M296" s="237"/>
      <c r="N296" s="174"/>
      <c r="P296" s="252"/>
      <c r="Q296" s="453"/>
      <c r="R296" s="47"/>
      <c r="S296" s="47"/>
      <c r="T296" s="46"/>
    </row>
    <row r="297" spans="1:31" customHeight="1" ht="12.75" s="10" customFormat="1">
      <c r="A297" s="226"/>
      <c r="B297" s="258" t="s">
        <v>1332</v>
      </c>
      <c r="C297" s="181" t="s">
        <v>19</v>
      </c>
      <c r="D297" s="181" t="s">
        <v>20</v>
      </c>
      <c r="E297" s="181" t="s">
        <v>21</v>
      </c>
      <c r="F297" s="594" t="s">
        <v>1047</v>
      </c>
      <c r="G297" s="592"/>
      <c r="H297" s="592"/>
      <c r="I297" s="593"/>
      <c r="J297" s="181" t="s">
        <v>23</v>
      </c>
      <c r="K297" s="255">
        <f>SUM(L297:M297)</f>
        <v>1140</v>
      </c>
      <c r="L297" s="259">
        <v>1140</v>
      </c>
      <c r="M297" s="237"/>
      <c r="N297" s="174"/>
      <c r="P297" s="252"/>
      <c r="Q297" s="453"/>
      <c r="R297" s="47"/>
      <c r="S297" s="47"/>
      <c r="T297" s="46"/>
    </row>
    <row r="298" spans="1:31" customHeight="1" ht="12.75" s="10" customFormat="1">
      <c r="A298" s="226"/>
      <c r="B298" s="258" t="s">
        <v>1333</v>
      </c>
      <c r="C298" s="181" t="s">
        <v>19</v>
      </c>
      <c r="D298" s="181" t="s">
        <v>20</v>
      </c>
      <c r="E298" s="181" t="s">
        <v>21</v>
      </c>
      <c r="F298" s="594" t="s">
        <v>1047</v>
      </c>
      <c r="G298" s="592"/>
      <c r="H298" s="592"/>
      <c r="I298" s="593"/>
      <c r="J298" s="181" t="s">
        <v>23</v>
      </c>
      <c r="K298" s="255">
        <f>SUM(L298:M298)</f>
        <v>1800</v>
      </c>
      <c r="L298" s="259">
        <v>1800</v>
      </c>
      <c r="M298" s="237"/>
      <c r="N298" s="174"/>
      <c r="P298" s="252"/>
      <c r="Q298" s="453"/>
      <c r="R298" s="47"/>
      <c r="S298" s="47"/>
      <c r="T298" s="46"/>
    </row>
    <row r="299" spans="1:31" customHeight="1" ht="12.75" s="10" customFormat="1">
      <c r="A299" s="226"/>
      <c r="B299" s="258" t="s">
        <v>1334</v>
      </c>
      <c r="C299" s="181" t="s">
        <v>19</v>
      </c>
      <c r="D299" s="181" t="s">
        <v>20</v>
      </c>
      <c r="E299" s="181" t="s">
        <v>21</v>
      </c>
      <c r="F299" s="594" t="s">
        <v>1047</v>
      </c>
      <c r="G299" s="592"/>
      <c r="H299" s="592"/>
      <c r="I299" s="593"/>
      <c r="J299" s="181" t="s">
        <v>23</v>
      </c>
      <c r="K299" s="255">
        <f>SUM(L299:M299)</f>
        <v>89000</v>
      </c>
      <c r="L299" s="259">
        <v>89000</v>
      </c>
      <c r="M299" s="237"/>
      <c r="N299" s="174"/>
      <c r="P299" s="252"/>
      <c r="Q299" s="453"/>
      <c r="R299" s="47"/>
      <c r="S299" s="47"/>
      <c r="T299" s="46"/>
    </row>
    <row r="300" spans="1:31" customHeight="1" ht="12.75" s="10" customFormat="1">
      <c r="A300" s="226"/>
      <c r="B300" s="258" t="s">
        <v>1335</v>
      </c>
      <c r="C300" s="181" t="s">
        <v>19</v>
      </c>
      <c r="D300" s="181" t="s">
        <v>20</v>
      </c>
      <c r="E300" s="181" t="s">
        <v>21</v>
      </c>
      <c r="F300" s="594" t="s">
        <v>1047</v>
      </c>
      <c r="G300" s="592"/>
      <c r="H300" s="592"/>
      <c r="I300" s="593"/>
      <c r="J300" s="181" t="s">
        <v>23</v>
      </c>
      <c r="K300" s="255">
        <f>SUM(L300:M300)</f>
        <v>62700</v>
      </c>
      <c r="L300" s="259">
        <v>62700</v>
      </c>
      <c r="M300" s="237"/>
      <c r="N300" s="174"/>
      <c r="P300" s="252"/>
      <c r="Q300" s="453"/>
      <c r="R300" s="47"/>
      <c r="S300" s="47"/>
      <c r="T300" s="46"/>
    </row>
    <row r="301" spans="1:31" customHeight="1" ht="12.75" s="10" customFormat="1">
      <c r="A301" s="226"/>
      <c r="B301" s="258" t="s">
        <v>1336</v>
      </c>
      <c r="C301" s="181" t="s">
        <v>19</v>
      </c>
      <c r="D301" s="181" t="s">
        <v>20</v>
      </c>
      <c r="E301" s="181" t="s">
        <v>21</v>
      </c>
      <c r="F301" s="594" t="s">
        <v>1047</v>
      </c>
      <c r="G301" s="592"/>
      <c r="H301" s="592"/>
      <c r="I301" s="593"/>
      <c r="J301" s="181" t="s">
        <v>23</v>
      </c>
      <c r="K301" s="255">
        <f>SUM(L301:M301)</f>
        <v>12280</v>
      </c>
      <c r="L301" s="259">
        <v>12280</v>
      </c>
      <c r="M301" s="237"/>
      <c r="N301" s="174"/>
      <c r="P301" s="252"/>
      <c r="Q301" s="453"/>
      <c r="R301" s="47"/>
      <c r="S301" s="47"/>
      <c r="T301" s="46"/>
    </row>
    <row r="302" spans="1:31" customHeight="1" ht="12.75" s="10" customFormat="1">
      <c r="A302" s="226"/>
      <c r="B302" s="258" t="s">
        <v>1337</v>
      </c>
      <c r="C302" s="181" t="s">
        <v>19</v>
      </c>
      <c r="D302" s="181" t="s">
        <v>20</v>
      </c>
      <c r="E302" s="181" t="s">
        <v>21</v>
      </c>
      <c r="F302" s="594" t="s">
        <v>1047</v>
      </c>
      <c r="G302" s="592"/>
      <c r="H302" s="592"/>
      <c r="I302" s="593"/>
      <c r="J302" s="181" t="s">
        <v>23</v>
      </c>
      <c r="K302" s="255">
        <f>SUM(L302:M302)</f>
        <v>1184</v>
      </c>
      <c r="L302" s="259">
        <v>1184</v>
      </c>
      <c r="M302" s="237"/>
      <c r="N302" s="174"/>
      <c r="P302" s="252"/>
      <c r="Q302" s="453"/>
      <c r="R302" s="47"/>
      <c r="S302" s="47"/>
      <c r="T302" s="46"/>
    </row>
    <row r="303" spans="1:31" customHeight="1" ht="12.75" s="10" customFormat="1">
      <c r="A303" s="226"/>
      <c r="B303" s="258" t="s">
        <v>1338</v>
      </c>
      <c r="C303" s="181" t="s">
        <v>19</v>
      </c>
      <c r="D303" s="181" t="s">
        <v>20</v>
      </c>
      <c r="E303" s="181" t="s">
        <v>21</v>
      </c>
      <c r="F303" s="594" t="s">
        <v>1047</v>
      </c>
      <c r="G303" s="592"/>
      <c r="H303" s="592"/>
      <c r="I303" s="593"/>
      <c r="J303" s="181" t="s">
        <v>23</v>
      </c>
      <c r="K303" s="255">
        <f>SUM(L303:M303)</f>
        <v>5982</v>
      </c>
      <c r="L303" s="259">
        <v>5982</v>
      </c>
      <c r="M303" s="237"/>
      <c r="N303" s="174"/>
      <c r="P303" s="252"/>
      <c r="Q303" s="453"/>
      <c r="R303" s="47"/>
      <c r="S303" s="47"/>
      <c r="T303" s="46"/>
    </row>
    <row r="304" spans="1:31" customHeight="1" ht="12.75" s="10" customFormat="1">
      <c r="A304" s="226"/>
      <c r="B304" s="258" t="s">
        <v>1339</v>
      </c>
      <c r="C304" s="181" t="s">
        <v>19</v>
      </c>
      <c r="D304" s="181" t="s">
        <v>20</v>
      </c>
      <c r="E304" s="181" t="s">
        <v>21</v>
      </c>
      <c r="F304" s="594" t="s">
        <v>1047</v>
      </c>
      <c r="G304" s="592"/>
      <c r="H304" s="592"/>
      <c r="I304" s="593"/>
      <c r="J304" s="181" t="s">
        <v>23</v>
      </c>
      <c r="K304" s="255">
        <f>SUM(L304:M304)</f>
        <v>17880</v>
      </c>
      <c r="L304" s="259">
        <v>17880</v>
      </c>
      <c r="M304" s="237"/>
      <c r="N304" s="174"/>
      <c r="P304" s="252"/>
      <c r="Q304" s="453"/>
      <c r="R304" s="47"/>
      <c r="S304" s="47"/>
      <c r="T304" s="46"/>
    </row>
    <row r="305" spans="1:31" customHeight="1" ht="12.75" s="10" customFormat="1">
      <c r="A305" s="226"/>
      <c r="B305" s="226" t="s">
        <v>1340</v>
      </c>
      <c r="C305" s="181" t="s">
        <v>19</v>
      </c>
      <c r="D305" s="181" t="s">
        <v>20</v>
      </c>
      <c r="E305" s="181" t="s">
        <v>21</v>
      </c>
      <c r="F305" s="594" t="s">
        <v>1047</v>
      </c>
      <c r="G305" s="592"/>
      <c r="H305" s="592"/>
      <c r="I305" s="593"/>
      <c r="J305" s="181" t="s">
        <v>23</v>
      </c>
      <c r="K305" s="255">
        <f>SUM(L305:M305)</f>
        <v>77952</v>
      </c>
      <c r="L305" s="259">
        <v>77952</v>
      </c>
      <c r="M305" s="237"/>
      <c r="N305" s="174"/>
      <c r="P305" s="252"/>
      <c r="Q305" s="453"/>
      <c r="R305" s="47"/>
      <c r="S305" s="47"/>
      <c r="T305" s="46"/>
    </row>
    <row r="306" spans="1:31" customHeight="1" ht="12.75" s="10" customFormat="1">
      <c r="A306" s="226"/>
      <c r="B306" s="258" t="s">
        <v>1341</v>
      </c>
      <c r="C306" s="181" t="s">
        <v>19</v>
      </c>
      <c r="D306" s="181" t="s">
        <v>20</v>
      </c>
      <c r="E306" s="181" t="s">
        <v>21</v>
      </c>
      <c r="F306" s="594" t="s">
        <v>1047</v>
      </c>
      <c r="G306" s="592"/>
      <c r="H306" s="592"/>
      <c r="I306" s="593"/>
      <c r="J306" s="181" t="s">
        <v>23</v>
      </c>
      <c r="K306" s="255">
        <f>SUM(L306:M306)</f>
        <v>750</v>
      </c>
      <c r="L306" s="259">
        <v>750</v>
      </c>
      <c r="M306" s="237"/>
      <c r="N306" s="174"/>
      <c r="P306" s="252"/>
      <c r="Q306" s="453"/>
      <c r="R306" s="47"/>
      <c r="S306" s="47"/>
      <c r="T306" s="46"/>
    </row>
    <row r="307" spans="1:31" customHeight="1" ht="12.75" hidden="true" s="10" customFormat="1">
      <c r="A307" s="226"/>
      <c r="B307" s="258" t="s">
        <v>1342</v>
      </c>
      <c r="C307" s="181" t="s">
        <v>19</v>
      </c>
      <c r="D307" s="181" t="s">
        <v>20</v>
      </c>
      <c r="E307" s="181" t="s">
        <v>21</v>
      </c>
      <c r="F307" s="594" t="s">
        <v>1047</v>
      </c>
      <c r="G307" s="592"/>
      <c r="H307" s="592"/>
      <c r="I307" s="593"/>
      <c r="J307" s="181" t="s">
        <v>23</v>
      </c>
      <c r="K307" s="255">
        <f>SUM(L307:M307)</f>
        <v>0</v>
      </c>
      <c r="L307" s="259">
        <v>0</v>
      </c>
      <c r="M307" s="237"/>
      <c r="N307" s="174"/>
      <c r="P307" s="252"/>
      <c r="Q307" s="453"/>
      <c r="R307" s="47"/>
      <c r="S307" s="47"/>
      <c r="T307" s="46"/>
    </row>
    <row r="308" spans="1:31" customHeight="1" ht="12.75" s="10" customFormat="1">
      <c r="A308" s="226"/>
      <c r="B308" s="258" t="s">
        <v>1343</v>
      </c>
      <c r="C308" s="181" t="s">
        <v>19</v>
      </c>
      <c r="D308" s="181" t="s">
        <v>20</v>
      </c>
      <c r="E308" s="181" t="s">
        <v>21</v>
      </c>
      <c r="F308" s="594" t="s">
        <v>1047</v>
      </c>
      <c r="G308" s="592"/>
      <c r="H308" s="592"/>
      <c r="I308" s="593"/>
      <c r="J308" s="181" t="s">
        <v>23</v>
      </c>
      <c r="K308" s="255">
        <f>SUM(L308:M308)</f>
        <v>8250</v>
      </c>
      <c r="L308" s="259">
        <v>8250</v>
      </c>
      <c r="M308" s="237"/>
      <c r="N308" s="174"/>
      <c r="P308" s="252"/>
      <c r="Q308" s="453"/>
      <c r="R308" s="47"/>
      <c r="S308" s="47"/>
      <c r="T308" s="46"/>
    </row>
    <row r="309" spans="1:31" customHeight="1" ht="12.75" s="10" customFormat="1">
      <c r="A309" s="226"/>
      <c r="B309" s="258" t="s">
        <v>1344</v>
      </c>
      <c r="C309" s="181" t="s">
        <v>19</v>
      </c>
      <c r="D309" s="181" t="s">
        <v>20</v>
      </c>
      <c r="E309" s="181" t="s">
        <v>21</v>
      </c>
      <c r="F309" s="594" t="s">
        <v>1047</v>
      </c>
      <c r="G309" s="592"/>
      <c r="H309" s="592"/>
      <c r="I309" s="593"/>
      <c r="J309" s="181" t="s">
        <v>23</v>
      </c>
      <c r="K309" s="255">
        <f>SUM(L309:M309)</f>
        <v>17556</v>
      </c>
      <c r="L309" s="259">
        <v>17556</v>
      </c>
      <c r="M309" s="237"/>
      <c r="N309" s="174"/>
      <c r="P309" s="252"/>
      <c r="Q309" s="453"/>
      <c r="R309" s="47"/>
      <c r="S309" s="47"/>
      <c r="T309" s="46"/>
    </row>
    <row r="310" spans="1:31" customHeight="1" ht="12.75" s="10" customFormat="1">
      <c r="A310" s="226"/>
      <c r="B310" s="258" t="s">
        <v>1345</v>
      </c>
      <c r="C310" s="181" t="s">
        <v>19</v>
      </c>
      <c r="D310" s="181" t="s">
        <v>20</v>
      </c>
      <c r="E310" s="181" t="s">
        <v>21</v>
      </c>
      <c r="F310" s="594" t="s">
        <v>1047</v>
      </c>
      <c r="G310" s="592"/>
      <c r="H310" s="592"/>
      <c r="I310" s="593"/>
      <c r="J310" s="181" t="s">
        <v>23</v>
      </c>
      <c r="K310" s="255">
        <f>SUM(L310:M310)</f>
        <v>28665</v>
      </c>
      <c r="L310" s="259">
        <v>28665</v>
      </c>
      <c r="M310" s="237"/>
      <c r="N310" s="174"/>
      <c r="P310" s="252"/>
      <c r="Q310" s="453"/>
      <c r="R310" s="47"/>
      <c r="S310" s="47"/>
      <c r="T310" s="46"/>
    </row>
    <row r="311" spans="1:31" customHeight="1" ht="12.75" s="10" customFormat="1">
      <c r="A311" s="226"/>
      <c r="B311" s="258" t="s">
        <v>1346</v>
      </c>
      <c r="C311" s="181" t="s">
        <v>19</v>
      </c>
      <c r="D311" s="181" t="s">
        <v>20</v>
      </c>
      <c r="E311" s="181" t="s">
        <v>21</v>
      </c>
      <c r="F311" s="594" t="s">
        <v>1047</v>
      </c>
      <c r="G311" s="592"/>
      <c r="H311" s="592"/>
      <c r="I311" s="593"/>
      <c r="J311" s="181" t="s">
        <v>23</v>
      </c>
      <c r="K311" s="255">
        <f>SUM(L311:M311)</f>
        <v>27520</v>
      </c>
      <c r="L311" s="259">
        <v>27520</v>
      </c>
      <c r="M311" s="237"/>
      <c r="N311" s="174"/>
      <c r="P311" s="252"/>
      <c r="Q311" s="453"/>
      <c r="R311" s="47"/>
      <c r="S311" s="47"/>
      <c r="T311" s="46"/>
    </row>
    <row r="312" spans="1:31" customHeight="1" ht="12.75" s="10" customFormat="1">
      <c r="A312" s="226"/>
      <c r="B312" s="258" t="s">
        <v>1347</v>
      </c>
      <c r="C312" s="181" t="s">
        <v>19</v>
      </c>
      <c r="D312" s="181" t="s">
        <v>20</v>
      </c>
      <c r="E312" s="181" t="s">
        <v>21</v>
      </c>
      <c r="F312" s="594" t="s">
        <v>1047</v>
      </c>
      <c r="G312" s="592"/>
      <c r="H312" s="592"/>
      <c r="I312" s="593"/>
      <c r="J312" s="181" t="s">
        <v>23</v>
      </c>
      <c r="K312" s="255">
        <f>SUM(L312:M312)</f>
        <v>21500</v>
      </c>
      <c r="L312" s="259">
        <v>21500</v>
      </c>
      <c r="M312" s="237"/>
      <c r="N312" s="174"/>
      <c r="P312" s="252"/>
      <c r="Q312" s="453"/>
      <c r="R312" s="47"/>
      <c r="S312" s="47"/>
      <c r="T312" s="46"/>
    </row>
    <row r="313" spans="1:31" customHeight="1" ht="12.75" s="10" customFormat="1">
      <c r="A313" s="226"/>
      <c r="B313" s="258" t="s">
        <v>1348</v>
      </c>
      <c r="C313" s="181" t="s">
        <v>19</v>
      </c>
      <c r="D313" s="181" t="s">
        <v>20</v>
      </c>
      <c r="E313" s="181" t="s">
        <v>21</v>
      </c>
      <c r="F313" s="594" t="s">
        <v>1047</v>
      </c>
      <c r="G313" s="592"/>
      <c r="H313" s="592"/>
      <c r="I313" s="593"/>
      <c r="J313" s="181" t="s">
        <v>23</v>
      </c>
      <c r="K313" s="255">
        <f>SUM(L313:M313)</f>
        <v>2790</v>
      </c>
      <c r="L313" s="259">
        <v>2790</v>
      </c>
      <c r="M313" s="237"/>
      <c r="N313" s="174"/>
      <c r="P313" s="252"/>
      <c r="Q313" s="453"/>
      <c r="R313" s="47"/>
      <c r="S313" s="47"/>
      <c r="T313" s="46"/>
    </row>
    <row r="314" spans="1:31" customHeight="1" ht="12.75" s="10" customFormat="1">
      <c r="A314" s="226"/>
      <c r="B314" s="258" t="s">
        <v>1349</v>
      </c>
      <c r="C314" s="181" t="s">
        <v>19</v>
      </c>
      <c r="D314" s="181" t="s">
        <v>20</v>
      </c>
      <c r="E314" s="181" t="s">
        <v>21</v>
      </c>
      <c r="F314" s="594" t="s">
        <v>1047</v>
      </c>
      <c r="G314" s="592"/>
      <c r="H314" s="592"/>
      <c r="I314" s="593"/>
      <c r="J314" s="181" t="s">
        <v>23</v>
      </c>
      <c r="K314" s="255">
        <f>SUM(L314:M314)</f>
        <v>1160</v>
      </c>
      <c r="L314" s="259">
        <v>1160</v>
      </c>
      <c r="M314" s="237"/>
      <c r="N314" s="174"/>
      <c r="P314" s="252"/>
      <c r="Q314" s="453"/>
      <c r="R314" s="47"/>
      <c r="S314" s="47"/>
      <c r="T314" s="46"/>
    </row>
    <row r="315" spans="1:31" customHeight="1" ht="12.75" s="10" customFormat="1">
      <c r="A315" s="226"/>
      <c r="B315" s="258" t="s">
        <v>1350</v>
      </c>
      <c r="C315" s="181" t="s">
        <v>19</v>
      </c>
      <c r="D315" s="181" t="s">
        <v>20</v>
      </c>
      <c r="E315" s="181" t="s">
        <v>21</v>
      </c>
      <c r="F315" s="594" t="s">
        <v>1047</v>
      </c>
      <c r="G315" s="592"/>
      <c r="H315" s="592"/>
      <c r="I315" s="593"/>
      <c r="J315" s="181" t="s">
        <v>23</v>
      </c>
      <c r="K315" s="255">
        <f>SUM(L315:M315)</f>
        <v>4000</v>
      </c>
      <c r="L315" s="259">
        <v>4000</v>
      </c>
      <c r="M315" s="237"/>
      <c r="N315" s="174"/>
      <c r="P315" s="252"/>
      <c r="Q315" s="453"/>
      <c r="R315" s="47"/>
      <c r="S315" s="47"/>
      <c r="T315" s="46"/>
    </row>
    <row r="316" spans="1:31" customHeight="1" ht="12.75" s="10" customFormat="1">
      <c r="A316" s="226"/>
      <c r="B316" s="258" t="s">
        <v>1351</v>
      </c>
      <c r="C316" s="181" t="s">
        <v>19</v>
      </c>
      <c r="D316" s="181" t="s">
        <v>20</v>
      </c>
      <c r="E316" s="181" t="s">
        <v>21</v>
      </c>
      <c r="F316" s="594" t="s">
        <v>1047</v>
      </c>
      <c r="G316" s="592"/>
      <c r="H316" s="592"/>
      <c r="I316" s="593"/>
      <c r="J316" s="181" t="s">
        <v>23</v>
      </c>
      <c r="K316" s="255">
        <f>SUM(L316:M316)</f>
        <v>31200</v>
      </c>
      <c r="L316" s="259">
        <v>31200</v>
      </c>
      <c r="M316" s="237"/>
      <c r="N316" s="174"/>
      <c r="P316" s="252"/>
      <c r="Q316" s="453"/>
      <c r="R316" s="47"/>
      <c r="S316" s="47"/>
      <c r="T316" s="46"/>
    </row>
    <row r="317" spans="1:31" customHeight="1" ht="12.75" s="10" customFormat="1">
      <c r="A317" s="226"/>
      <c r="B317" s="258" t="s">
        <v>1352</v>
      </c>
      <c r="C317" s="181" t="s">
        <v>19</v>
      </c>
      <c r="D317" s="181" t="s">
        <v>20</v>
      </c>
      <c r="E317" s="181" t="s">
        <v>21</v>
      </c>
      <c r="F317" s="594" t="s">
        <v>1047</v>
      </c>
      <c r="G317" s="592"/>
      <c r="H317" s="592"/>
      <c r="I317" s="593"/>
      <c r="J317" s="181" t="s">
        <v>23</v>
      </c>
      <c r="K317" s="255">
        <f>SUM(L317:M317)</f>
        <v>11660</v>
      </c>
      <c r="L317" s="259">
        <v>11660</v>
      </c>
      <c r="M317" s="237"/>
      <c r="N317" s="174"/>
      <c r="P317" s="252"/>
      <c r="Q317" s="453"/>
      <c r="R317" s="47"/>
      <c r="S317" s="47"/>
      <c r="T317" s="46"/>
    </row>
    <row r="318" spans="1:31" customHeight="1" ht="12.75" s="10" customFormat="1">
      <c r="A318" s="226"/>
      <c r="B318" s="258" t="s">
        <v>1353</v>
      </c>
      <c r="C318" s="181" t="s">
        <v>19</v>
      </c>
      <c r="D318" s="181" t="s">
        <v>20</v>
      </c>
      <c r="E318" s="181" t="s">
        <v>21</v>
      </c>
      <c r="F318" s="594" t="s">
        <v>1047</v>
      </c>
      <c r="G318" s="592"/>
      <c r="H318" s="592"/>
      <c r="I318" s="593"/>
      <c r="J318" s="181" t="s">
        <v>23</v>
      </c>
      <c r="K318" s="255">
        <f>SUM(L318:M318)</f>
        <v>7872</v>
      </c>
      <c r="L318" s="259">
        <v>7872</v>
      </c>
      <c r="M318" s="237"/>
      <c r="N318" s="174"/>
      <c r="P318" s="252"/>
      <c r="Q318" s="453"/>
      <c r="R318" s="47"/>
      <c r="S318" s="47"/>
      <c r="T318" s="46"/>
    </row>
    <row r="319" spans="1:31" customHeight="1" ht="12.75" hidden="true" s="10" customFormat="1">
      <c r="A319" s="226"/>
      <c r="B319" s="258" t="s">
        <v>1354</v>
      </c>
      <c r="C319" s="181" t="s">
        <v>19</v>
      </c>
      <c r="D319" s="181" t="s">
        <v>20</v>
      </c>
      <c r="E319" s="181" t="s">
        <v>21</v>
      </c>
      <c r="F319" s="594" t="s">
        <v>1047</v>
      </c>
      <c r="G319" s="592"/>
      <c r="H319" s="592"/>
      <c r="I319" s="593"/>
      <c r="J319" s="181" t="s">
        <v>23</v>
      </c>
      <c r="K319" s="255">
        <f>SUM(L319:M319)</f>
        <v>0</v>
      </c>
      <c r="L319" s="259">
        <v>0</v>
      </c>
      <c r="M319" s="237"/>
      <c r="N319" s="174"/>
      <c r="P319" s="252"/>
      <c r="Q319" s="453"/>
      <c r="R319" s="47"/>
      <c r="S319" s="47"/>
      <c r="T319" s="46"/>
    </row>
    <row r="320" spans="1:31" customHeight="1" ht="12.75" hidden="true" s="10" customFormat="1">
      <c r="A320" s="226"/>
      <c r="B320" s="258" t="s">
        <v>1355</v>
      </c>
      <c r="C320" s="181" t="s">
        <v>19</v>
      </c>
      <c r="D320" s="181" t="s">
        <v>20</v>
      </c>
      <c r="E320" s="181" t="s">
        <v>21</v>
      </c>
      <c r="F320" s="594" t="s">
        <v>1047</v>
      </c>
      <c r="G320" s="592"/>
      <c r="H320" s="592"/>
      <c r="I320" s="593"/>
      <c r="J320" s="181" t="s">
        <v>23</v>
      </c>
      <c r="K320" s="255">
        <f>SUM(L320:M320)</f>
        <v>0</v>
      </c>
      <c r="L320" s="259">
        <v>0</v>
      </c>
      <c r="M320" s="237"/>
      <c r="N320" s="174"/>
      <c r="P320" s="252"/>
      <c r="Q320" s="453"/>
      <c r="R320" s="47"/>
      <c r="S320" s="47"/>
      <c r="T320" s="46"/>
    </row>
    <row r="321" spans="1:31" customHeight="1" ht="12.75" s="10" customFormat="1">
      <c r="A321" s="226"/>
      <c r="B321" s="258" t="s">
        <v>1356</v>
      </c>
      <c r="C321" s="181" t="s">
        <v>19</v>
      </c>
      <c r="D321" s="181" t="s">
        <v>20</v>
      </c>
      <c r="E321" s="181" t="s">
        <v>21</v>
      </c>
      <c r="F321" s="594" t="s">
        <v>1047</v>
      </c>
      <c r="G321" s="592"/>
      <c r="H321" s="592"/>
      <c r="I321" s="593"/>
      <c r="J321" s="181" t="s">
        <v>23</v>
      </c>
      <c r="K321" s="255">
        <f>SUM(L321:M321)</f>
        <v>1450</v>
      </c>
      <c r="L321" s="259">
        <v>1450</v>
      </c>
      <c r="M321" s="237"/>
      <c r="N321" s="174"/>
      <c r="P321" s="252"/>
      <c r="Q321" s="453"/>
      <c r="R321" s="47"/>
      <c r="S321" s="47"/>
      <c r="T321" s="46"/>
    </row>
    <row r="322" spans="1:31" customHeight="1" ht="12.75" s="10" customFormat="1">
      <c r="A322" s="226"/>
      <c r="B322" s="258" t="s">
        <v>1357</v>
      </c>
      <c r="C322" s="181" t="s">
        <v>19</v>
      </c>
      <c r="D322" s="181" t="s">
        <v>20</v>
      </c>
      <c r="E322" s="181" t="s">
        <v>21</v>
      </c>
      <c r="F322" s="594" t="s">
        <v>1047</v>
      </c>
      <c r="G322" s="592"/>
      <c r="H322" s="592"/>
      <c r="I322" s="593"/>
      <c r="J322" s="181" t="s">
        <v>23</v>
      </c>
      <c r="K322" s="255">
        <f>SUM(L322:M322)</f>
        <v>1000</v>
      </c>
      <c r="L322" s="259">
        <v>1000</v>
      </c>
      <c r="M322" s="237"/>
      <c r="N322" s="174"/>
      <c r="P322" s="252"/>
      <c r="Q322" s="453"/>
      <c r="R322" s="47"/>
      <c r="S322" s="47"/>
      <c r="T322" s="46"/>
    </row>
    <row r="323" spans="1:31" customHeight="1" ht="12.75" s="10" customFormat="1">
      <c r="A323" s="226"/>
      <c r="B323" s="258" t="s">
        <v>1358</v>
      </c>
      <c r="C323" s="181" t="s">
        <v>19</v>
      </c>
      <c r="D323" s="181" t="s">
        <v>20</v>
      </c>
      <c r="E323" s="181" t="s">
        <v>21</v>
      </c>
      <c r="F323" s="594" t="s">
        <v>1047</v>
      </c>
      <c r="G323" s="592"/>
      <c r="H323" s="592"/>
      <c r="I323" s="593"/>
      <c r="J323" s="181" t="s">
        <v>23</v>
      </c>
      <c r="K323" s="255">
        <f>SUM(L323:M323)</f>
        <v>2240</v>
      </c>
      <c r="L323" s="259">
        <v>2240</v>
      </c>
      <c r="M323" s="237"/>
      <c r="N323" s="174"/>
      <c r="P323" s="252"/>
      <c r="Q323" s="453"/>
      <c r="R323" s="47"/>
      <c r="S323" s="47"/>
      <c r="T323" s="46"/>
    </row>
    <row r="324" spans="1:31" customHeight="1" ht="12.75" s="10" customFormat="1">
      <c r="A324" s="226"/>
      <c r="B324" s="258" t="s">
        <v>1359</v>
      </c>
      <c r="C324" s="181" t="s">
        <v>19</v>
      </c>
      <c r="D324" s="181" t="s">
        <v>20</v>
      </c>
      <c r="E324" s="181" t="s">
        <v>21</v>
      </c>
      <c r="F324" s="594" t="s">
        <v>1047</v>
      </c>
      <c r="G324" s="592"/>
      <c r="H324" s="592"/>
      <c r="I324" s="593"/>
      <c r="J324" s="181" t="s">
        <v>23</v>
      </c>
      <c r="K324" s="255">
        <f>SUM(L324:M324)</f>
        <v>1920</v>
      </c>
      <c r="L324" s="259">
        <v>1920</v>
      </c>
      <c r="M324" s="237"/>
      <c r="N324" s="174"/>
      <c r="P324" s="252"/>
      <c r="Q324" s="453"/>
      <c r="R324" s="47"/>
      <c r="S324" s="47"/>
      <c r="T324" s="46"/>
    </row>
    <row r="325" spans="1:31" customHeight="1" ht="12.75" s="10" customFormat="1">
      <c r="A325" s="226"/>
      <c r="B325" s="258" t="s">
        <v>1360</v>
      </c>
      <c r="C325" s="181" t="s">
        <v>19</v>
      </c>
      <c r="D325" s="181" t="s">
        <v>20</v>
      </c>
      <c r="E325" s="181" t="s">
        <v>21</v>
      </c>
      <c r="F325" s="594" t="s">
        <v>1047</v>
      </c>
      <c r="G325" s="592"/>
      <c r="H325" s="592"/>
      <c r="I325" s="593"/>
      <c r="J325" s="181" t="s">
        <v>23</v>
      </c>
      <c r="K325" s="255">
        <f>SUM(L325:M325)</f>
        <v>680</v>
      </c>
      <c r="L325" s="259">
        <v>680</v>
      </c>
      <c r="M325" s="237"/>
      <c r="N325" s="174"/>
      <c r="P325" s="252"/>
      <c r="Q325" s="453"/>
      <c r="R325" s="47"/>
      <c r="S325" s="47"/>
      <c r="T325" s="46"/>
    </row>
    <row r="326" spans="1:31" customHeight="1" ht="12.75" s="10" customFormat="1">
      <c r="A326" s="226"/>
      <c r="B326" s="258" t="s">
        <v>1361</v>
      </c>
      <c r="C326" s="181" t="s">
        <v>19</v>
      </c>
      <c r="D326" s="181" t="s">
        <v>20</v>
      </c>
      <c r="E326" s="181" t="s">
        <v>21</v>
      </c>
      <c r="F326" s="594" t="s">
        <v>1047</v>
      </c>
      <c r="G326" s="592"/>
      <c r="H326" s="592"/>
      <c r="I326" s="593"/>
      <c r="J326" s="181" t="s">
        <v>23</v>
      </c>
      <c r="K326" s="255">
        <f>SUM(L326:M326)</f>
        <v>19929</v>
      </c>
      <c r="L326" s="259">
        <v>19929</v>
      </c>
      <c r="M326" s="237"/>
      <c r="N326" s="174"/>
      <c r="P326" s="252"/>
      <c r="Q326" s="453"/>
      <c r="R326" s="47"/>
      <c r="S326" s="47"/>
      <c r="T326" s="46"/>
    </row>
    <row r="327" spans="1:31" customHeight="1" ht="12.75" s="10" customFormat="1">
      <c r="A327" s="226"/>
      <c r="B327" s="258" t="s">
        <v>1362</v>
      </c>
      <c r="C327" s="181" t="s">
        <v>19</v>
      </c>
      <c r="D327" s="181" t="s">
        <v>20</v>
      </c>
      <c r="E327" s="181" t="s">
        <v>21</v>
      </c>
      <c r="F327" s="594" t="s">
        <v>1047</v>
      </c>
      <c r="G327" s="592"/>
      <c r="H327" s="592"/>
      <c r="I327" s="593"/>
      <c r="J327" s="181" t="s">
        <v>23</v>
      </c>
      <c r="K327" s="255">
        <f>SUM(L327:M327)</f>
        <v>7884</v>
      </c>
      <c r="L327" s="259">
        <v>7884</v>
      </c>
      <c r="M327" s="237"/>
      <c r="N327" s="174"/>
      <c r="P327" s="252"/>
      <c r="Q327" s="453"/>
      <c r="R327" s="47"/>
      <c r="S327" s="47"/>
      <c r="T327" s="46"/>
    </row>
    <row r="328" spans="1:31" customHeight="1" ht="12.75" s="10" customFormat="1">
      <c r="A328" s="226"/>
      <c r="B328" s="258" t="s">
        <v>1363</v>
      </c>
      <c r="C328" s="181" t="s">
        <v>19</v>
      </c>
      <c r="D328" s="181" t="s">
        <v>20</v>
      </c>
      <c r="E328" s="181" t="s">
        <v>21</v>
      </c>
      <c r="F328" s="594" t="s">
        <v>1047</v>
      </c>
      <c r="G328" s="592"/>
      <c r="H328" s="592"/>
      <c r="I328" s="593"/>
      <c r="J328" s="181" t="s">
        <v>23</v>
      </c>
      <c r="K328" s="255">
        <f>SUM(L328:M328)</f>
        <v>706075</v>
      </c>
      <c r="L328" s="259">
        <v>706075</v>
      </c>
      <c r="M328" s="237"/>
      <c r="N328" s="174"/>
      <c r="P328" s="252"/>
      <c r="Q328" s="453"/>
      <c r="R328" s="47"/>
      <c r="S328" s="47"/>
      <c r="T328" s="46"/>
    </row>
    <row r="329" spans="1:31" customHeight="1" ht="12.75" s="10" customFormat="1">
      <c r="A329" s="226"/>
      <c r="B329" s="258" t="s">
        <v>1364</v>
      </c>
      <c r="C329" s="181" t="s">
        <v>19</v>
      </c>
      <c r="D329" s="181" t="s">
        <v>20</v>
      </c>
      <c r="E329" s="181" t="s">
        <v>21</v>
      </c>
      <c r="F329" s="594" t="s">
        <v>1047</v>
      </c>
      <c r="G329" s="592"/>
      <c r="H329" s="592"/>
      <c r="I329" s="593"/>
      <c r="J329" s="181" t="s">
        <v>23</v>
      </c>
      <c r="K329" s="255">
        <f>SUM(L329:M329)</f>
        <v>1122000</v>
      </c>
      <c r="L329" s="259">
        <v>1122000</v>
      </c>
      <c r="M329" s="237"/>
      <c r="N329" s="174"/>
      <c r="P329" s="252"/>
      <c r="Q329" s="453"/>
      <c r="R329" s="47"/>
      <c r="S329" s="47"/>
      <c r="T329" s="46"/>
    </row>
    <row r="330" spans="1:31" customHeight="1" ht="12.75" s="10" customFormat="1">
      <c r="A330" s="226"/>
      <c r="B330" s="258" t="s">
        <v>1365</v>
      </c>
      <c r="C330" s="181" t="s">
        <v>19</v>
      </c>
      <c r="D330" s="181" t="s">
        <v>20</v>
      </c>
      <c r="E330" s="181" t="s">
        <v>21</v>
      </c>
      <c r="F330" s="594" t="s">
        <v>1047</v>
      </c>
      <c r="G330" s="592"/>
      <c r="H330" s="592"/>
      <c r="I330" s="593"/>
      <c r="J330" s="181" t="s">
        <v>23</v>
      </c>
      <c r="K330" s="255">
        <f>SUM(L330:M330)</f>
        <v>51000</v>
      </c>
      <c r="L330" s="259">
        <v>51000</v>
      </c>
      <c r="M330" s="237"/>
      <c r="N330" s="174"/>
      <c r="P330" s="252"/>
      <c r="Q330" s="453"/>
      <c r="R330" s="47"/>
      <c r="S330" s="47"/>
      <c r="T330" s="46"/>
    </row>
    <row r="331" spans="1:31" customHeight="1" ht="12.75" s="10" customFormat="1">
      <c r="A331" s="226"/>
      <c r="B331" s="258" t="s">
        <v>1366</v>
      </c>
      <c r="C331" s="181" t="s">
        <v>19</v>
      </c>
      <c r="D331" s="181" t="s">
        <v>20</v>
      </c>
      <c r="E331" s="181" t="s">
        <v>21</v>
      </c>
      <c r="F331" s="594" t="s">
        <v>1047</v>
      </c>
      <c r="G331" s="592"/>
      <c r="H331" s="592"/>
      <c r="I331" s="593"/>
      <c r="J331" s="181" t="s">
        <v>23</v>
      </c>
      <c r="K331" s="255">
        <f>SUM(L331:M331)</f>
        <v>56950</v>
      </c>
      <c r="L331" s="259">
        <v>56950</v>
      </c>
      <c r="M331" s="237"/>
      <c r="N331" s="174"/>
      <c r="P331" s="252"/>
      <c r="Q331" s="453"/>
      <c r="R331" s="47"/>
      <c r="S331" s="47"/>
      <c r="T331" s="46"/>
    </row>
    <row r="332" spans="1:31" customHeight="1" ht="12.75" s="10" customFormat="1">
      <c r="A332" s="226"/>
      <c r="B332" s="258" t="s">
        <v>1367</v>
      </c>
      <c r="C332" s="181" t="s">
        <v>19</v>
      </c>
      <c r="D332" s="181" t="s">
        <v>20</v>
      </c>
      <c r="E332" s="181" t="s">
        <v>21</v>
      </c>
      <c r="F332" s="594" t="s">
        <v>1047</v>
      </c>
      <c r="G332" s="592"/>
      <c r="H332" s="592"/>
      <c r="I332" s="593"/>
      <c r="J332" s="181" t="s">
        <v>23</v>
      </c>
      <c r="K332" s="255">
        <f>SUM(L332:M332)</f>
        <v>12240</v>
      </c>
      <c r="L332" s="259">
        <v>12240</v>
      </c>
      <c r="M332" s="237"/>
      <c r="N332" s="174"/>
      <c r="P332" s="252"/>
      <c r="Q332" s="453"/>
      <c r="R332" s="47"/>
      <c r="S332" s="47"/>
      <c r="T332" s="46"/>
    </row>
    <row r="333" spans="1:31" customHeight="1" ht="12.75" s="10" customFormat="1">
      <c r="A333" s="226"/>
      <c r="B333" s="258" t="s">
        <v>1368</v>
      </c>
      <c r="C333" s="181" t="s">
        <v>19</v>
      </c>
      <c r="D333" s="181" t="s">
        <v>20</v>
      </c>
      <c r="E333" s="181" t="s">
        <v>21</v>
      </c>
      <c r="F333" s="594" t="s">
        <v>1047</v>
      </c>
      <c r="G333" s="592"/>
      <c r="H333" s="592"/>
      <c r="I333" s="593"/>
      <c r="J333" s="181" t="s">
        <v>23</v>
      </c>
      <c r="K333" s="255">
        <f>SUM(L333:M333)</f>
        <v>511830</v>
      </c>
      <c r="L333" s="259">
        <v>511830</v>
      </c>
      <c r="M333" s="237"/>
      <c r="N333" s="174"/>
      <c r="P333" s="252"/>
      <c r="Q333" s="453"/>
      <c r="R333" s="47"/>
      <c r="S333" s="47"/>
      <c r="T333" s="46"/>
    </row>
    <row r="334" spans="1:31" customHeight="1" ht="12.75" s="10" customFormat="1">
      <c r="A334" s="226"/>
      <c r="B334" s="258" t="s">
        <v>1369</v>
      </c>
      <c r="C334" s="181" t="s">
        <v>19</v>
      </c>
      <c r="D334" s="181" t="s">
        <v>20</v>
      </c>
      <c r="E334" s="181" t="s">
        <v>21</v>
      </c>
      <c r="F334" s="594" t="s">
        <v>1047</v>
      </c>
      <c r="G334" s="592"/>
      <c r="H334" s="592"/>
      <c r="I334" s="593"/>
      <c r="J334" s="181" t="s">
        <v>23</v>
      </c>
      <c r="K334" s="255">
        <f>SUM(L334:M334)</f>
        <v>5800</v>
      </c>
      <c r="L334" s="259">
        <v>5800</v>
      </c>
      <c r="M334" s="237"/>
      <c r="N334" s="174"/>
      <c r="P334" s="252"/>
      <c r="Q334" s="453"/>
      <c r="R334" s="47"/>
      <c r="S334" s="47"/>
      <c r="T334" s="46"/>
    </row>
    <row r="335" spans="1:31" customHeight="1" ht="12.75" s="10" customFormat="1">
      <c r="A335" s="226"/>
      <c r="B335" s="258" t="s">
        <v>1370</v>
      </c>
      <c r="C335" s="181" t="s">
        <v>19</v>
      </c>
      <c r="D335" s="181" t="s">
        <v>20</v>
      </c>
      <c r="E335" s="181" t="s">
        <v>21</v>
      </c>
      <c r="F335" s="594" t="s">
        <v>1047</v>
      </c>
      <c r="G335" s="592"/>
      <c r="H335" s="592"/>
      <c r="I335" s="593"/>
      <c r="J335" s="181" t="s">
        <v>23</v>
      </c>
      <c r="K335" s="255">
        <f>SUM(L335:M335)</f>
        <v>21385</v>
      </c>
      <c r="L335" s="259">
        <v>21385</v>
      </c>
      <c r="M335" s="237"/>
      <c r="N335" s="174"/>
      <c r="P335" s="252"/>
      <c r="Q335" s="453"/>
      <c r="R335" s="47"/>
      <c r="S335" s="47"/>
      <c r="T335" s="46"/>
    </row>
    <row r="336" spans="1:31" customHeight="1" ht="12.75" s="10" customFormat="1">
      <c r="A336" s="226"/>
      <c r="B336" s="258" t="s">
        <v>1371</v>
      </c>
      <c r="C336" s="181" t="s">
        <v>19</v>
      </c>
      <c r="D336" s="181" t="s">
        <v>20</v>
      </c>
      <c r="E336" s="181" t="s">
        <v>21</v>
      </c>
      <c r="F336" s="594" t="s">
        <v>1047</v>
      </c>
      <c r="G336" s="592"/>
      <c r="H336" s="592"/>
      <c r="I336" s="593"/>
      <c r="J336" s="181" t="s">
        <v>23</v>
      </c>
      <c r="K336" s="255">
        <f>SUM(L336:M336)</f>
        <v>1700</v>
      </c>
      <c r="L336" s="259">
        <v>1700</v>
      </c>
      <c r="M336" s="237"/>
      <c r="N336" s="174"/>
      <c r="P336" s="252"/>
      <c r="Q336" s="453"/>
      <c r="R336" s="47"/>
      <c r="S336" s="47"/>
      <c r="T336" s="46"/>
    </row>
    <row r="337" spans="1:31" customHeight="1" ht="12.75" s="10" customFormat="1">
      <c r="A337" s="226"/>
      <c r="B337" s="258" t="s">
        <v>1372</v>
      </c>
      <c r="C337" s="181" t="s">
        <v>19</v>
      </c>
      <c r="D337" s="181" t="s">
        <v>20</v>
      </c>
      <c r="E337" s="181" t="s">
        <v>21</v>
      </c>
      <c r="F337" s="594" t="s">
        <v>1047</v>
      </c>
      <c r="G337" s="592"/>
      <c r="H337" s="592"/>
      <c r="I337" s="593"/>
      <c r="J337" s="181" t="s">
        <v>23</v>
      </c>
      <c r="K337" s="255">
        <f>SUM(L337:M337)</f>
        <v>21000</v>
      </c>
      <c r="L337" s="259">
        <v>21000</v>
      </c>
      <c r="M337" s="237"/>
      <c r="N337" s="174"/>
      <c r="P337" s="252"/>
      <c r="Q337" s="453"/>
      <c r="R337" s="47"/>
      <c r="S337" s="47"/>
      <c r="T337" s="46"/>
    </row>
    <row r="338" spans="1:31" customHeight="1" ht="12.75" s="10" customFormat="1">
      <c r="A338" s="226"/>
      <c r="B338" s="258" t="s">
        <v>1373</v>
      </c>
      <c r="C338" s="181" t="s">
        <v>19</v>
      </c>
      <c r="D338" s="181" t="s">
        <v>20</v>
      </c>
      <c r="E338" s="181" t="s">
        <v>21</v>
      </c>
      <c r="F338" s="594" t="s">
        <v>1047</v>
      </c>
      <c r="G338" s="592"/>
      <c r="H338" s="592"/>
      <c r="I338" s="593"/>
      <c r="J338" s="181" t="s">
        <v>23</v>
      </c>
      <c r="K338" s="255">
        <f>SUM(L338:M338)</f>
        <v>22069</v>
      </c>
      <c r="L338" s="259">
        <v>22069</v>
      </c>
      <c r="M338" s="237"/>
      <c r="N338" s="174"/>
      <c r="P338" s="252"/>
      <c r="Q338" s="453"/>
      <c r="R338" s="47"/>
      <c r="S338" s="47"/>
      <c r="T338" s="46"/>
    </row>
    <row r="339" spans="1:31" customHeight="1" ht="12.75" s="10" customFormat="1">
      <c r="A339" s="226"/>
      <c r="B339" s="258" t="s">
        <v>1374</v>
      </c>
      <c r="C339" s="181" t="s">
        <v>19</v>
      </c>
      <c r="D339" s="181" t="s">
        <v>20</v>
      </c>
      <c r="E339" s="181" t="s">
        <v>21</v>
      </c>
      <c r="F339" s="594" t="s">
        <v>1047</v>
      </c>
      <c r="G339" s="592"/>
      <c r="H339" s="592"/>
      <c r="I339" s="593"/>
      <c r="J339" s="181" t="s">
        <v>23</v>
      </c>
      <c r="K339" s="255">
        <f>SUM(L339:M339)</f>
        <v>1600</v>
      </c>
      <c r="L339" s="259">
        <v>1600</v>
      </c>
      <c r="M339" s="237"/>
      <c r="N339" s="174"/>
      <c r="P339" s="252"/>
      <c r="Q339" s="453"/>
      <c r="R339" s="47"/>
      <c r="S339" s="47"/>
      <c r="T339" s="46"/>
    </row>
    <row r="340" spans="1:31" customHeight="1" ht="12.75" s="10" customFormat="1">
      <c r="A340" s="226"/>
      <c r="B340" s="258" t="s">
        <v>1375</v>
      </c>
      <c r="C340" s="181" t="s">
        <v>19</v>
      </c>
      <c r="D340" s="181" t="s">
        <v>20</v>
      </c>
      <c r="E340" s="181" t="s">
        <v>21</v>
      </c>
      <c r="F340" s="594" t="s">
        <v>1047</v>
      </c>
      <c r="G340" s="592"/>
      <c r="H340" s="592"/>
      <c r="I340" s="593"/>
      <c r="J340" s="181" t="s">
        <v>23</v>
      </c>
      <c r="K340" s="255">
        <f>SUM(L340:M340)</f>
        <v>140</v>
      </c>
      <c r="L340" s="259">
        <v>140</v>
      </c>
      <c r="M340" s="237"/>
      <c r="N340" s="174"/>
      <c r="P340" s="252"/>
      <c r="Q340" s="453"/>
      <c r="R340" s="47"/>
      <c r="S340" s="47"/>
      <c r="T340" s="46"/>
    </row>
    <row r="341" spans="1:31" customHeight="1" ht="12.75" s="10" customFormat="1">
      <c r="A341" s="226"/>
      <c r="B341" s="258" t="s">
        <v>1376</v>
      </c>
      <c r="C341" s="181" t="s">
        <v>19</v>
      </c>
      <c r="D341" s="181" t="s">
        <v>20</v>
      </c>
      <c r="E341" s="181" t="s">
        <v>21</v>
      </c>
      <c r="F341" s="594" t="s">
        <v>1047</v>
      </c>
      <c r="G341" s="592"/>
      <c r="H341" s="592"/>
      <c r="I341" s="593"/>
      <c r="J341" s="181" t="s">
        <v>23</v>
      </c>
      <c r="K341" s="255">
        <f>SUM(L341:M341)</f>
        <v>300</v>
      </c>
      <c r="L341" s="259">
        <v>300</v>
      </c>
      <c r="M341" s="237"/>
      <c r="N341" s="174"/>
      <c r="P341" s="252"/>
      <c r="Q341" s="453"/>
      <c r="R341" s="47"/>
      <c r="S341" s="47"/>
      <c r="T341" s="46"/>
    </row>
    <row r="342" spans="1:31" customHeight="1" ht="12.75" s="10" customFormat="1">
      <c r="A342" s="226"/>
      <c r="B342" s="258" t="s">
        <v>1377</v>
      </c>
      <c r="C342" s="181" t="s">
        <v>19</v>
      </c>
      <c r="D342" s="181" t="s">
        <v>20</v>
      </c>
      <c r="E342" s="181" t="s">
        <v>21</v>
      </c>
      <c r="F342" s="594" t="s">
        <v>1047</v>
      </c>
      <c r="G342" s="592"/>
      <c r="H342" s="592"/>
      <c r="I342" s="593"/>
      <c r="J342" s="181" t="s">
        <v>23</v>
      </c>
      <c r="K342" s="255">
        <f>SUM(L342:M342)</f>
        <v>43860</v>
      </c>
      <c r="L342" s="259">
        <v>43860</v>
      </c>
      <c r="M342" s="237"/>
      <c r="N342" s="174"/>
      <c r="P342" s="252"/>
      <c r="Q342" s="453"/>
      <c r="R342" s="47"/>
      <c r="S342" s="47"/>
      <c r="T342" s="46"/>
    </row>
    <row r="343" spans="1:31" customHeight="1" ht="12.75" s="10" customFormat="1">
      <c r="A343" s="226"/>
      <c r="B343" s="258" t="s">
        <v>1378</v>
      </c>
      <c r="C343" s="181" t="s">
        <v>19</v>
      </c>
      <c r="D343" s="181" t="s">
        <v>20</v>
      </c>
      <c r="E343" s="181" t="s">
        <v>21</v>
      </c>
      <c r="F343" s="594" t="s">
        <v>1047</v>
      </c>
      <c r="G343" s="592"/>
      <c r="H343" s="592"/>
      <c r="I343" s="593"/>
      <c r="J343" s="181" t="s">
        <v>23</v>
      </c>
      <c r="K343" s="255">
        <f>SUM(L343:M343)</f>
        <v>31110</v>
      </c>
      <c r="L343" s="259">
        <v>31110</v>
      </c>
      <c r="M343" s="237"/>
      <c r="N343" s="174"/>
      <c r="P343" s="252"/>
      <c r="Q343" s="453"/>
      <c r="R343" s="47"/>
      <c r="S343" s="47"/>
      <c r="T343" s="46"/>
    </row>
    <row r="344" spans="1:31" customHeight="1" ht="12.75" hidden="true" s="10" customFormat="1">
      <c r="A344" s="226"/>
      <c r="B344" s="258" t="s">
        <v>1379</v>
      </c>
      <c r="C344" s="181" t="s">
        <v>19</v>
      </c>
      <c r="D344" s="181" t="s">
        <v>20</v>
      </c>
      <c r="E344" s="181" t="s">
        <v>21</v>
      </c>
      <c r="F344" s="594" t="s">
        <v>1047</v>
      </c>
      <c r="G344" s="592"/>
      <c r="H344" s="592"/>
      <c r="I344" s="593"/>
      <c r="J344" s="181" t="s">
        <v>23</v>
      </c>
      <c r="K344" s="255">
        <f>SUM(L344:M344)</f>
        <v>0</v>
      </c>
      <c r="L344" s="259">
        <v>0</v>
      </c>
      <c r="M344" s="237"/>
      <c r="N344" s="174"/>
      <c r="P344" s="252"/>
      <c r="Q344" s="453"/>
      <c r="R344" s="47"/>
      <c r="S344" s="47"/>
      <c r="T344" s="46"/>
    </row>
    <row r="345" spans="1:31" customHeight="1" ht="12.75" s="10" customFormat="1">
      <c r="A345" s="226"/>
      <c r="B345" s="258" t="s">
        <v>1380</v>
      </c>
      <c r="C345" s="181" t="s">
        <v>19</v>
      </c>
      <c r="D345" s="181" t="s">
        <v>20</v>
      </c>
      <c r="E345" s="181" t="s">
        <v>21</v>
      </c>
      <c r="F345" s="594" t="s">
        <v>1047</v>
      </c>
      <c r="G345" s="592"/>
      <c r="H345" s="592"/>
      <c r="I345" s="593"/>
      <c r="J345" s="181" t="s">
        <v>23</v>
      </c>
      <c r="K345" s="255">
        <f>SUM(L345:M345)</f>
        <v>277290</v>
      </c>
      <c r="L345" s="259">
        <v>277290</v>
      </c>
      <c r="M345" s="237"/>
      <c r="N345" s="174"/>
      <c r="P345" s="252"/>
      <c r="Q345" s="453"/>
      <c r="R345" s="47"/>
      <c r="S345" s="47"/>
      <c r="T345" s="46"/>
    </row>
    <row r="346" spans="1:31" customHeight="1" ht="12.75" s="10" customFormat="1">
      <c r="A346" s="226"/>
      <c r="B346" s="258" t="s">
        <v>1381</v>
      </c>
      <c r="C346" s="181" t="s">
        <v>19</v>
      </c>
      <c r="D346" s="181" t="s">
        <v>20</v>
      </c>
      <c r="E346" s="181" t="s">
        <v>21</v>
      </c>
      <c r="F346" s="594" t="s">
        <v>1047</v>
      </c>
      <c r="G346" s="592"/>
      <c r="H346" s="592"/>
      <c r="I346" s="593"/>
      <c r="J346" s="181" t="s">
        <v>23</v>
      </c>
      <c r="K346" s="255">
        <f>SUM(L346:M346)</f>
        <v>294100</v>
      </c>
      <c r="L346" s="259">
        <v>294100</v>
      </c>
      <c r="M346" s="237"/>
      <c r="N346" s="174"/>
      <c r="P346" s="252"/>
      <c r="Q346" s="453"/>
      <c r="R346" s="47"/>
      <c r="S346" s="47"/>
      <c r="T346" s="46"/>
    </row>
    <row r="347" spans="1:31" customHeight="1" ht="12.75" s="10" customFormat="1">
      <c r="A347" s="226"/>
      <c r="B347" s="258" t="s">
        <v>1382</v>
      </c>
      <c r="C347" s="181" t="s">
        <v>19</v>
      </c>
      <c r="D347" s="181" t="s">
        <v>20</v>
      </c>
      <c r="E347" s="181" t="s">
        <v>21</v>
      </c>
      <c r="F347" s="594" t="s">
        <v>1047</v>
      </c>
      <c r="G347" s="592"/>
      <c r="H347" s="592"/>
      <c r="I347" s="593"/>
      <c r="J347" s="181" t="s">
        <v>23</v>
      </c>
      <c r="K347" s="255">
        <f>SUM(L347:M347)</f>
        <v>1675</v>
      </c>
      <c r="L347" s="259">
        <v>1675</v>
      </c>
      <c r="M347" s="237"/>
      <c r="N347" s="174"/>
      <c r="P347" s="252"/>
      <c r="Q347" s="453"/>
      <c r="R347" s="47"/>
      <c r="S347" s="47"/>
      <c r="T347" s="46"/>
    </row>
    <row r="348" spans="1:31" customHeight="1" ht="12.75" s="10" customFormat="1">
      <c r="A348" s="226"/>
      <c r="B348" s="258" t="s">
        <v>1383</v>
      </c>
      <c r="C348" s="181" t="s">
        <v>19</v>
      </c>
      <c r="D348" s="181" t="s">
        <v>20</v>
      </c>
      <c r="E348" s="181" t="s">
        <v>21</v>
      </c>
      <c r="F348" s="594" t="s">
        <v>1047</v>
      </c>
      <c r="G348" s="592"/>
      <c r="H348" s="592"/>
      <c r="I348" s="593"/>
      <c r="J348" s="181" t="s">
        <v>23</v>
      </c>
      <c r="K348" s="255">
        <f>SUM(L348:M348)</f>
        <v>82280</v>
      </c>
      <c r="L348" s="259">
        <v>82280</v>
      </c>
      <c r="M348" s="237"/>
      <c r="N348" s="174"/>
      <c r="P348" s="252"/>
      <c r="Q348" s="453"/>
      <c r="R348" s="47"/>
      <c r="S348" s="47"/>
      <c r="T348" s="46"/>
    </row>
    <row r="349" spans="1:31" customHeight="1" ht="12.75" s="10" customFormat="1">
      <c r="A349" s="226"/>
      <c r="B349" s="258" t="s">
        <v>1384</v>
      </c>
      <c r="C349" s="181" t="s">
        <v>19</v>
      </c>
      <c r="D349" s="181" t="s">
        <v>20</v>
      </c>
      <c r="E349" s="181" t="s">
        <v>21</v>
      </c>
      <c r="F349" s="594" t="s">
        <v>1047</v>
      </c>
      <c r="G349" s="592"/>
      <c r="H349" s="592"/>
      <c r="I349" s="593"/>
      <c r="J349" s="181" t="s">
        <v>23</v>
      </c>
      <c r="K349" s="255">
        <f>SUM(L349:M349)</f>
        <v>54290</v>
      </c>
      <c r="L349" s="259">
        <v>54290</v>
      </c>
      <c r="M349" s="237"/>
      <c r="N349" s="174"/>
      <c r="P349" s="252"/>
      <c r="Q349" s="453"/>
      <c r="R349" s="47"/>
      <c r="S349" s="47"/>
      <c r="T349" s="46"/>
    </row>
    <row r="350" spans="1:31" customHeight="1" ht="12.75" s="10" customFormat="1">
      <c r="A350" s="226"/>
      <c r="B350" s="258" t="s">
        <v>1385</v>
      </c>
      <c r="C350" s="181" t="s">
        <v>19</v>
      </c>
      <c r="D350" s="181" t="s">
        <v>20</v>
      </c>
      <c r="E350" s="181" t="s">
        <v>21</v>
      </c>
      <c r="F350" s="594" t="s">
        <v>1047</v>
      </c>
      <c r="G350" s="592"/>
      <c r="H350" s="592"/>
      <c r="I350" s="593"/>
      <c r="J350" s="181" t="s">
        <v>23</v>
      </c>
      <c r="K350" s="255">
        <f>SUM(L350:M350)</f>
        <v>280</v>
      </c>
      <c r="L350" s="259">
        <v>280</v>
      </c>
      <c r="M350" s="237"/>
      <c r="N350" s="174"/>
      <c r="P350" s="252"/>
      <c r="Q350" s="453"/>
      <c r="R350" s="47"/>
      <c r="S350" s="47"/>
      <c r="T350" s="46"/>
    </row>
    <row r="351" spans="1:31" customHeight="1" ht="12.75" s="10" customFormat="1">
      <c r="A351" s="226"/>
      <c r="B351" s="258" t="s">
        <v>1386</v>
      </c>
      <c r="C351" s="181" t="s">
        <v>19</v>
      </c>
      <c r="D351" s="181" t="s">
        <v>20</v>
      </c>
      <c r="E351" s="181" t="s">
        <v>21</v>
      </c>
      <c r="F351" s="594" t="s">
        <v>1047</v>
      </c>
      <c r="G351" s="592"/>
      <c r="H351" s="592"/>
      <c r="I351" s="593"/>
      <c r="J351" s="181" t="s">
        <v>23</v>
      </c>
      <c r="K351" s="255">
        <f>SUM(L351:M351)</f>
        <v>5000</v>
      </c>
      <c r="L351" s="259">
        <v>5000</v>
      </c>
      <c r="M351" s="237"/>
      <c r="N351" s="174"/>
      <c r="P351" s="252"/>
      <c r="Q351" s="453"/>
      <c r="R351" s="47"/>
      <c r="S351" s="47"/>
      <c r="T351" s="46"/>
    </row>
    <row r="352" spans="1:31" customHeight="1" ht="12.75" s="10" customFormat="1">
      <c r="A352" s="226"/>
      <c r="B352" s="258" t="s">
        <v>1387</v>
      </c>
      <c r="C352" s="181" t="s">
        <v>19</v>
      </c>
      <c r="D352" s="181" t="s">
        <v>20</v>
      </c>
      <c r="E352" s="181" t="s">
        <v>21</v>
      </c>
      <c r="F352" s="594" t="s">
        <v>1047</v>
      </c>
      <c r="G352" s="592"/>
      <c r="H352" s="592"/>
      <c r="I352" s="593"/>
      <c r="J352" s="181" t="s">
        <v>23</v>
      </c>
      <c r="K352" s="255">
        <f>SUM(L352:M352)</f>
        <v>2600</v>
      </c>
      <c r="L352" s="259">
        <v>2600</v>
      </c>
      <c r="M352" s="237"/>
      <c r="N352" s="174"/>
      <c r="P352" s="252"/>
      <c r="Q352" s="453"/>
      <c r="R352" s="47"/>
      <c r="S352" s="47"/>
      <c r="T352" s="46"/>
    </row>
    <row r="353" spans="1:31" customHeight="1" ht="12.75" s="10" customFormat="1">
      <c r="A353" s="226"/>
      <c r="B353" s="258" t="s">
        <v>1388</v>
      </c>
      <c r="C353" s="181" t="s">
        <v>19</v>
      </c>
      <c r="D353" s="181" t="s">
        <v>20</v>
      </c>
      <c r="E353" s="181" t="s">
        <v>21</v>
      </c>
      <c r="F353" s="594" t="s">
        <v>1047</v>
      </c>
      <c r="G353" s="592"/>
      <c r="H353" s="592"/>
      <c r="I353" s="593"/>
      <c r="J353" s="181" t="s">
        <v>23</v>
      </c>
      <c r="K353" s="255">
        <f>SUM(L353:M353)</f>
        <v>1760</v>
      </c>
      <c r="L353" s="259">
        <v>1760</v>
      </c>
      <c r="M353" s="237"/>
      <c r="N353" s="174"/>
      <c r="P353" s="252"/>
      <c r="Q353" s="453"/>
      <c r="R353" s="47"/>
      <c r="S353" s="47"/>
      <c r="T353" s="46"/>
    </row>
    <row r="354" spans="1:31" customHeight="1" ht="12.75" s="10" customFormat="1">
      <c r="A354" s="226"/>
      <c r="B354" s="258" t="s">
        <v>1389</v>
      </c>
      <c r="C354" s="181" t="s">
        <v>19</v>
      </c>
      <c r="D354" s="181" t="s">
        <v>20</v>
      </c>
      <c r="E354" s="181" t="s">
        <v>21</v>
      </c>
      <c r="F354" s="594" t="s">
        <v>1047</v>
      </c>
      <c r="G354" s="592"/>
      <c r="H354" s="592"/>
      <c r="I354" s="593"/>
      <c r="J354" s="181" t="s">
        <v>23</v>
      </c>
      <c r="K354" s="255">
        <f>SUM(L354:M354)</f>
        <v>43550</v>
      </c>
      <c r="L354" s="259">
        <v>43550</v>
      </c>
      <c r="M354" s="237"/>
      <c r="N354" s="174"/>
      <c r="P354" s="252"/>
      <c r="Q354" s="453"/>
      <c r="R354" s="47"/>
      <c r="S354" s="47"/>
      <c r="T354" s="46"/>
    </row>
    <row r="355" spans="1:31" customHeight="1" ht="12.75" hidden="true" s="10" customFormat="1">
      <c r="A355" s="226"/>
      <c r="B355" s="258" t="s">
        <v>1390</v>
      </c>
      <c r="C355" s="181" t="s">
        <v>19</v>
      </c>
      <c r="D355" s="181" t="s">
        <v>20</v>
      </c>
      <c r="E355" s="181" t="s">
        <v>21</v>
      </c>
      <c r="F355" s="594" t="s">
        <v>1047</v>
      </c>
      <c r="G355" s="592"/>
      <c r="H355" s="592"/>
      <c r="I355" s="593"/>
      <c r="J355" s="181" t="s">
        <v>23</v>
      </c>
      <c r="K355" s="255">
        <f>SUM(L355:M355)</f>
        <v>0</v>
      </c>
      <c r="L355" s="259">
        <v>0</v>
      </c>
      <c r="M355" s="237"/>
      <c r="N355" s="174"/>
      <c r="P355" s="252"/>
      <c r="Q355" s="453"/>
      <c r="R355" s="47"/>
      <c r="S355" s="47"/>
      <c r="T355" s="46"/>
    </row>
    <row r="356" spans="1:31" customHeight="1" ht="12.75" s="10" customFormat="1">
      <c r="A356" s="226"/>
      <c r="B356" s="258" t="s">
        <v>1391</v>
      </c>
      <c r="C356" s="181" t="s">
        <v>19</v>
      </c>
      <c r="D356" s="181" t="s">
        <v>20</v>
      </c>
      <c r="E356" s="181" t="s">
        <v>21</v>
      </c>
      <c r="F356" s="594" t="s">
        <v>1047</v>
      </c>
      <c r="G356" s="592"/>
      <c r="H356" s="592"/>
      <c r="I356" s="593"/>
      <c r="J356" s="181" t="s">
        <v>23</v>
      </c>
      <c r="K356" s="255">
        <f>SUM(L356:M356)</f>
        <v>9500</v>
      </c>
      <c r="L356" s="259">
        <v>9500</v>
      </c>
      <c r="M356" s="237"/>
      <c r="N356" s="174"/>
      <c r="P356" s="252"/>
      <c r="Q356" s="453"/>
      <c r="R356" s="47"/>
      <c r="S356" s="47"/>
      <c r="T356" s="46"/>
    </row>
    <row r="357" spans="1:31" customHeight="1" ht="12.75" s="10" customFormat="1">
      <c r="A357" s="226"/>
      <c r="B357" s="258" t="s">
        <v>1392</v>
      </c>
      <c r="C357" s="181" t="s">
        <v>19</v>
      </c>
      <c r="D357" s="181" t="s">
        <v>20</v>
      </c>
      <c r="E357" s="181" t="s">
        <v>21</v>
      </c>
      <c r="F357" s="594" t="s">
        <v>1047</v>
      </c>
      <c r="G357" s="592"/>
      <c r="H357" s="592"/>
      <c r="I357" s="593"/>
      <c r="J357" s="181" t="s">
        <v>23</v>
      </c>
      <c r="K357" s="255">
        <f>SUM(L357:M357)</f>
        <v>4200</v>
      </c>
      <c r="L357" s="259">
        <v>4200</v>
      </c>
      <c r="M357" s="237"/>
      <c r="N357" s="174"/>
      <c r="P357" s="252"/>
      <c r="Q357" s="453"/>
      <c r="R357" s="47"/>
      <c r="S357" s="47"/>
      <c r="T357" s="46"/>
    </row>
    <row r="358" spans="1:31" customHeight="1" ht="12.75" s="10" customFormat="1">
      <c r="A358" s="226"/>
      <c r="B358" s="258" t="s">
        <v>1393</v>
      </c>
      <c r="C358" s="181" t="s">
        <v>19</v>
      </c>
      <c r="D358" s="181" t="s">
        <v>20</v>
      </c>
      <c r="E358" s="181" t="s">
        <v>21</v>
      </c>
      <c r="F358" s="594" t="s">
        <v>1047</v>
      </c>
      <c r="G358" s="592"/>
      <c r="H358" s="592"/>
      <c r="I358" s="593"/>
      <c r="J358" s="181" t="s">
        <v>23</v>
      </c>
      <c r="K358" s="255">
        <f>SUM(L358:M358)</f>
        <v>820</v>
      </c>
      <c r="L358" s="259">
        <v>820</v>
      </c>
      <c r="M358" s="237"/>
      <c r="N358" s="174"/>
      <c r="P358" s="252"/>
      <c r="Q358" s="453"/>
      <c r="R358" s="47"/>
      <c r="S358" s="47"/>
      <c r="T358" s="46"/>
    </row>
    <row r="359" spans="1:31" customHeight="1" ht="12.75" s="10" customFormat="1">
      <c r="A359" s="226"/>
      <c r="B359" s="258" t="s">
        <v>1394</v>
      </c>
      <c r="C359" s="181" t="s">
        <v>19</v>
      </c>
      <c r="D359" s="181" t="s">
        <v>20</v>
      </c>
      <c r="E359" s="181" t="s">
        <v>21</v>
      </c>
      <c r="F359" s="594" t="s">
        <v>1047</v>
      </c>
      <c r="G359" s="592"/>
      <c r="H359" s="592"/>
      <c r="I359" s="593"/>
      <c r="J359" s="181" t="s">
        <v>23</v>
      </c>
      <c r="K359" s="255">
        <f>SUM(L359:M359)</f>
        <v>2940</v>
      </c>
      <c r="L359" s="259">
        <v>2940</v>
      </c>
      <c r="M359" s="237"/>
      <c r="N359" s="174"/>
      <c r="P359" s="252"/>
      <c r="Q359" s="453"/>
      <c r="R359" s="47"/>
      <c r="S359" s="47"/>
      <c r="T359" s="46"/>
    </row>
    <row r="360" spans="1:31" customHeight="1" ht="12.75" s="10" customFormat="1">
      <c r="A360" s="226"/>
      <c r="B360" s="258" t="s">
        <v>1395</v>
      </c>
      <c r="C360" s="181" t="s">
        <v>19</v>
      </c>
      <c r="D360" s="181" t="s">
        <v>20</v>
      </c>
      <c r="E360" s="181" t="s">
        <v>21</v>
      </c>
      <c r="F360" s="594" t="s">
        <v>1047</v>
      </c>
      <c r="G360" s="592"/>
      <c r="H360" s="592"/>
      <c r="I360" s="593"/>
      <c r="J360" s="181" t="s">
        <v>23</v>
      </c>
      <c r="K360" s="255">
        <f>SUM(L360:M360)</f>
        <v>44625</v>
      </c>
      <c r="L360" s="259">
        <v>44625</v>
      </c>
      <c r="M360" s="237"/>
      <c r="N360" s="174"/>
      <c r="P360" s="252"/>
      <c r="Q360" s="453"/>
      <c r="R360" s="47"/>
      <c r="S360" s="47"/>
      <c r="T360" s="46"/>
    </row>
    <row r="361" spans="1:31" customHeight="1" ht="12.75" s="10" customFormat="1">
      <c r="A361" s="226"/>
      <c r="B361" s="258" t="s">
        <v>1396</v>
      </c>
      <c r="C361" s="181" t="s">
        <v>19</v>
      </c>
      <c r="D361" s="181" t="s">
        <v>20</v>
      </c>
      <c r="E361" s="181" t="s">
        <v>21</v>
      </c>
      <c r="F361" s="594" t="s">
        <v>1047</v>
      </c>
      <c r="G361" s="592"/>
      <c r="H361" s="592"/>
      <c r="I361" s="593"/>
      <c r="J361" s="181" t="s">
        <v>23</v>
      </c>
      <c r="K361" s="255">
        <f>SUM(L361:M361)</f>
        <v>71360</v>
      </c>
      <c r="L361" s="259">
        <v>71360</v>
      </c>
      <c r="M361" s="237"/>
      <c r="N361" s="174"/>
      <c r="P361" s="252"/>
      <c r="Q361" s="453"/>
      <c r="R361" s="47"/>
      <c r="S361" s="47"/>
      <c r="T361" s="46"/>
    </row>
    <row r="362" spans="1:31" customHeight="1" ht="12.75" s="10" customFormat="1">
      <c r="A362" s="226"/>
      <c r="B362" s="258" t="s">
        <v>1397</v>
      </c>
      <c r="C362" s="181" t="s">
        <v>19</v>
      </c>
      <c r="D362" s="181" t="s">
        <v>20</v>
      </c>
      <c r="E362" s="181" t="s">
        <v>21</v>
      </c>
      <c r="F362" s="594" t="s">
        <v>1047</v>
      </c>
      <c r="G362" s="592"/>
      <c r="H362" s="592"/>
      <c r="I362" s="593"/>
      <c r="J362" s="181" t="s">
        <v>23</v>
      </c>
      <c r="K362" s="255">
        <f>SUM(L362:M362)</f>
        <v>1274</v>
      </c>
      <c r="L362" s="259">
        <v>1274</v>
      </c>
      <c r="M362" s="237"/>
      <c r="N362" s="174"/>
      <c r="P362" s="252"/>
      <c r="Q362" s="453"/>
      <c r="R362" s="47"/>
      <c r="S362" s="47"/>
      <c r="T362" s="46"/>
    </row>
    <row r="363" spans="1:31" customHeight="1" ht="12.75" s="10" customFormat="1">
      <c r="A363" s="226"/>
      <c r="B363" s="258" t="s">
        <v>1398</v>
      </c>
      <c r="C363" s="181" t="s">
        <v>19</v>
      </c>
      <c r="D363" s="181" t="s">
        <v>20</v>
      </c>
      <c r="E363" s="181" t="s">
        <v>21</v>
      </c>
      <c r="F363" s="594" t="s">
        <v>1047</v>
      </c>
      <c r="G363" s="592"/>
      <c r="H363" s="592"/>
      <c r="I363" s="593"/>
      <c r="J363" s="181" t="s">
        <v>23</v>
      </c>
      <c r="K363" s="255">
        <f>SUM(L363:M363)</f>
        <v>3048</v>
      </c>
      <c r="L363" s="259">
        <v>3048</v>
      </c>
      <c r="M363" s="237"/>
      <c r="N363" s="174"/>
      <c r="P363" s="252"/>
      <c r="Q363" s="453"/>
      <c r="R363" s="47"/>
      <c r="S363" s="47"/>
      <c r="T363" s="46"/>
    </row>
    <row r="364" spans="1:31" customHeight="1" ht="12.75" hidden="true" s="10" customFormat="1">
      <c r="A364" s="226"/>
      <c r="B364" s="258" t="s">
        <v>1399</v>
      </c>
      <c r="C364" s="181" t="s">
        <v>19</v>
      </c>
      <c r="D364" s="181" t="s">
        <v>20</v>
      </c>
      <c r="E364" s="181" t="s">
        <v>21</v>
      </c>
      <c r="F364" s="594" t="s">
        <v>1047</v>
      </c>
      <c r="G364" s="592"/>
      <c r="H364" s="592"/>
      <c r="I364" s="593"/>
      <c r="J364" s="181" t="s">
        <v>23</v>
      </c>
      <c r="K364" s="255">
        <f>SUM(L364:M364)</f>
        <v>0</v>
      </c>
      <c r="L364" s="259">
        <v>0</v>
      </c>
      <c r="M364" s="237"/>
      <c r="N364" s="174"/>
      <c r="P364" s="252"/>
      <c r="Q364" s="453"/>
      <c r="R364" s="47"/>
      <c r="S364" s="47"/>
      <c r="T364" s="46"/>
    </row>
    <row r="365" spans="1:31" customHeight="1" ht="12.75" s="10" customFormat="1">
      <c r="A365" s="226"/>
      <c r="B365" s="258" t="s">
        <v>1400</v>
      </c>
      <c r="C365" s="181" t="s">
        <v>19</v>
      </c>
      <c r="D365" s="181" t="s">
        <v>20</v>
      </c>
      <c r="E365" s="181" t="s">
        <v>21</v>
      </c>
      <c r="F365" s="594" t="s">
        <v>1047</v>
      </c>
      <c r="G365" s="592"/>
      <c r="H365" s="592"/>
      <c r="I365" s="593"/>
      <c r="J365" s="181" t="s">
        <v>23</v>
      </c>
      <c r="K365" s="255">
        <f>SUM(L365:M365)</f>
        <v>13720</v>
      </c>
      <c r="L365" s="259">
        <v>13720</v>
      </c>
      <c r="M365" s="237"/>
      <c r="N365" s="174"/>
      <c r="P365" s="252"/>
      <c r="Q365" s="453"/>
      <c r="R365" s="47"/>
      <c r="S365" s="47"/>
      <c r="T365" s="46"/>
    </row>
    <row r="366" spans="1:31" customHeight="1" ht="12.75" s="10" customFormat="1">
      <c r="A366" s="226"/>
      <c r="B366" s="258" t="s">
        <v>1401</v>
      </c>
      <c r="C366" s="181" t="s">
        <v>19</v>
      </c>
      <c r="D366" s="181" t="s">
        <v>20</v>
      </c>
      <c r="E366" s="181" t="s">
        <v>21</v>
      </c>
      <c r="F366" s="594" t="s">
        <v>1047</v>
      </c>
      <c r="G366" s="592"/>
      <c r="H366" s="592"/>
      <c r="I366" s="593"/>
      <c r="J366" s="181" t="s">
        <v>23</v>
      </c>
      <c r="K366" s="255">
        <f>SUM(L366:M366)</f>
        <v>38090</v>
      </c>
      <c r="L366" s="259">
        <v>38090</v>
      </c>
      <c r="M366" s="237"/>
      <c r="N366" s="174"/>
      <c r="P366" s="252"/>
      <c r="Q366" s="453"/>
      <c r="R366" s="47"/>
      <c r="S366" s="47"/>
      <c r="T366" s="46"/>
    </row>
    <row r="367" spans="1:31" customHeight="1" ht="12.75" s="10" customFormat="1">
      <c r="A367" s="226"/>
      <c r="B367" s="258" t="s">
        <v>1402</v>
      </c>
      <c r="C367" s="181" t="s">
        <v>19</v>
      </c>
      <c r="D367" s="181" t="s">
        <v>20</v>
      </c>
      <c r="E367" s="181" t="s">
        <v>21</v>
      </c>
      <c r="F367" s="594" t="s">
        <v>1047</v>
      </c>
      <c r="G367" s="592"/>
      <c r="H367" s="592"/>
      <c r="I367" s="593"/>
      <c r="J367" s="181" t="s">
        <v>23</v>
      </c>
      <c r="K367" s="255">
        <f>SUM(L367:M367)</f>
        <v>243600</v>
      </c>
      <c r="L367" s="259">
        <v>243600</v>
      </c>
      <c r="M367" s="237"/>
      <c r="N367" s="174"/>
      <c r="P367" s="252"/>
      <c r="Q367" s="453"/>
      <c r="R367" s="47"/>
      <c r="S367" s="47"/>
      <c r="T367" s="46"/>
    </row>
    <row r="368" spans="1:31" customHeight="1" ht="12.75" s="10" customFormat="1">
      <c r="A368" s="226"/>
      <c r="B368" s="258" t="s">
        <v>1403</v>
      </c>
      <c r="C368" s="181" t="s">
        <v>19</v>
      </c>
      <c r="D368" s="181" t="s">
        <v>20</v>
      </c>
      <c r="E368" s="181" t="s">
        <v>21</v>
      </c>
      <c r="F368" s="594" t="s">
        <v>1047</v>
      </c>
      <c r="G368" s="592"/>
      <c r="H368" s="592"/>
      <c r="I368" s="593"/>
      <c r="J368" s="181" t="s">
        <v>23</v>
      </c>
      <c r="K368" s="255">
        <f>SUM(L368:M368)</f>
        <v>195000</v>
      </c>
      <c r="L368" s="259">
        <v>195000</v>
      </c>
      <c r="M368" s="237"/>
      <c r="N368" s="174"/>
      <c r="P368" s="252"/>
      <c r="Q368" s="453"/>
      <c r="R368" s="47"/>
      <c r="S368" s="47"/>
      <c r="T368" s="46"/>
    </row>
    <row r="369" spans="1:31" customHeight="1" ht="12.75" s="10" customFormat="1">
      <c r="A369" s="226"/>
      <c r="B369" s="258" t="s">
        <v>1404</v>
      </c>
      <c r="C369" s="181" t="s">
        <v>19</v>
      </c>
      <c r="D369" s="181" t="s">
        <v>20</v>
      </c>
      <c r="E369" s="181" t="s">
        <v>21</v>
      </c>
      <c r="F369" s="594" t="s">
        <v>1047</v>
      </c>
      <c r="G369" s="592"/>
      <c r="H369" s="592"/>
      <c r="I369" s="593"/>
      <c r="J369" s="181" t="s">
        <v>23</v>
      </c>
      <c r="K369" s="255">
        <f>SUM(L369:M369)</f>
        <v>15000</v>
      </c>
      <c r="L369" s="259">
        <v>15000</v>
      </c>
      <c r="M369" s="237"/>
      <c r="N369" s="174"/>
      <c r="P369" s="252"/>
      <c r="Q369" s="453"/>
      <c r="R369" s="47"/>
      <c r="S369" s="47"/>
      <c r="T369" s="46"/>
    </row>
    <row r="370" spans="1:31" customHeight="1" ht="12.75" s="10" customFormat="1">
      <c r="A370" s="226"/>
      <c r="B370" s="258" t="s">
        <v>1405</v>
      </c>
      <c r="C370" s="181" t="s">
        <v>19</v>
      </c>
      <c r="D370" s="181" t="s">
        <v>20</v>
      </c>
      <c r="E370" s="181" t="s">
        <v>21</v>
      </c>
      <c r="F370" s="594" t="s">
        <v>1047</v>
      </c>
      <c r="G370" s="592"/>
      <c r="H370" s="592"/>
      <c r="I370" s="593"/>
      <c r="J370" s="181" t="s">
        <v>23</v>
      </c>
      <c r="K370" s="255">
        <f>SUM(L370:M370)</f>
        <v>1890</v>
      </c>
      <c r="L370" s="259">
        <v>1890</v>
      </c>
      <c r="M370" s="237"/>
      <c r="N370" s="174"/>
      <c r="P370" s="252"/>
      <c r="Q370" s="453"/>
      <c r="R370" s="47"/>
      <c r="S370" s="47"/>
      <c r="T370" s="46"/>
    </row>
    <row r="371" spans="1:31" customHeight="1" ht="12.75" s="10" customFormat="1">
      <c r="A371" s="226"/>
      <c r="B371" s="258" t="s">
        <v>1406</v>
      </c>
      <c r="C371" s="181" t="s">
        <v>19</v>
      </c>
      <c r="D371" s="181" t="s">
        <v>20</v>
      </c>
      <c r="E371" s="181" t="s">
        <v>21</v>
      </c>
      <c r="F371" s="594" t="s">
        <v>1047</v>
      </c>
      <c r="G371" s="592"/>
      <c r="H371" s="592"/>
      <c r="I371" s="593"/>
      <c r="J371" s="181" t="s">
        <v>23</v>
      </c>
      <c r="K371" s="255">
        <f>SUM(L371:M371)</f>
        <v>3200</v>
      </c>
      <c r="L371" s="259">
        <v>3200</v>
      </c>
      <c r="M371" s="237"/>
      <c r="N371" s="174"/>
      <c r="P371" s="252"/>
      <c r="Q371" s="453"/>
      <c r="R371" s="47"/>
      <c r="S371" s="47"/>
      <c r="T371" s="46"/>
    </row>
    <row r="372" spans="1:31" customHeight="1" ht="12.75" s="10" customFormat="1">
      <c r="A372" s="226"/>
      <c r="B372" s="258" t="s">
        <v>1407</v>
      </c>
      <c r="C372" s="181" t="s">
        <v>19</v>
      </c>
      <c r="D372" s="181" t="s">
        <v>20</v>
      </c>
      <c r="E372" s="181" t="s">
        <v>21</v>
      </c>
      <c r="F372" s="594" t="s">
        <v>1047</v>
      </c>
      <c r="G372" s="592"/>
      <c r="H372" s="592"/>
      <c r="I372" s="593"/>
      <c r="J372" s="181" t="s">
        <v>23</v>
      </c>
      <c r="K372" s="255">
        <f>SUM(L372:M372)</f>
        <v>8750</v>
      </c>
      <c r="L372" s="259">
        <v>8750</v>
      </c>
      <c r="M372" s="237"/>
      <c r="N372" s="174"/>
      <c r="P372" s="252"/>
      <c r="Q372" s="453"/>
      <c r="R372" s="47"/>
      <c r="S372" s="47"/>
      <c r="T372" s="46"/>
    </row>
    <row r="373" spans="1:31" customHeight="1" ht="12.75" s="10" customFormat="1">
      <c r="A373" s="226"/>
      <c r="B373" s="258" t="s">
        <v>1408</v>
      </c>
      <c r="C373" s="181" t="s">
        <v>19</v>
      </c>
      <c r="D373" s="181" t="s">
        <v>20</v>
      </c>
      <c r="E373" s="181" t="s">
        <v>21</v>
      </c>
      <c r="F373" s="594" t="s">
        <v>1047</v>
      </c>
      <c r="G373" s="592"/>
      <c r="H373" s="592"/>
      <c r="I373" s="593"/>
      <c r="J373" s="181" t="s">
        <v>23</v>
      </c>
      <c r="K373" s="255">
        <f>SUM(L373:M373)</f>
        <v>35332</v>
      </c>
      <c r="L373" s="259">
        <v>35332</v>
      </c>
      <c r="M373" s="237"/>
      <c r="N373" s="174"/>
      <c r="P373" s="252"/>
      <c r="Q373" s="453"/>
      <c r="R373" s="47"/>
      <c r="S373" s="47"/>
      <c r="T373" s="46"/>
    </row>
    <row r="374" spans="1:31" customHeight="1" ht="12.75" s="10" customFormat="1">
      <c r="A374" s="226"/>
      <c r="B374" s="258" t="s">
        <v>1409</v>
      </c>
      <c r="C374" s="181" t="s">
        <v>19</v>
      </c>
      <c r="D374" s="181" t="s">
        <v>20</v>
      </c>
      <c r="E374" s="181" t="s">
        <v>21</v>
      </c>
      <c r="F374" s="594" t="s">
        <v>1047</v>
      </c>
      <c r="G374" s="592"/>
      <c r="H374" s="592"/>
      <c r="I374" s="593"/>
      <c r="J374" s="181" t="s">
        <v>23</v>
      </c>
      <c r="K374" s="255">
        <f>SUM(L374:M374)</f>
        <v>2034</v>
      </c>
      <c r="L374" s="259">
        <v>2034</v>
      </c>
      <c r="M374" s="237"/>
      <c r="N374" s="174"/>
      <c r="P374" s="252"/>
      <c r="Q374" s="453"/>
      <c r="R374" s="47"/>
      <c r="S374" s="47"/>
      <c r="T374" s="46"/>
    </row>
    <row r="375" spans="1:31" customHeight="1" ht="12.75" s="10" customFormat="1">
      <c r="A375" s="226"/>
      <c r="B375" s="258" t="s">
        <v>1410</v>
      </c>
      <c r="C375" s="181" t="s">
        <v>19</v>
      </c>
      <c r="D375" s="181" t="s">
        <v>20</v>
      </c>
      <c r="E375" s="181" t="s">
        <v>21</v>
      </c>
      <c r="F375" s="594" t="s">
        <v>1047</v>
      </c>
      <c r="G375" s="592"/>
      <c r="H375" s="592"/>
      <c r="I375" s="593"/>
      <c r="J375" s="181" t="s">
        <v>23</v>
      </c>
      <c r="K375" s="255">
        <f>SUM(L375:M375)</f>
        <v>8960</v>
      </c>
      <c r="L375" s="259">
        <v>8960</v>
      </c>
      <c r="M375" s="237"/>
      <c r="N375" s="174"/>
      <c r="P375" s="252"/>
      <c r="Q375" s="453"/>
      <c r="R375" s="47"/>
      <c r="S375" s="47"/>
      <c r="T375" s="46"/>
    </row>
    <row r="376" spans="1:31" customHeight="1" ht="12.75" s="10" customFormat="1">
      <c r="A376" s="226"/>
      <c r="B376" s="258" t="s">
        <v>1411</v>
      </c>
      <c r="C376" s="181" t="s">
        <v>19</v>
      </c>
      <c r="D376" s="181" t="s">
        <v>20</v>
      </c>
      <c r="E376" s="181" t="s">
        <v>21</v>
      </c>
      <c r="F376" s="594" t="s">
        <v>1047</v>
      </c>
      <c r="G376" s="592"/>
      <c r="H376" s="592"/>
      <c r="I376" s="593"/>
      <c r="J376" s="181" t="s">
        <v>23</v>
      </c>
      <c r="K376" s="255">
        <f>SUM(L376:M376)</f>
        <v>43264</v>
      </c>
      <c r="L376" s="259">
        <v>43264</v>
      </c>
      <c r="M376" s="237"/>
      <c r="N376" s="174"/>
      <c r="P376" s="252"/>
      <c r="Q376" s="453"/>
      <c r="R376" s="47"/>
      <c r="S376" s="47"/>
      <c r="T376" s="46"/>
    </row>
    <row r="377" spans="1:31" customHeight="1" ht="12.75" s="10" customFormat="1">
      <c r="A377" s="226"/>
      <c r="B377" s="258" t="s">
        <v>1412</v>
      </c>
      <c r="C377" s="181" t="s">
        <v>19</v>
      </c>
      <c r="D377" s="181" t="s">
        <v>20</v>
      </c>
      <c r="E377" s="181" t="s">
        <v>21</v>
      </c>
      <c r="F377" s="594" t="s">
        <v>1047</v>
      </c>
      <c r="G377" s="592"/>
      <c r="H377" s="592"/>
      <c r="I377" s="593"/>
      <c r="J377" s="181" t="s">
        <v>23</v>
      </c>
      <c r="K377" s="255">
        <f>SUM(L377:M377)</f>
        <v>35112</v>
      </c>
      <c r="L377" s="259">
        <v>35112</v>
      </c>
      <c r="M377" s="237"/>
      <c r="N377" s="174"/>
      <c r="P377" s="252"/>
      <c r="Q377" s="453"/>
      <c r="R377" s="47"/>
      <c r="S377" s="47"/>
      <c r="T377" s="46"/>
    </row>
    <row r="378" spans="1:31" customHeight="1" ht="12.75" s="10" customFormat="1">
      <c r="A378" s="226"/>
      <c r="B378" s="258" t="s">
        <v>1413</v>
      </c>
      <c r="C378" s="181" t="s">
        <v>19</v>
      </c>
      <c r="D378" s="181" t="s">
        <v>20</v>
      </c>
      <c r="E378" s="181" t="s">
        <v>21</v>
      </c>
      <c r="F378" s="594" t="s">
        <v>1047</v>
      </c>
      <c r="G378" s="592"/>
      <c r="H378" s="592"/>
      <c r="I378" s="593"/>
      <c r="J378" s="181" t="s">
        <v>23</v>
      </c>
      <c r="K378" s="255">
        <f>SUM(L378:M378)</f>
        <v>8250</v>
      </c>
      <c r="L378" s="259">
        <v>8250</v>
      </c>
      <c r="M378" s="237"/>
      <c r="N378" s="174"/>
      <c r="P378" s="252"/>
      <c r="Q378" s="453"/>
      <c r="R378" s="47"/>
      <c r="S378" s="47"/>
      <c r="T378" s="46"/>
    </row>
    <row r="379" spans="1:31" customHeight="1" ht="12.75" s="10" customFormat="1">
      <c r="A379" s="226"/>
      <c r="B379" s="258" t="s">
        <v>1414</v>
      </c>
      <c r="C379" s="181" t="s">
        <v>19</v>
      </c>
      <c r="D379" s="181" t="s">
        <v>20</v>
      </c>
      <c r="E379" s="181" t="s">
        <v>21</v>
      </c>
      <c r="F379" s="594" t="s">
        <v>1047</v>
      </c>
      <c r="G379" s="592"/>
      <c r="H379" s="592"/>
      <c r="I379" s="593"/>
      <c r="J379" s="181" t="s">
        <v>23</v>
      </c>
      <c r="K379" s="255">
        <f>SUM(L379:M379)</f>
        <v>54860</v>
      </c>
      <c r="L379" s="259">
        <v>54860</v>
      </c>
      <c r="M379" s="237"/>
      <c r="N379" s="174"/>
      <c r="P379" s="252"/>
      <c r="Q379" s="453"/>
      <c r="R379" s="47"/>
      <c r="S379" s="47"/>
      <c r="T379" s="46"/>
    </row>
    <row r="380" spans="1:31" customHeight="1" ht="12.75" s="10" customFormat="1">
      <c r="A380" s="226"/>
      <c r="B380" s="258" t="s">
        <v>1415</v>
      </c>
      <c r="C380" s="181" t="s">
        <v>19</v>
      </c>
      <c r="D380" s="181" t="s">
        <v>20</v>
      </c>
      <c r="E380" s="181" t="s">
        <v>21</v>
      </c>
      <c r="F380" s="594" t="s">
        <v>1047</v>
      </c>
      <c r="G380" s="592"/>
      <c r="H380" s="592"/>
      <c r="I380" s="593"/>
      <c r="J380" s="181" t="s">
        <v>23</v>
      </c>
      <c r="K380" s="255">
        <f>SUM(L380:M380)</f>
        <v>17600</v>
      </c>
      <c r="L380" s="259">
        <v>17600</v>
      </c>
      <c r="M380" s="237"/>
      <c r="N380" s="174"/>
      <c r="P380" s="252"/>
      <c r="Q380" s="453"/>
      <c r="R380" s="47"/>
      <c r="S380" s="47"/>
      <c r="T380" s="46"/>
    </row>
    <row r="381" spans="1:31" customHeight="1" ht="12.75" s="10" customFormat="1">
      <c r="A381" s="226"/>
      <c r="B381" s="258" t="s">
        <v>1416</v>
      </c>
      <c r="C381" s="181" t="s">
        <v>19</v>
      </c>
      <c r="D381" s="181" t="s">
        <v>20</v>
      </c>
      <c r="E381" s="181" t="s">
        <v>21</v>
      </c>
      <c r="F381" s="594" t="s">
        <v>1047</v>
      </c>
      <c r="G381" s="592"/>
      <c r="H381" s="592"/>
      <c r="I381" s="593"/>
      <c r="J381" s="181" t="s">
        <v>23</v>
      </c>
      <c r="K381" s="255">
        <f>SUM(L381:M381)</f>
        <v>80000</v>
      </c>
      <c r="L381" s="259">
        <v>80000</v>
      </c>
      <c r="M381" s="237"/>
      <c r="N381" s="174"/>
      <c r="P381" s="252"/>
      <c r="Q381" s="453"/>
      <c r="R381" s="47"/>
      <c r="S381" s="47"/>
      <c r="T381" s="46"/>
    </row>
    <row r="382" spans="1:31" customHeight="1" ht="12.75" s="10" customFormat="1">
      <c r="A382" s="226"/>
      <c r="B382" s="258" t="s">
        <v>1417</v>
      </c>
      <c r="C382" s="181" t="s">
        <v>19</v>
      </c>
      <c r="D382" s="181" t="s">
        <v>20</v>
      </c>
      <c r="E382" s="181" t="s">
        <v>21</v>
      </c>
      <c r="F382" s="594" t="s">
        <v>1047</v>
      </c>
      <c r="G382" s="592"/>
      <c r="H382" s="592"/>
      <c r="I382" s="593"/>
      <c r="J382" s="181" t="s">
        <v>23</v>
      </c>
      <c r="K382" s="255">
        <f>SUM(L382:M382)</f>
        <v>1584</v>
      </c>
      <c r="L382" s="259">
        <v>1584</v>
      </c>
      <c r="M382" s="237"/>
      <c r="N382" s="174"/>
      <c r="P382" s="252"/>
      <c r="Q382" s="453"/>
      <c r="R382" s="47"/>
      <c r="S382" s="47"/>
      <c r="T382" s="46"/>
    </row>
    <row r="383" spans="1:31" customHeight="1" ht="12.75" s="10" customFormat="1">
      <c r="A383" s="226"/>
      <c r="B383" s="258" t="s">
        <v>1418</v>
      </c>
      <c r="C383" s="181" t="s">
        <v>19</v>
      </c>
      <c r="D383" s="181" t="s">
        <v>20</v>
      </c>
      <c r="E383" s="181" t="s">
        <v>21</v>
      </c>
      <c r="F383" s="594" t="s">
        <v>1047</v>
      </c>
      <c r="G383" s="592"/>
      <c r="H383" s="592"/>
      <c r="I383" s="593"/>
      <c r="J383" s="181" t="s">
        <v>23</v>
      </c>
      <c r="K383" s="255">
        <f>SUM(L383:M383)</f>
        <v>1030</v>
      </c>
      <c r="L383" s="259">
        <v>1030</v>
      </c>
      <c r="M383" s="237"/>
      <c r="N383" s="174"/>
      <c r="P383" s="252"/>
      <c r="Q383" s="453"/>
      <c r="R383" s="47"/>
      <c r="S383" s="47"/>
      <c r="T383" s="46"/>
    </row>
    <row r="384" spans="1:31" customHeight="1" ht="12.75" s="10" customFormat="1">
      <c r="A384" s="226"/>
      <c r="B384" s="258" t="s">
        <v>1419</v>
      </c>
      <c r="C384" s="181" t="s">
        <v>19</v>
      </c>
      <c r="D384" s="181" t="s">
        <v>20</v>
      </c>
      <c r="E384" s="181" t="s">
        <v>21</v>
      </c>
      <c r="F384" s="594" t="s">
        <v>1047</v>
      </c>
      <c r="G384" s="592"/>
      <c r="H384" s="592"/>
      <c r="I384" s="593"/>
      <c r="J384" s="181" t="s">
        <v>23</v>
      </c>
      <c r="K384" s="255">
        <f>SUM(L384:M384)</f>
        <v>880</v>
      </c>
      <c r="L384" s="259">
        <v>880</v>
      </c>
      <c r="M384" s="237"/>
      <c r="N384" s="174"/>
      <c r="P384" s="252"/>
      <c r="Q384" s="453"/>
      <c r="R384" s="47"/>
      <c r="S384" s="47"/>
      <c r="T384" s="46"/>
    </row>
    <row r="385" spans="1:31" customHeight="1" ht="12.75" s="10" customFormat="1">
      <c r="A385" s="226"/>
      <c r="B385" s="258" t="s">
        <v>1420</v>
      </c>
      <c r="C385" s="181" t="s">
        <v>19</v>
      </c>
      <c r="D385" s="181" t="s">
        <v>20</v>
      </c>
      <c r="E385" s="181" t="s">
        <v>21</v>
      </c>
      <c r="F385" s="594" t="s">
        <v>1047</v>
      </c>
      <c r="G385" s="592"/>
      <c r="H385" s="592"/>
      <c r="I385" s="593"/>
      <c r="J385" s="181" t="s">
        <v>23</v>
      </c>
      <c r="K385" s="255">
        <f>SUM(L385:M385)</f>
        <v>8732</v>
      </c>
      <c r="L385" s="259">
        <v>8732</v>
      </c>
      <c r="M385" s="237"/>
      <c r="N385" s="174"/>
      <c r="P385" s="252"/>
      <c r="Q385" s="453"/>
      <c r="R385" s="47"/>
      <c r="S385" s="47"/>
      <c r="T385" s="46"/>
    </row>
    <row r="386" spans="1:31" customHeight="1" ht="12.75" s="10" customFormat="1">
      <c r="A386" s="226"/>
      <c r="B386" s="258" t="s">
        <v>1421</v>
      </c>
      <c r="C386" s="181" t="s">
        <v>19</v>
      </c>
      <c r="D386" s="181" t="s">
        <v>20</v>
      </c>
      <c r="E386" s="181" t="s">
        <v>21</v>
      </c>
      <c r="F386" s="594" t="s">
        <v>1047</v>
      </c>
      <c r="G386" s="592"/>
      <c r="H386" s="592"/>
      <c r="I386" s="593"/>
      <c r="J386" s="181" t="s">
        <v>23</v>
      </c>
      <c r="K386" s="255">
        <f>SUM(L386:M386)</f>
        <v>17250</v>
      </c>
      <c r="L386" s="259">
        <v>17250</v>
      </c>
      <c r="M386" s="237"/>
      <c r="N386" s="174"/>
      <c r="P386" s="252"/>
      <c r="Q386" s="453"/>
      <c r="R386" s="47"/>
      <c r="S386" s="47"/>
      <c r="T386" s="46"/>
    </row>
    <row r="387" spans="1:31" customHeight="1" ht="12.75" s="10" customFormat="1">
      <c r="A387" s="226"/>
      <c r="B387" s="258" t="s">
        <v>1422</v>
      </c>
      <c r="C387" s="181" t="s">
        <v>19</v>
      </c>
      <c r="D387" s="181" t="s">
        <v>20</v>
      </c>
      <c r="E387" s="181" t="s">
        <v>21</v>
      </c>
      <c r="F387" s="594" t="s">
        <v>1047</v>
      </c>
      <c r="G387" s="592"/>
      <c r="H387" s="592"/>
      <c r="I387" s="593"/>
      <c r="J387" s="181" t="s">
        <v>23</v>
      </c>
      <c r="K387" s="255">
        <f>SUM(L387:M387)</f>
        <v>500</v>
      </c>
      <c r="L387" s="259">
        <v>500</v>
      </c>
      <c r="M387" s="237"/>
      <c r="N387" s="174"/>
      <c r="P387" s="252"/>
      <c r="Q387" s="453"/>
      <c r="R387" s="47"/>
      <c r="S387" s="47"/>
      <c r="T387" s="46"/>
    </row>
    <row r="388" spans="1:31" customHeight="1" ht="12.75" s="10" customFormat="1">
      <c r="A388" s="226"/>
      <c r="B388" s="258" t="s">
        <v>1423</v>
      </c>
      <c r="C388" s="181" t="s">
        <v>19</v>
      </c>
      <c r="D388" s="181" t="s">
        <v>20</v>
      </c>
      <c r="E388" s="181" t="s">
        <v>21</v>
      </c>
      <c r="F388" s="594" t="s">
        <v>1047</v>
      </c>
      <c r="G388" s="592"/>
      <c r="H388" s="592"/>
      <c r="I388" s="593"/>
      <c r="J388" s="181" t="s">
        <v>23</v>
      </c>
      <c r="K388" s="255">
        <f>SUM(L388:M388)</f>
        <v>1320</v>
      </c>
      <c r="L388" s="259">
        <v>1320</v>
      </c>
      <c r="M388" s="237"/>
      <c r="N388" s="174"/>
      <c r="P388" s="252"/>
      <c r="Q388" s="453"/>
      <c r="R388" s="47"/>
      <c r="S388" s="47"/>
      <c r="T388" s="46"/>
    </row>
    <row r="389" spans="1:31" customHeight="1" ht="12.75" s="10" customFormat="1">
      <c r="A389" s="226"/>
      <c r="B389" s="258" t="s">
        <v>1424</v>
      </c>
      <c r="C389" s="181" t="s">
        <v>19</v>
      </c>
      <c r="D389" s="181" t="s">
        <v>20</v>
      </c>
      <c r="E389" s="181" t="s">
        <v>21</v>
      </c>
      <c r="F389" s="594" t="s">
        <v>1047</v>
      </c>
      <c r="G389" s="592"/>
      <c r="H389" s="592"/>
      <c r="I389" s="593"/>
      <c r="J389" s="181" t="s">
        <v>23</v>
      </c>
      <c r="K389" s="255">
        <f>SUM(L389:M389)</f>
        <v>1364</v>
      </c>
      <c r="L389" s="259">
        <v>1364</v>
      </c>
      <c r="M389" s="237"/>
      <c r="N389" s="174"/>
      <c r="P389" s="252"/>
      <c r="Q389" s="453"/>
      <c r="R389" s="47"/>
      <c r="S389" s="47"/>
      <c r="T389" s="46"/>
    </row>
    <row r="390" spans="1:31" customHeight="1" ht="12.75" s="10" customFormat="1">
      <c r="A390" s="226"/>
      <c r="B390" s="258" t="s">
        <v>1425</v>
      </c>
      <c r="C390" s="181" t="s">
        <v>19</v>
      </c>
      <c r="D390" s="181" t="s">
        <v>20</v>
      </c>
      <c r="E390" s="181" t="s">
        <v>21</v>
      </c>
      <c r="F390" s="594" t="s">
        <v>1047</v>
      </c>
      <c r="G390" s="592"/>
      <c r="H390" s="592"/>
      <c r="I390" s="593"/>
      <c r="J390" s="181" t="s">
        <v>23</v>
      </c>
      <c r="K390" s="255">
        <f>SUM(L390:M390)</f>
        <v>500</v>
      </c>
      <c r="L390" s="259">
        <v>500</v>
      </c>
      <c r="M390" s="237"/>
      <c r="N390" s="174"/>
      <c r="P390" s="252"/>
      <c r="Q390" s="453"/>
      <c r="R390" s="47"/>
      <c r="S390" s="47"/>
      <c r="T390" s="46"/>
    </row>
    <row r="391" spans="1:31" customHeight="1" ht="12.75" s="10" customFormat="1">
      <c r="A391" s="226"/>
      <c r="B391" s="258" t="s">
        <v>1426</v>
      </c>
      <c r="C391" s="181" t="s">
        <v>19</v>
      </c>
      <c r="D391" s="181" t="s">
        <v>20</v>
      </c>
      <c r="E391" s="181" t="s">
        <v>21</v>
      </c>
      <c r="F391" s="594" t="s">
        <v>1047</v>
      </c>
      <c r="G391" s="592"/>
      <c r="H391" s="592"/>
      <c r="I391" s="593"/>
      <c r="J391" s="181" t="s">
        <v>23</v>
      </c>
      <c r="K391" s="255">
        <f>SUM(L391:M391)</f>
        <v>2016</v>
      </c>
      <c r="L391" s="259">
        <v>2016</v>
      </c>
      <c r="M391" s="237"/>
      <c r="N391" s="174"/>
      <c r="P391" s="252"/>
      <c r="Q391" s="453"/>
      <c r="R391" s="47"/>
      <c r="S391" s="47"/>
      <c r="T391" s="46"/>
    </row>
    <row r="392" spans="1:31" customHeight="1" ht="12.75" s="10" customFormat="1">
      <c r="A392" s="226"/>
      <c r="B392" s="258" t="s">
        <v>1427</v>
      </c>
      <c r="C392" s="181" t="s">
        <v>19</v>
      </c>
      <c r="D392" s="181" t="s">
        <v>20</v>
      </c>
      <c r="E392" s="181" t="s">
        <v>21</v>
      </c>
      <c r="F392" s="594" t="s">
        <v>1047</v>
      </c>
      <c r="G392" s="592"/>
      <c r="H392" s="592"/>
      <c r="I392" s="593"/>
      <c r="J392" s="181" t="s">
        <v>23</v>
      </c>
      <c r="K392" s="255">
        <f>SUM(L392:M392)</f>
        <v>1738</v>
      </c>
      <c r="L392" s="259">
        <v>1738</v>
      </c>
      <c r="M392" s="237"/>
      <c r="N392" s="174"/>
      <c r="P392" s="252"/>
      <c r="Q392" s="453"/>
      <c r="R392" s="47"/>
      <c r="S392" s="47"/>
      <c r="T392" s="46"/>
    </row>
    <row r="393" spans="1:31" customHeight="1" ht="12.75" s="10" customFormat="1">
      <c r="A393" s="226"/>
      <c r="B393" s="258" t="s">
        <v>1428</v>
      </c>
      <c r="C393" s="181" t="s">
        <v>19</v>
      </c>
      <c r="D393" s="181" t="s">
        <v>20</v>
      </c>
      <c r="E393" s="181" t="s">
        <v>21</v>
      </c>
      <c r="F393" s="594" t="s">
        <v>1047</v>
      </c>
      <c r="G393" s="592"/>
      <c r="H393" s="592"/>
      <c r="I393" s="593"/>
      <c r="J393" s="181" t="s">
        <v>23</v>
      </c>
      <c r="K393" s="255">
        <f>SUM(L393:M393)</f>
        <v>27135</v>
      </c>
      <c r="L393" s="259">
        <v>27135</v>
      </c>
      <c r="M393" s="237"/>
      <c r="N393" s="174"/>
      <c r="P393" s="252"/>
      <c r="Q393" s="453"/>
      <c r="R393" s="47"/>
      <c r="S393" s="47"/>
      <c r="T393" s="46"/>
    </row>
    <row r="394" spans="1:31" customHeight="1" ht="12.75" s="10" customFormat="1">
      <c r="A394" s="226"/>
      <c r="B394" s="258" t="s">
        <v>1429</v>
      </c>
      <c r="C394" s="181" t="s">
        <v>19</v>
      </c>
      <c r="D394" s="181" t="s">
        <v>20</v>
      </c>
      <c r="E394" s="181" t="s">
        <v>21</v>
      </c>
      <c r="F394" s="594" t="s">
        <v>1047</v>
      </c>
      <c r="G394" s="592"/>
      <c r="H394" s="592"/>
      <c r="I394" s="593"/>
      <c r="J394" s="181" t="s">
        <v>23</v>
      </c>
      <c r="K394" s="255">
        <f>SUM(L394:M394)</f>
        <v>16430</v>
      </c>
      <c r="L394" s="259">
        <v>16430</v>
      </c>
      <c r="M394" s="237"/>
      <c r="N394" s="174"/>
      <c r="P394" s="252"/>
      <c r="Q394" s="453"/>
      <c r="R394" s="47"/>
      <c r="S394" s="47"/>
      <c r="T394" s="46"/>
    </row>
    <row r="395" spans="1:31" customHeight="1" ht="12.75" s="10" customFormat="1">
      <c r="A395" s="226"/>
      <c r="B395" s="258" t="s">
        <v>1430</v>
      </c>
      <c r="C395" s="181" t="s">
        <v>19</v>
      </c>
      <c r="D395" s="181" t="s">
        <v>20</v>
      </c>
      <c r="E395" s="181" t="s">
        <v>21</v>
      </c>
      <c r="F395" s="594" t="s">
        <v>1047</v>
      </c>
      <c r="G395" s="592"/>
      <c r="H395" s="592"/>
      <c r="I395" s="593"/>
      <c r="J395" s="181" t="s">
        <v>23</v>
      </c>
      <c r="K395" s="255">
        <f>SUM(L395:M395)</f>
        <v>24960</v>
      </c>
      <c r="L395" s="259">
        <v>24960</v>
      </c>
      <c r="M395" s="237"/>
      <c r="N395" s="174"/>
      <c r="P395" s="252"/>
      <c r="Q395" s="453"/>
      <c r="R395" s="47"/>
      <c r="S395" s="47"/>
      <c r="T395" s="46"/>
    </row>
    <row r="396" spans="1:31" customHeight="1" ht="12.75" s="10" customFormat="1">
      <c r="A396" s="226"/>
      <c r="B396" s="258" t="s">
        <v>1431</v>
      </c>
      <c r="C396" s="181" t="s">
        <v>19</v>
      </c>
      <c r="D396" s="181" t="s">
        <v>20</v>
      </c>
      <c r="E396" s="181" t="s">
        <v>21</v>
      </c>
      <c r="F396" s="594" t="s">
        <v>1047</v>
      </c>
      <c r="G396" s="592"/>
      <c r="H396" s="592"/>
      <c r="I396" s="593"/>
      <c r="J396" s="181" t="s">
        <v>23</v>
      </c>
      <c r="K396" s="255">
        <f>SUM(L396:M396)</f>
        <v>708</v>
      </c>
      <c r="L396" s="259">
        <v>708</v>
      </c>
      <c r="M396" s="237"/>
      <c r="N396" s="174"/>
      <c r="P396" s="252"/>
      <c r="Q396" s="453"/>
      <c r="R396" s="47"/>
      <c r="S396" s="47"/>
      <c r="T396" s="46"/>
    </row>
    <row r="397" spans="1:31" customHeight="1" ht="12.75" s="10" customFormat="1">
      <c r="A397" s="226"/>
      <c r="B397" s="258" t="s">
        <v>1432</v>
      </c>
      <c r="C397" s="181" t="s">
        <v>19</v>
      </c>
      <c r="D397" s="181" t="s">
        <v>20</v>
      </c>
      <c r="E397" s="181" t="s">
        <v>21</v>
      </c>
      <c r="F397" s="594" t="s">
        <v>1047</v>
      </c>
      <c r="G397" s="592"/>
      <c r="H397" s="592"/>
      <c r="I397" s="593"/>
      <c r="J397" s="181" t="s">
        <v>23</v>
      </c>
      <c r="K397" s="255">
        <f>SUM(L397:M397)</f>
        <v>5063</v>
      </c>
      <c r="L397" s="259">
        <v>5063</v>
      </c>
      <c r="M397" s="237"/>
      <c r="N397" s="174"/>
      <c r="P397" s="252"/>
      <c r="Q397" s="453"/>
      <c r="R397" s="47"/>
      <c r="S397" s="47"/>
      <c r="T397" s="46"/>
    </row>
    <row r="398" spans="1:31" customHeight="1" ht="12.75" s="10" customFormat="1">
      <c r="A398" s="226"/>
      <c r="B398" s="258" t="s">
        <v>1433</v>
      </c>
      <c r="C398" s="181" t="s">
        <v>19</v>
      </c>
      <c r="D398" s="181" t="s">
        <v>20</v>
      </c>
      <c r="E398" s="181" t="s">
        <v>21</v>
      </c>
      <c r="F398" s="594" t="s">
        <v>1047</v>
      </c>
      <c r="G398" s="592"/>
      <c r="H398" s="592"/>
      <c r="I398" s="593"/>
      <c r="J398" s="181" t="s">
        <v>23</v>
      </c>
      <c r="K398" s="255">
        <f>SUM(L398:M398)</f>
        <v>0</v>
      </c>
      <c r="L398" s="259">
        <v>0</v>
      </c>
      <c r="M398" s="237"/>
      <c r="N398" s="174"/>
      <c r="P398" s="252"/>
      <c r="Q398" s="453"/>
      <c r="R398" s="47"/>
      <c r="S398" s="47"/>
      <c r="T398" s="46"/>
    </row>
    <row r="399" spans="1:31" customHeight="1" ht="12.75" s="10" customFormat="1">
      <c r="A399" s="226"/>
      <c r="B399" s="258" t="s">
        <v>1434</v>
      </c>
      <c r="C399" s="181" t="s">
        <v>19</v>
      </c>
      <c r="D399" s="181" t="s">
        <v>20</v>
      </c>
      <c r="E399" s="181" t="s">
        <v>21</v>
      </c>
      <c r="F399" s="594" t="s">
        <v>1047</v>
      </c>
      <c r="G399" s="592"/>
      <c r="H399" s="592"/>
      <c r="I399" s="593"/>
      <c r="J399" s="181" t="s">
        <v>23</v>
      </c>
      <c r="K399" s="255">
        <f>SUM(L399:M399)</f>
        <v>5040</v>
      </c>
      <c r="L399" s="259">
        <v>5040</v>
      </c>
      <c r="M399" s="237"/>
      <c r="N399" s="174"/>
      <c r="P399" s="252"/>
      <c r="Q399" s="453"/>
      <c r="R399" s="47"/>
      <c r="S399" s="47"/>
      <c r="T399" s="46"/>
    </row>
    <row r="400" spans="1:31" customHeight="1" ht="12.75" s="10" customFormat="1">
      <c r="A400" s="226"/>
      <c r="B400" s="258" t="s">
        <v>1435</v>
      </c>
      <c r="C400" s="181" t="s">
        <v>19</v>
      </c>
      <c r="D400" s="181" t="s">
        <v>20</v>
      </c>
      <c r="E400" s="181" t="s">
        <v>21</v>
      </c>
      <c r="F400" s="594" t="s">
        <v>1047</v>
      </c>
      <c r="G400" s="592"/>
      <c r="H400" s="592"/>
      <c r="I400" s="593"/>
      <c r="J400" s="181" t="s">
        <v>23</v>
      </c>
      <c r="K400" s="255">
        <f>SUM(L400:M400)</f>
        <v>1000</v>
      </c>
      <c r="L400" s="259">
        <v>1000</v>
      </c>
      <c r="M400" s="237"/>
      <c r="N400" s="174"/>
      <c r="P400" s="252"/>
      <c r="Q400" s="453"/>
      <c r="R400" s="47"/>
      <c r="S400" s="47"/>
      <c r="T400" s="46"/>
    </row>
    <row r="401" spans="1:31" customHeight="1" ht="12.75" s="10" customFormat="1">
      <c r="A401" s="226"/>
      <c r="B401" s="258" t="s">
        <v>1436</v>
      </c>
      <c r="C401" s="181" t="s">
        <v>19</v>
      </c>
      <c r="D401" s="181" t="s">
        <v>20</v>
      </c>
      <c r="E401" s="181" t="s">
        <v>21</v>
      </c>
      <c r="F401" s="594" t="s">
        <v>1047</v>
      </c>
      <c r="G401" s="592"/>
      <c r="H401" s="592"/>
      <c r="I401" s="593"/>
      <c r="J401" s="181" t="s">
        <v>23</v>
      </c>
      <c r="K401" s="255">
        <f>SUM(L401:M401)</f>
        <v>4600</v>
      </c>
      <c r="L401" s="259">
        <v>4600</v>
      </c>
      <c r="M401" s="237"/>
      <c r="N401" s="174"/>
      <c r="P401" s="252"/>
      <c r="Q401" s="453"/>
      <c r="R401" s="47"/>
      <c r="S401" s="47"/>
      <c r="T401" s="46"/>
    </row>
    <row r="402" spans="1:31" customHeight="1" ht="12.75" s="10" customFormat="1">
      <c r="A402" s="226"/>
      <c r="B402" s="258" t="s">
        <v>1437</v>
      </c>
      <c r="C402" s="181" t="s">
        <v>19</v>
      </c>
      <c r="D402" s="181" t="s">
        <v>20</v>
      </c>
      <c r="E402" s="181" t="s">
        <v>21</v>
      </c>
      <c r="F402" s="594" t="s">
        <v>1047</v>
      </c>
      <c r="G402" s="592"/>
      <c r="H402" s="592"/>
      <c r="I402" s="593"/>
      <c r="J402" s="181" t="s">
        <v>23</v>
      </c>
      <c r="K402" s="255">
        <f>SUM(L402:M402)</f>
        <v>24000</v>
      </c>
      <c r="L402" s="259">
        <v>24000</v>
      </c>
      <c r="M402" s="237"/>
      <c r="N402" s="174"/>
      <c r="P402" s="252"/>
      <c r="Q402" s="453"/>
      <c r="R402" s="47"/>
      <c r="S402" s="47"/>
      <c r="T402" s="46"/>
    </row>
    <row r="403" spans="1:31" customHeight="1" ht="12.75" s="10" customFormat="1">
      <c r="A403" s="226"/>
      <c r="B403" s="258" t="s">
        <v>1438</v>
      </c>
      <c r="C403" s="181" t="s">
        <v>19</v>
      </c>
      <c r="D403" s="181" t="s">
        <v>20</v>
      </c>
      <c r="E403" s="181" t="s">
        <v>21</v>
      </c>
      <c r="F403" s="594" t="s">
        <v>1047</v>
      </c>
      <c r="G403" s="592"/>
      <c r="H403" s="592"/>
      <c r="I403" s="593"/>
      <c r="J403" s="181" t="s">
        <v>23</v>
      </c>
      <c r="K403" s="255">
        <f>SUM(L403:M403)</f>
        <v>4000</v>
      </c>
      <c r="L403" s="259">
        <v>4000</v>
      </c>
      <c r="M403" s="237"/>
      <c r="N403" s="174"/>
      <c r="P403" s="252"/>
      <c r="Q403" s="453"/>
      <c r="R403" s="47"/>
      <c r="S403" s="47"/>
      <c r="T403" s="46"/>
    </row>
    <row r="404" spans="1:31" customHeight="1" ht="12.75" s="10" customFormat="1">
      <c r="A404" s="226"/>
      <c r="B404" s="258" t="s">
        <v>1439</v>
      </c>
      <c r="C404" s="181" t="s">
        <v>19</v>
      </c>
      <c r="D404" s="181" t="s">
        <v>20</v>
      </c>
      <c r="E404" s="181" t="s">
        <v>21</v>
      </c>
      <c r="F404" s="594" t="s">
        <v>1047</v>
      </c>
      <c r="G404" s="592"/>
      <c r="H404" s="592"/>
      <c r="I404" s="593"/>
      <c r="J404" s="181" t="s">
        <v>23</v>
      </c>
      <c r="K404" s="255">
        <f>SUM(L404:M404)</f>
        <v>2000</v>
      </c>
      <c r="L404" s="259">
        <v>2000</v>
      </c>
      <c r="M404" s="237"/>
      <c r="N404" s="174"/>
      <c r="P404" s="252"/>
      <c r="Q404" s="453"/>
      <c r="R404" s="47"/>
      <c r="S404" s="47"/>
      <c r="T404" s="46"/>
    </row>
    <row r="405" spans="1:31" customHeight="1" ht="12.75" s="10" customFormat="1">
      <c r="A405" s="226"/>
      <c r="B405" s="258" t="s">
        <v>1440</v>
      </c>
      <c r="C405" s="181" t="s">
        <v>19</v>
      </c>
      <c r="D405" s="181" t="s">
        <v>20</v>
      </c>
      <c r="E405" s="181" t="s">
        <v>21</v>
      </c>
      <c r="F405" s="594" t="s">
        <v>1047</v>
      </c>
      <c r="G405" s="592"/>
      <c r="H405" s="592"/>
      <c r="I405" s="593"/>
      <c r="J405" s="181" t="s">
        <v>23</v>
      </c>
      <c r="K405" s="255">
        <f>SUM(L405:M405)</f>
        <v>2000</v>
      </c>
      <c r="L405" s="259">
        <v>2000</v>
      </c>
      <c r="M405" s="237"/>
      <c r="N405" s="174"/>
      <c r="P405" s="252"/>
      <c r="Q405" s="453"/>
      <c r="R405" s="47"/>
      <c r="S405" s="47"/>
      <c r="T405" s="46"/>
    </row>
    <row r="406" spans="1:31" customHeight="1" ht="12.75" s="10" customFormat="1">
      <c r="A406" s="226"/>
      <c r="B406" s="258" t="s">
        <v>1441</v>
      </c>
      <c r="C406" s="181" t="s">
        <v>19</v>
      </c>
      <c r="D406" s="181" t="s">
        <v>20</v>
      </c>
      <c r="E406" s="181" t="s">
        <v>21</v>
      </c>
      <c r="F406" s="594" t="s">
        <v>1047</v>
      </c>
      <c r="G406" s="592"/>
      <c r="H406" s="592"/>
      <c r="I406" s="593"/>
      <c r="J406" s="181" t="s">
        <v>23</v>
      </c>
      <c r="K406" s="255">
        <f>SUM(L406:M406)</f>
        <v>1000</v>
      </c>
      <c r="L406" s="259">
        <v>1000</v>
      </c>
      <c r="M406" s="237"/>
      <c r="N406" s="174"/>
      <c r="P406" s="252"/>
      <c r="Q406" s="453"/>
      <c r="R406" s="47"/>
      <c r="S406" s="47"/>
      <c r="T406" s="46"/>
    </row>
    <row r="407" spans="1:31" customHeight="1" ht="12.75" s="10" customFormat="1">
      <c r="A407" s="226"/>
      <c r="B407" s="258" t="s">
        <v>1442</v>
      </c>
      <c r="C407" s="181" t="s">
        <v>19</v>
      </c>
      <c r="D407" s="181" t="s">
        <v>20</v>
      </c>
      <c r="E407" s="181" t="s">
        <v>21</v>
      </c>
      <c r="F407" s="594" t="s">
        <v>1047</v>
      </c>
      <c r="G407" s="592"/>
      <c r="H407" s="592"/>
      <c r="I407" s="593"/>
      <c r="J407" s="181" t="s">
        <v>23</v>
      </c>
      <c r="K407" s="255">
        <f>SUM(L407:M407)</f>
        <v>1000</v>
      </c>
      <c r="L407" s="259">
        <v>1000</v>
      </c>
      <c r="M407" s="237"/>
      <c r="N407" s="174"/>
      <c r="P407" s="252"/>
      <c r="Q407" s="453"/>
      <c r="R407" s="47"/>
      <c r="S407" s="47"/>
      <c r="T407" s="46"/>
    </row>
    <row r="408" spans="1:31" customHeight="1" ht="12.75" s="10" customFormat="1">
      <c r="A408" s="226"/>
      <c r="B408" s="258" t="s">
        <v>1443</v>
      </c>
      <c r="C408" s="181" t="s">
        <v>19</v>
      </c>
      <c r="D408" s="181" t="s">
        <v>20</v>
      </c>
      <c r="E408" s="181" t="s">
        <v>21</v>
      </c>
      <c r="F408" s="594" t="s">
        <v>1047</v>
      </c>
      <c r="G408" s="592"/>
      <c r="H408" s="592"/>
      <c r="I408" s="593"/>
      <c r="J408" s="181" t="s">
        <v>23</v>
      </c>
      <c r="K408" s="255">
        <f>SUM(L408:M408)</f>
        <v>1000</v>
      </c>
      <c r="L408" s="259">
        <v>1000</v>
      </c>
      <c r="M408" s="237"/>
      <c r="N408" s="174"/>
      <c r="P408" s="252"/>
      <c r="Q408" s="453"/>
      <c r="R408" s="47"/>
      <c r="S408" s="47"/>
      <c r="T408" s="46"/>
    </row>
    <row r="409" spans="1:31" customHeight="1" ht="12.75" s="10" customFormat="1">
      <c r="A409" s="226"/>
      <c r="B409" s="258" t="s">
        <v>1444</v>
      </c>
      <c r="C409" s="181" t="s">
        <v>19</v>
      </c>
      <c r="D409" s="181" t="s">
        <v>20</v>
      </c>
      <c r="E409" s="181" t="s">
        <v>21</v>
      </c>
      <c r="F409" s="594" t="s">
        <v>1047</v>
      </c>
      <c r="G409" s="592"/>
      <c r="H409" s="592"/>
      <c r="I409" s="593"/>
      <c r="J409" s="181" t="s">
        <v>23</v>
      </c>
      <c r="K409" s="255">
        <f>SUM(L409:M409)</f>
        <v>1000</v>
      </c>
      <c r="L409" s="259">
        <v>1000</v>
      </c>
      <c r="M409" s="237"/>
      <c r="N409" s="174"/>
      <c r="P409" s="252"/>
      <c r="Q409" s="453"/>
      <c r="R409" s="47"/>
      <c r="S409" s="47"/>
      <c r="T409" s="46"/>
    </row>
    <row r="410" spans="1:31" customHeight="1" ht="12.75" s="10" customFormat="1">
      <c r="A410" s="226"/>
      <c r="B410" s="258" t="s">
        <v>1445</v>
      </c>
      <c r="C410" s="181" t="s">
        <v>19</v>
      </c>
      <c r="D410" s="181" t="s">
        <v>20</v>
      </c>
      <c r="E410" s="181" t="s">
        <v>21</v>
      </c>
      <c r="F410" s="594" t="s">
        <v>1047</v>
      </c>
      <c r="G410" s="592"/>
      <c r="H410" s="592"/>
      <c r="I410" s="593"/>
      <c r="J410" s="181" t="s">
        <v>23</v>
      </c>
      <c r="K410" s="255">
        <f>SUM(L410:M410)</f>
        <v>1500</v>
      </c>
      <c r="L410" s="259">
        <v>1500</v>
      </c>
      <c r="M410" s="237"/>
      <c r="N410" s="174"/>
      <c r="P410" s="252"/>
      <c r="Q410" s="453"/>
      <c r="R410" s="47"/>
      <c r="S410" s="47"/>
      <c r="T410" s="46"/>
    </row>
    <row r="411" spans="1:31" customHeight="1" ht="12.75" s="10" customFormat="1">
      <c r="A411" s="226"/>
      <c r="B411" s="258" t="s">
        <v>1446</v>
      </c>
      <c r="C411" s="181" t="s">
        <v>19</v>
      </c>
      <c r="D411" s="181" t="s">
        <v>20</v>
      </c>
      <c r="E411" s="181" t="s">
        <v>21</v>
      </c>
      <c r="F411" s="594" t="s">
        <v>1047</v>
      </c>
      <c r="G411" s="592"/>
      <c r="H411" s="592"/>
      <c r="I411" s="593"/>
      <c r="J411" s="181" t="s">
        <v>23</v>
      </c>
      <c r="K411" s="255">
        <f>SUM(L411:M411)</f>
        <v>1500</v>
      </c>
      <c r="L411" s="259">
        <v>1500</v>
      </c>
      <c r="M411" s="237"/>
      <c r="N411" s="174"/>
      <c r="P411" s="252"/>
      <c r="Q411" s="453"/>
      <c r="R411" s="47"/>
      <c r="S411" s="47"/>
      <c r="T411" s="46"/>
    </row>
    <row r="412" spans="1:31" customHeight="1" ht="12.75" s="10" customFormat="1">
      <c r="A412" s="226"/>
      <c r="B412" s="226" t="s">
        <v>1447</v>
      </c>
      <c r="C412" s="181" t="s">
        <v>19</v>
      </c>
      <c r="D412" s="181" t="s">
        <v>20</v>
      </c>
      <c r="E412" s="181" t="s">
        <v>21</v>
      </c>
      <c r="F412" s="594" t="s">
        <v>1047</v>
      </c>
      <c r="G412" s="592"/>
      <c r="H412" s="592"/>
      <c r="I412" s="593"/>
      <c r="J412" s="181" t="s">
        <v>23</v>
      </c>
      <c r="K412" s="255">
        <f>SUM(L412:M412)</f>
        <v>3200</v>
      </c>
      <c r="L412" s="259">
        <v>3200</v>
      </c>
      <c r="M412" s="237"/>
      <c r="N412" s="174"/>
      <c r="P412" s="252"/>
      <c r="Q412" s="453"/>
      <c r="R412" s="47"/>
      <c r="S412" s="47"/>
      <c r="T412" s="46"/>
    </row>
    <row r="413" spans="1:31" customHeight="1" ht="12.75" s="10" customFormat="1">
      <c r="A413" s="226"/>
      <c r="B413" s="226" t="s">
        <v>1448</v>
      </c>
      <c r="C413" s="181" t="s">
        <v>19</v>
      </c>
      <c r="D413" s="181" t="s">
        <v>20</v>
      </c>
      <c r="E413" s="181" t="s">
        <v>21</v>
      </c>
      <c r="F413" s="594" t="s">
        <v>1047</v>
      </c>
      <c r="G413" s="592"/>
      <c r="H413" s="592"/>
      <c r="I413" s="593"/>
      <c r="J413" s="181" t="s">
        <v>23</v>
      </c>
      <c r="K413" s="255">
        <f>SUM(L413:M413)</f>
        <v>3500</v>
      </c>
      <c r="L413" s="259">
        <v>3500</v>
      </c>
      <c r="M413" s="237"/>
      <c r="N413" s="174"/>
      <c r="P413" s="252"/>
      <c r="Q413" s="453"/>
      <c r="R413" s="47"/>
      <c r="S413" s="47"/>
      <c r="T413" s="46"/>
    </row>
    <row r="414" spans="1:31" customHeight="1" ht="12.75" s="10" customFormat="1">
      <c r="A414" s="226"/>
      <c r="B414" s="226" t="s">
        <v>1449</v>
      </c>
      <c r="C414" s="181" t="s">
        <v>19</v>
      </c>
      <c r="D414" s="181" t="s">
        <v>20</v>
      </c>
      <c r="E414" s="181" t="s">
        <v>21</v>
      </c>
      <c r="F414" s="594" t="s">
        <v>1047</v>
      </c>
      <c r="G414" s="592"/>
      <c r="H414" s="592"/>
      <c r="I414" s="593"/>
      <c r="J414" s="181" t="s">
        <v>23</v>
      </c>
      <c r="K414" s="255">
        <f>SUM(L414:M414)</f>
        <v>2500</v>
      </c>
      <c r="L414" s="259">
        <v>2500</v>
      </c>
      <c r="M414" s="237"/>
      <c r="N414" s="174"/>
      <c r="P414" s="252"/>
      <c r="Q414" s="453"/>
      <c r="R414" s="47"/>
      <c r="S414" s="47"/>
      <c r="T414" s="46"/>
    </row>
    <row r="415" spans="1:31" customHeight="1" ht="12.75" s="10" customFormat="1">
      <c r="A415" s="226"/>
      <c r="B415" s="226" t="s">
        <v>1450</v>
      </c>
      <c r="C415" s="181" t="s">
        <v>19</v>
      </c>
      <c r="D415" s="181" t="s">
        <v>20</v>
      </c>
      <c r="E415" s="181" t="s">
        <v>21</v>
      </c>
      <c r="F415" s="594" t="s">
        <v>1047</v>
      </c>
      <c r="G415" s="592"/>
      <c r="H415" s="592"/>
      <c r="I415" s="593"/>
      <c r="J415" s="181" t="s">
        <v>23</v>
      </c>
      <c r="K415" s="255">
        <f>SUM(L415:M415)</f>
        <v>3000</v>
      </c>
      <c r="L415" s="259">
        <v>3000</v>
      </c>
      <c r="M415" s="237"/>
      <c r="N415" s="174"/>
      <c r="P415" s="252"/>
      <c r="Q415" s="453"/>
      <c r="R415" s="47"/>
      <c r="S415" s="47"/>
      <c r="T415" s="46"/>
    </row>
    <row r="416" spans="1:31" customHeight="1" ht="12.75" s="10" customFormat="1">
      <c r="A416" s="226"/>
      <c r="B416" s="328" t="s">
        <v>1451</v>
      </c>
      <c r="C416" s="181" t="s">
        <v>19</v>
      </c>
      <c r="D416" s="181" t="s">
        <v>20</v>
      </c>
      <c r="E416" s="181" t="s">
        <v>21</v>
      </c>
      <c r="F416" s="594" t="s">
        <v>1047</v>
      </c>
      <c r="G416" s="592"/>
      <c r="H416" s="592"/>
      <c r="I416" s="593"/>
      <c r="J416" s="181" t="s">
        <v>23</v>
      </c>
      <c r="K416" s="255">
        <f>SUM(L416:M416)</f>
        <v>40000</v>
      </c>
      <c r="L416" s="259">
        <v>40000</v>
      </c>
      <c r="M416" s="237"/>
      <c r="N416" s="174"/>
      <c r="P416" s="252"/>
      <c r="Q416" s="453"/>
      <c r="R416" s="47"/>
      <c r="S416" s="47"/>
      <c r="T416" s="46"/>
    </row>
    <row r="417" spans="1:31" customHeight="1" ht="12.75" s="10" customFormat="1">
      <c r="A417" s="226"/>
      <c r="B417" s="328" t="s">
        <v>1452</v>
      </c>
      <c r="C417" s="181" t="s">
        <v>19</v>
      </c>
      <c r="D417" s="181" t="s">
        <v>20</v>
      </c>
      <c r="E417" s="181" t="s">
        <v>21</v>
      </c>
      <c r="F417" s="594" t="s">
        <v>1047</v>
      </c>
      <c r="G417" s="592"/>
      <c r="H417" s="592"/>
      <c r="I417" s="593"/>
      <c r="J417" s="181" t="s">
        <v>23</v>
      </c>
      <c r="K417" s="255">
        <f>SUM(L417:M417)</f>
        <v>14000</v>
      </c>
      <c r="L417" s="259">
        <v>14000</v>
      </c>
      <c r="M417" s="237"/>
      <c r="N417" s="174"/>
      <c r="P417" s="252"/>
      <c r="Q417" s="453"/>
      <c r="R417" s="47"/>
      <c r="S417" s="47"/>
      <c r="T417" s="46"/>
    </row>
    <row r="418" spans="1:31" customHeight="1" ht="12.75" s="10" customFormat="1">
      <c r="A418" s="226"/>
      <c r="B418" s="328" t="s">
        <v>1453</v>
      </c>
      <c r="C418" s="181" t="s">
        <v>19</v>
      </c>
      <c r="D418" s="181" t="s">
        <v>20</v>
      </c>
      <c r="E418" s="181" t="s">
        <v>21</v>
      </c>
      <c r="F418" s="594" t="s">
        <v>1047</v>
      </c>
      <c r="G418" s="592"/>
      <c r="H418" s="592"/>
      <c r="I418" s="593"/>
      <c r="J418" s="181" t="s">
        <v>23</v>
      </c>
      <c r="K418" s="255">
        <f>SUM(L418:M418)</f>
        <v>8000</v>
      </c>
      <c r="L418" s="259">
        <v>8000</v>
      </c>
      <c r="M418" s="237"/>
      <c r="N418" s="174"/>
      <c r="P418" s="252"/>
      <c r="Q418" s="453"/>
      <c r="R418" s="47"/>
      <c r="S418" s="47"/>
      <c r="T418" s="46"/>
    </row>
    <row r="419" spans="1:31" customHeight="1" ht="12.75" s="10" customFormat="1">
      <c r="A419" s="226"/>
      <c r="B419" s="258" t="s">
        <v>1454</v>
      </c>
      <c r="C419" s="181" t="s">
        <v>19</v>
      </c>
      <c r="D419" s="181" t="s">
        <v>20</v>
      </c>
      <c r="E419" s="181" t="s">
        <v>21</v>
      </c>
      <c r="F419" s="594" t="s">
        <v>1047</v>
      </c>
      <c r="G419" s="592"/>
      <c r="H419" s="592"/>
      <c r="I419" s="593"/>
      <c r="J419" s="181" t="s">
        <v>23</v>
      </c>
      <c r="K419" s="255">
        <f>SUM(L419:M419)</f>
        <v>149225</v>
      </c>
      <c r="L419" s="259">
        <v>149225</v>
      </c>
      <c r="M419" s="237"/>
      <c r="N419" s="174"/>
      <c r="P419" s="252"/>
      <c r="Q419" s="453"/>
      <c r="R419" s="47"/>
      <c r="S419" s="47"/>
      <c r="T419" s="46"/>
    </row>
    <row r="420" spans="1:31" customHeight="1" ht="12.75" s="10" customFormat="1">
      <c r="A420" s="226"/>
      <c r="B420" s="258" t="s">
        <v>1455</v>
      </c>
      <c r="C420" s="181" t="s">
        <v>19</v>
      </c>
      <c r="D420" s="181" t="s">
        <v>20</v>
      </c>
      <c r="E420" s="181" t="s">
        <v>21</v>
      </c>
      <c r="F420" s="594" t="s">
        <v>1047</v>
      </c>
      <c r="G420" s="592"/>
      <c r="H420" s="592"/>
      <c r="I420" s="593"/>
      <c r="J420" s="181" t="s">
        <v>23</v>
      </c>
      <c r="K420" s="255">
        <f>SUM(L420:M420)</f>
        <v>39950</v>
      </c>
      <c r="L420" s="259">
        <v>39950</v>
      </c>
      <c r="M420" s="237"/>
      <c r="N420" s="174"/>
      <c r="P420" s="252"/>
      <c r="Q420" s="453"/>
      <c r="R420" s="47"/>
      <c r="S420" s="47"/>
      <c r="T420" s="46"/>
    </row>
    <row r="421" spans="1:31" customHeight="1" ht="12.75" s="10" customFormat="1">
      <c r="A421" s="226"/>
      <c r="B421" s="258" t="s">
        <v>1456</v>
      </c>
      <c r="C421" s="181" t="s">
        <v>19</v>
      </c>
      <c r="D421" s="181" t="s">
        <v>20</v>
      </c>
      <c r="E421" s="181" t="s">
        <v>21</v>
      </c>
      <c r="F421" s="594" t="s">
        <v>1047</v>
      </c>
      <c r="G421" s="592"/>
      <c r="H421" s="592"/>
      <c r="I421" s="593"/>
      <c r="J421" s="181" t="s">
        <v>23</v>
      </c>
      <c r="K421" s="255">
        <f>SUM(L421:M421)</f>
        <v>61200</v>
      </c>
      <c r="L421" s="259">
        <v>61200</v>
      </c>
      <c r="M421" s="237"/>
      <c r="N421" s="174"/>
      <c r="P421" s="252"/>
      <c r="Q421" s="453"/>
      <c r="R421" s="47"/>
      <c r="S421" s="47"/>
      <c r="T421" s="46"/>
    </row>
    <row r="422" spans="1:31" customHeight="1" ht="12.75" s="10" customFormat="1">
      <c r="A422" s="226"/>
      <c r="B422" s="258" t="s">
        <v>1457</v>
      </c>
      <c r="C422" s="181" t="s">
        <v>19</v>
      </c>
      <c r="D422" s="181" t="s">
        <v>20</v>
      </c>
      <c r="E422" s="181" t="s">
        <v>21</v>
      </c>
      <c r="F422" s="594" t="s">
        <v>1047</v>
      </c>
      <c r="G422" s="592"/>
      <c r="H422" s="592"/>
      <c r="I422" s="593"/>
      <c r="J422" s="181" t="s">
        <v>23</v>
      </c>
      <c r="K422" s="255">
        <f>SUM(L422:M422)</f>
        <v>20700</v>
      </c>
      <c r="L422" s="259">
        <v>20700</v>
      </c>
      <c r="M422" s="237"/>
      <c r="N422" s="174"/>
      <c r="P422" s="252"/>
      <c r="Q422" s="453"/>
      <c r="R422" s="47"/>
      <c r="S422" s="47"/>
      <c r="T422" s="46"/>
    </row>
    <row r="423" spans="1:31" customHeight="1" ht="12.75" hidden="true" s="10" customFormat="1">
      <c r="A423" s="226"/>
      <c r="B423" s="258" t="s">
        <v>1458</v>
      </c>
      <c r="C423" s="181" t="s">
        <v>19</v>
      </c>
      <c r="D423" s="181" t="s">
        <v>20</v>
      </c>
      <c r="E423" s="181" t="s">
        <v>21</v>
      </c>
      <c r="F423" s="594" t="s">
        <v>1047</v>
      </c>
      <c r="G423" s="592"/>
      <c r="H423" s="592"/>
      <c r="I423" s="593"/>
      <c r="J423" s="181" t="s">
        <v>23</v>
      </c>
      <c r="K423" s="255">
        <f>SUM(L423:M423)</f>
        <v>0</v>
      </c>
      <c r="L423" s="259">
        <v>0</v>
      </c>
      <c r="M423" s="237"/>
      <c r="N423" s="174"/>
      <c r="P423" s="252"/>
      <c r="Q423" s="453"/>
      <c r="R423" s="47"/>
      <c r="S423" s="47"/>
      <c r="T423" s="46"/>
    </row>
    <row r="424" spans="1:31" customHeight="1" ht="12.75" s="10" customFormat="1">
      <c r="A424" s="226"/>
      <c r="B424" s="258" t="s">
        <v>1456</v>
      </c>
      <c r="C424" s="181" t="s">
        <v>19</v>
      </c>
      <c r="D424" s="181" t="s">
        <v>20</v>
      </c>
      <c r="E424" s="181" t="s">
        <v>21</v>
      </c>
      <c r="F424" s="594" t="s">
        <v>1047</v>
      </c>
      <c r="G424" s="592"/>
      <c r="H424" s="592"/>
      <c r="I424" s="593"/>
      <c r="J424" s="181" t="s">
        <v>23</v>
      </c>
      <c r="K424" s="255">
        <f>SUM(L424:M424)</f>
        <v>55800</v>
      </c>
      <c r="L424" s="259">
        <v>55800</v>
      </c>
      <c r="M424" s="237"/>
      <c r="N424" s="174"/>
      <c r="P424" s="252"/>
      <c r="Q424" s="453"/>
      <c r="R424" s="47"/>
      <c r="S424" s="47"/>
      <c r="T424" s="46"/>
    </row>
    <row r="425" spans="1:31" customHeight="1" ht="12.75" s="10" customFormat="1">
      <c r="A425" s="226"/>
      <c r="B425" s="258" t="s">
        <v>1457</v>
      </c>
      <c r="C425" s="181" t="s">
        <v>19</v>
      </c>
      <c r="D425" s="181" t="s">
        <v>20</v>
      </c>
      <c r="E425" s="181" t="s">
        <v>21</v>
      </c>
      <c r="F425" s="594" t="s">
        <v>1047</v>
      </c>
      <c r="G425" s="592"/>
      <c r="H425" s="592"/>
      <c r="I425" s="593"/>
      <c r="J425" s="181" t="s">
        <v>23</v>
      </c>
      <c r="K425" s="255">
        <f>SUM(L425:M425)</f>
        <v>23400</v>
      </c>
      <c r="L425" s="259">
        <v>23400</v>
      </c>
      <c r="M425" s="237"/>
      <c r="N425" s="174"/>
      <c r="P425" s="252"/>
      <c r="Q425" s="453"/>
      <c r="R425" s="47"/>
      <c r="S425" s="47"/>
      <c r="T425" s="46"/>
    </row>
    <row r="426" spans="1:31" customHeight="1" ht="12.75" s="10" customFormat="1">
      <c r="A426" s="226"/>
      <c r="B426" s="258" t="s">
        <v>1459</v>
      </c>
      <c r="C426" s="181" t="s">
        <v>19</v>
      </c>
      <c r="D426" s="181" t="s">
        <v>20</v>
      </c>
      <c r="E426" s="181" t="s">
        <v>21</v>
      </c>
      <c r="F426" s="594" t="s">
        <v>1047</v>
      </c>
      <c r="G426" s="592"/>
      <c r="H426" s="592"/>
      <c r="I426" s="593"/>
      <c r="J426" s="181" t="s">
        <v>23</v>
      </c>
      <c r="K426" s="255">
        <f>SUM(L426:M426)</f>
        <v>23920</v>
      </c>
      <c r="L426" s="259">
        <v>23920</v>
      </c>
      <c r="M426" s="237"/>
      <c r="N426" s="174"/>
      <c r="P426" s="252"/>
      <c r="Q426" s="453"/>
      <c r="R426" s="47"/>
      <c r="S426" s="47"/>
      <c r="T426" s="46"/>
    </row>
    <row r="427" spans="1:31" customHeight="1" ht="12.75" s="10" customFormat="1">
      <c r="A427" s="226"/>
      <c r="B427" s="258" t="s">
        <v>1460</v>
      </c>
      <c r="C427" s="181" t="s">
        <v>19</v>
      </c>
      <c r="D427" s="181" t="s">
        <v>20</v>
      </c>
      <c r="E427" s="181" t="s">
        <v>21</v>
      </c>
      <c r="F427" s="594" t="s">
        <v>1047</v>
      </c>
      <c r="G427" s="592"/>
      <c r="H427" s="592"/>
      <c r="I427" s="593"/>
      <c r="J427" s="181" t="s">
        <v>23</v>
      </c>
      <c r="K427" s="255">
        <f>SUM(L427:M427)</f>
        <v>147264</v>
      </c>
      <c r="L427" s="259">
        <v>147264</v>
      </c>
      <c r="M427" s="237"/>
      <c r="N427" s="174"/>
      <c r="P427" s="252"/>
      <c r="Q427" s="453"/>
      <c r="R427" s="47"/>
      <c r="S427" s="47"/>
      <c r="T427" s="46"/>
    </row>
    <row r="428" spans="1:31" customHeight="1" ht="12.75" s="10" customFormat="1">
      <c r="A428" s="226"/>
      <c r="B428" s="258" t="s">
        <v>1461</v>
      </c>
      <c r="C428" s="181" t="s">
        <v>19</v>
      </c>
      <c r="D428" s="181" t="s">
        <v>20</v>
      </c>
      <c r="E428" s="181" t="s">
        <v>21</v>
      </c>
      <c r="F428" s="594" t="s">
        <v>1047</v>
      </c>
      <c r="G428" s="592"/>
      <c r="H428" s="592"/>
      <c r="I428" s="593"/>
      <c r="J428" s="181" t="s">
        <v>23</v>
      </c>
      <c r="K428" s="255">
        <f>SUM(L428:M428)</f>
        <v>16224</v>
      </c>
      <c r="L428" s="259">
        <v>16224</v>
      </c>
      <c r="M428" s="237"/>
      <c r="N428" s="174"/>
      <c r="P428" s="252"/>
      <c r="Q428" s="453"/>
      <c r="R428" s="47"/>
      <c r="S428" s="47"/>
      <c r="T428" s="46"/>
    </row>
    <row r="429" spans="1:31" customHeight="1" ht="12.75" s="10" customFormat="1">
      <c r="A429" s="226"/>
      <c r="B429" s="258" t="s">
        <v>1462</v>
      </c>
      <c r="C429" s="181" t="s">
        <v>19</v>
      </c>
      <c r="D429" s="181" t="s">
        <v>20</v>
      </c>
      <c r="E429" s="181" t="s">
        <v>21</v>
      </c>
      <c r="F429" s="594" t="s">
        <v>1047</v>
      </c>
      <c r="G429" s="592"/>
      <c r="H429" s="592"/>
      <c r="I429" s="593"/>
      <c r="J429" s="181" t="s">
        <v>23</v>
      </c>
      <c r="K429" s="255">
        <f>SUM(L429:M429)</f>
        <v>22780</v>
      </c>
      <c r="L429" s="259">
        <v>22780</v>
      </c>
      <c r="M429" s="237"/>
      <c r="N429" s="174"/>
      <c r="P429" s="252"/>
      <c r="Q429" s="453"/>
      <c r="R429" s="47"/>
      <c r="S429" s="47"/>
      <c r="T429" s="46"/>
    </row>
    <row r="430" spans="1:31" customHeight="1" ht="12.75" s="10" customFormat="1">
      <c r="A430" s="226"/>
      <c r="B430" s="258" t="s">
        <v>1463</v>
      </c>
      <c r="C430" s="181" t="s">
        <v>19</v>
      </c>
      <c r="D430" s="181" t="s">
        <v>20</v>
      </c>
      <c r="E430" s="181" t="s">
        <v>21</v>
      </c>
      <c r="F430" s="594" t="s">
        <v>1047</v>
      </c>
      <c r="G430" s="592"/>
      <c r="H430" s="592"/>
      <c r="I430" s="593"/>
      <c r="J430" s="181" t="s">
        <v>23</v>
      </c>
      <c r="K430" s="255">
        <f>SUM(L430:M430)</f>
        <v>1770</v>
      </c>
      <c r="L430" s="259">
        <v>1770</v>
      </c>
      <c r="M430" s="237"/>
      <c r="N430" s="174"/>
      <c r="P430" s="252"/>
      <c r="Q430" s="453"/>
      <c r="R430" s="47"/>
      <c r="S430" s="47"/>
      <c r="T430" s="46"/>
    </row>
    <row r="431" spans="1:31" customHeight="1" ht="12.75" s="10" customFormat="1">
      <c r="A431" s="226"/>
      <c r="B431" s="258" t="s">
        <v>1464</v>
      </c>
      <c r="C431" s="181" t="s">
        <v>19</v>
      </c>
      <c r="D431" s="181" t="s">
        <v>20</v>
      </c>
      <c r="E431" s="181" t="s">
        <v>21</v>
      </c>
      <c r="F431" s="594" t="s">
        <v>1047</v>
      </c>
      <c r="G431" s="592"/>
      <c r="H431" s="592"/>
      <c r="I431" s="593"/>
      <c r="J431" s="181" t="s">
        <v>23</v>
      </c>
      <c r="K431" s="255">
        <f>SUM(L431:M431)</f>
        <v>35502</v>
      </c>
      <c r="L431" s="259">
        <v>35502</v>
      </c>
      <c r="M431" s="237"/>
      <c r="N431" s="174"/>
      <c r="P431" s="252"/>
      <c r="Q431" s="453"/>
      <c r="R431" s="47"/>
      <c r="S431" s="47"/>
      <c r="T431" s="46"/>
    </row>
    <row r="432" spans="1:31" customHeight="1" ht="12.75" s="10" customFormat="1">
      <c r="A432" s="226"/>
      <c r="B432" s="258" t="s">
        <v>1465</v>
      </c>
      <c r="C432" s="181" t="s">
        <v>19</v>
      </c>
      <c r="D432" s="181" t="s">
        <v>20</v>
      </c>
      <c r="E432" s="181" t="s">
        <v>21</v>
      </c>
      <c r="F432" s="594" t="s">
        <v>1047</v>
      </c>
      <c r="G432" s="592"/>
      <c r="H432" s="592"/>
      <c r="I432" s="593"/>
      <c r="J432" s="181" t="s">
        <v>23</v>
      </c>
      <c r="K432" s="255">
        <f>SUM(L432:M432)</f>
        <v>1940</v>
      </c>
      <c r="L432" s="259">
        <v>1940</v>
      </c>
      <c r="M432" s="237"/>
      <c r="N432" s="174"/>
      <c r="P432" s="252"/>
      <c r="Q432" s="453"/>
      <c r="R432" s="47"/>
      <c r="S432" s="47"/>
      <c r="T432" s="46"/>
    </row>
    <row r="433" spans="1:31" customHeight="1" ht="12.75" s="10" customFormat="1">
      <c r="A433" s="226"/>
      <c r="B433" s="258" t="s">
        <v>1466</v>
      </c>
      <c r="C433" s="181" t="s">
        <v>19</v>
      </c>
      <c r="D433" s="181" t="s">
        <v>20</v>
      </c>
      <c r="E433" s="181" t="s">
        <v>21</v>
      </c>
      <c r="F433" s="594" t="s">
        <v>1047</v>
      </c>
      <c r="G433" s="592"/>
      <c r="H433" s="592"/>
      <c r="I433" s="593"/>
      <c r="J433" s="181" t="s">
        <v>23</v>
      </c>
      <c r="K433" s="255">
        <f>SUM(L433:M433)</f>
        <v>388</v>
      </c>
      <c r="L433" s="259">
        <v>388</v>
      </c>
      <c r="M433" s="237"/>
      <c r="N433" s="174"/>
      <c r="P433" s="252"/>
      <c r="Q433" s="453"/>
      <c r="R433" s="47"/>
      <c r="S433" s="47"/>
      <c r="T433" s="46"/>
    </row>
    <row r="434" spans="1:31" customHeight="1" ht="12.75" s="10" customFormat="1">
      <c r="A434" s="226"/>
      <c r="B434" s="258" t="s">
        <v>1467</v>
      </c>
      <c r="C434" s="181" t="s">
        <v>19</v>
      </c>
      <c r="D434" s="181" t="s">
        <v>20</v>
      </c>
      <c r="E434" s="181" t="s">
        <v>21</v>
      </c>
      <c r="F434" s="594" t="s">
        <v>1047</v>
      </c>
      <c r="G434" s="592"/>
      <c r="H434" s="592"/>
      <c r="I434" s="593"/>
      <c r="J434" s="181" t="s">
        <v>23</v>
      </c>
      <c r="K434" s="255">
        <f>SUM(L434:M434)</f>
        <v>388</v>
      </c>
      <c r="L434" s="259">
        <v>388</v>
      </c>
      <c r="M434" s="237"/>
      <c r="N434" s="174"/>
      <c r="P434" s="252"/>
      <c r="Q434" s="453"/>
      <c r="R434" s="47"/>
      <c r="S434" s="47"/>
      <c r="T434" s="46"/>
    </row>
    <row r="435" spans="1:31" customHeight="1" ht="12.75" s="10" customFormat="1">
      <c r="A435" s="226"/>
      <c r="B435" s="258" t="s">
        <v>1468</v>
      </c>
      <c r="C435" s="181" t="s">
        <v>19</v>
      </c>
      <c r="D435" s="181" t="s">
        <v>20</v>
      </c>
      <c r="E435" s="181" t="s">
        <v>21</v>
      </c>
      <c r="F435" s="594" t="s">
        <v>1047</v>
      </c>
      <c r="G435" s="592"/>
      <c r="H435" s="592"/>
      <c r="I435" s="593"/>
      <c r="J435" s="181" t="s">
        <v>23</v>
      </c>
      <c r="K435" s="255">
        <f>SUM(L435:M435)</f>
        <v>2328</v>
      </c>
      <c r="L435" s="259">
        <v>2328</v>
      </c>
      <c r="M435" s="237"/>
      <c r="N435" s="174"/>
      <c r="P435" s="252"/>
      <c r="Q435" s="453"/>
      <c r="R435" s="47"/>
      <c r="S435" s="47"/>
      <c r="T435" s="46"/>
    </row>
    <row r="436" spans="1:31" customHeight="1" ht="12.75" s="10" customFormat="1">
      <c r="A436" s="226"/>
      <c r="B436" s="258" t="s">
        <v>1469</v>
      </c>
      <c r="C436" s="181" t="s">
        <v>19</v>
      </c>
      <c r="D436" s="181" t="s">
        <v>20</v>
      </c>
      <c r="E436" s="181" t="s">
        <v>21</v>
      </c>
      <c r="F436" s="594" t="s">
        <v>1047</v>
      </c>
      <c r="G436" s="592"/>
      <c r="H436" s="592"/>
      <c r="I436" s="593"/>
      <c r="J436" s="181" t="s">
        <v>23</v>
      </c>
      <c r="K436" s="255">
        <f>SUM(L436:M436)</f>
        <v>20382</v>
      </c>
      <c r="L436" s="259">
        <v>20382</v>
      </c>
      <c r="M436" s="237"/>
      <c r="N436" s="174"/>
      <c r="P436" s="252"/>
      <c r="Q436" s="453"/>
      <c r="R436" s="47"/>
      <c r="S436" s="47"/>
      <c r="T436" s="46"/>
    </row>
    <row r="437" spans="1:31" customHeight="1" ht="12.75" s="10" customFormat="1">
      <c r="A437" s="226"/>
      <c r="B437" s="258" t="s">
        <v>1470</v>
      </c>
      <c r="C437" s="181" t="s">
        <v>19</v>
      </c>
      <c r="D437" s="181" t="s">
        <v>20</v>
      </c>
      <c r="E437" s="181" t="s">
        <v>21</v>
      </c>
      <c r="F437" s="594" t="s">
        <v>1047</v>
      </c>
      <c r="G437" s="592"/>
      <c r="H437" s="592"/>
      <c r="I437" s="593"/>
      <c r="J437" s="181" t="s">
        <v>23</v>
      </c>
      <c r="K437" s="255">
        <f>SUM(L437:M437)</f>
        <v>9202</v>
      </c>
      <c r="L437" s="259">
        <v>9202</v>
      </c>
      <c r="M437" s="237"/>
      <c r="N437" s="174"/>
      <c r="P437" s="252"/>
      <c r="Q437" s="453"/>
      <c r="R437" s="47"/>
      <c r="S437" s="47"/>
      <c r="T437" s="46"/>
    </row>
    <row r="438" spans="1:31" customHeight="1" ht="12.75" s="10" customFormat="1">
      <c r="A438" s="226"/>
      <c r="B438" s="258" t="s">
        <v>1471</v>
      </c>
      <c r="C438" s="181" t="s">
        <v>19</v>
      </c>
      <c r="D438" s="181" t="s">
        <v>20</v>
      </c>
      <c r="E438" s="181" t="s">
        <v>21</v>
      </c>
      <c r="F438" s="594" t="s">
        <v>1047</v>
      </c>
      <c r="G438" s="592"/>
      <c r="H438" s="592"/>
      <c r="I438" s="593"/>
      <c r="J438" s="181" t="s">
        <v>23</v>
      </c>
      <c r="K438" s="255">
        <f>SUM(L438:M438)</f>
        <v>8772</v>
      </c>
      <c r="L438" s="259">
        <v>8772</v>
      </c>
      <c r="M438" s="237"/>
      <c r="N438" s="174"/>
      <c r="P438" s="252"/>
      <c r="Q438" s="453"/>
      <c r="R438" s="47"/>
      <c r="S438" s="47"/>
      <c r="T438" s="46"/>
    </row>
    <row r="439" spans="1:31" customHeight="1" ht="12.75" s="10" customFormat="1">
      <c r="A439" s="226"/>
      <c r="B439" s="258" t="s">
        <v>1472</v>
      </c>
      <c r="C439" s="181" t="s">
        <v>19</v>
      </c>
      <c r="D439" s="181" t="s">
        <v>20</v>
      </c>
      <c r="E439" s="181" t="s">
        <v>21</v>
      </c>
      <c r="F439" s="594" t="s">
        <v>1047</v>
      </c>
      <c r="G439" s="592"/>
      <c r="H439" s="592"/>
      <c r="I439" s="593"/>
      <c r="J439" s="181" t="s">
        <v>23</v>
      </c>
      <c r="K439" s="255">
        <f>SUM(L439:M439)</f>
        <v>860</v>
      </c>
      <c r="L439" s="259">
        <v>860</v>
      </c>
      <c r="M439" s="237"/>
      <c r="N439" s="174"/>
      <c r="P439" s="252"/>
      <c r="Q439" s="453"/>
      <c r="R439" s="47"/>
      <c r="S439" s="47"/>
      <c r="T439" s="46"/>
    </row>
    <row r="440" spans="1:31" customHeight="1" ht="12.75" s="10" customFormat="1">
      <c r="A440" s="226"/>
      <c r="B440" s="258" t="s">
        <v>1473</v>
      </c>
      <c r="C440" s="181" t="s">
        <v>19</v>
      </c>
      <c r="D440" s="181" t="s">
        <v>20</v>
      </c>
      <c r="E440" s="181" t="s">
        <v>21</v>
      </c>
      <c r="F440" s="594" t="s">
        <v>1047</v>
      </c>
      <c r="G440" s="592"/>
      <c r="H440" s="592"/>
      <c r="I440" s="593"/>
      <c r="J440" s="181" t="s">
        <v>23</v>
      </c>
      <c r="K440" s="255">
        <f>SUM(L440:M440)</f>
        <v>172</v>
      </c>
      <c r="L440" s="259">
        <v>172</v>
      </c>
      <c r="M440" s="237"/>
      <c r="N440" s="174"/>
      <c r="P440" s="252"/>
      <c r="Q440" s="453"/>
      <c r="R440" s="47"/>
      <c r="S440" s="47"/>
      <c r="T440" s="46"/>
    </row>
    <row r="441" spans="1:31" customHeight="1" ht="12.75" s="10" customFormat="1">
      <c r="A441" s="226"/>
      <c r="B441" s="258" t="s">
        <v>1474</v>
      </c>
      <c r="C441" s="181" t="s">
        <v>19</v>
      </c>
      <c r="D441" s="181" t="s">
        <v>20</v>
      </c>
      <c r="E441" s="181" t="s">
        <v>21</v>
      </c>
      <c r="F441" s="594" t="s">
        <v>1047</v>
      </c>
      <c r="G441" s="592"/>
      <c r="H441" s="592"/>
      <c r="I441" s="593"/>
      <c r="J441" s="181" t="s">
        <v>23</v>
      </c>
      <c r="K441" s="255">
        <f>SUM(L441:M441)</f>
        <v>172</v>
      </c>
      <c r="L441" s="259">
        <v>172</v>
      </c>
      <c r="M441" s="237"/>
      <c r="N441" s="174"/>
      <c r="P441" s="252"/>
      <c r="Q441" s="453"/>
      <c r="R441" s="47"/>
      <c r="S441" s="47"/>
      <c r="T441" s="46"/>
    </row>
    <row r="442" spans="1:31" customHeight="1" ht="12.75" s="10" customFormat="1">
      <c r="A442" s="226"/>
      <c r="B442" s="258" t="s">
        <v>1475</v>
      </c>
      <c r="C442" s="181" t="s">
        <v>19</v>
      </c>
      <c r="D442" s="181" t="s">
        <v>20</v>
      </c>
      <c r="E442" s="181" t="s">
        <v>21</v>
      </c>
      <c r="F442" s="594" t="s">
        <v>1047</v>
      </c>
      <c r="G442" s="592"/>
      <c r="H442" s="592"/>
      <c r="I442" s="593"/>
      <c r="J442" s="181" t="s">
        <v>23</v>
      </c>
      <c r="K442" s="255">
        <f>SUM(L442:M442)</f>
        <v>21500</v>
      </c>
      <c r="L442" s="259">
        <v>21500</v>
      </c>
      <c r="M442" s="237"/>
      <c r="N442" s="174"/>
      <c r="P442" s="252"/>
      <c r="Q442" s="453"/>
      <c r="R442" s="47"/>
      <c r="S442" s="47"/>
      <c r="T442" s="46"/>
    </row>
    <row r="443" spans="1:31" customHeight="1" ht="12.75" s="10" customFormat="1">
      <c r="A443" s="226"/>
      <c r="B443" s="258" t="s">
        <v>1476</v>
      </c>
      <c r="C443" s="181" t="s">
        <v>19</v>
      </c>
      <c r="D443" s="181" t="s">
        <v>20</v>
      </c>
      <c r="E443" s="181" t="s">
        <v>21</v>
      </c>
      <c r="F443" s="594" t="s">
        <v>1047</v>
      </c>
      <c r="G443" s="592"/>
      <c r="H443" s="592"/>
      <c r="I443" s="593"/>
      <c r="J443" s="181" t="s">
        <v>23</v>
      </c>
      <c r="K443" s="255">
        <f>SUM(L443:M443)</f>
        <v>1290</v>
      </c>
      <c r="L443" s="259">
        <v>1290</v>
      </c>
      <c r="M443" s="237"/>
      <c r="N443" s="174"/>
      <c r="P443" s="252"/>
      <c r="Q443" s="453"/>
      <c r="R443" s="47"/>
      <c r="S443" s="47"/>
      <c r="T443" s="46"/>
    </row>
    <row r="444" spans="1:31" customHeight="1" ht="12.75" s="10" customFormat="1">
      <c r="A444" s="226"/>
      <c r="B444" s="258" t="s">
        <v>1477</v>
      </c>
      <c r="C444" s="181" t="s">
        <v>19</v>
      </c>
      <c r="D444" s="181" t="s">
        <v>20</v>
      </c>
      <c r="E444" s="181" t="s">
        <v>21</v>
      </c>
      <c r="F444" s="594" t="s">
        <v>1047</v>
      </c>
      <c r="G444" s="592"/>
      <c r="H444" s="592"/>
      <c r="I444" s="593"/>
      <c r="J444" s="181" t="s">
        <v>23</v>
      </c>
      <c r="K444" s="255">
        <f>SUM(L444:M444)</f>
        <v>4150</v>
      </c>
      <c r="L444" s="259">
        <v>4150</v>
      </c>
      <c r="M444" s="237"/>
      <c r="N444" s="174"/>
      <c r="P444" s="252"/>
      <c r="Q444" s="453"/>
      <c r="R444" s="47"/>
      <c r="S444" s="47"/>
      <c r="T444" s="46"/>
    </row>
    <row r="445" spans="1:31" customHeight="1" ht="12.75" s="10" customFormat="1">
      <c r="A445" s="226"/>
      <c r="B445" s="258" t="s">
        <v>1478</v>
      </c>
      <c r="C445" s="181" t="s">
        <v>19</v>
      </c>
      <c r="D445" s="181" t="s">
        <v>20</v>
      </c>
      <c r="E445" s="181" t="s">
        <v>21</v>
      </c>
      <c r="F445" s="594" t="s">
        <v>1047</v>
      </c>
      <c r="G445" s="592"/>
      <c r="H445" s="592"/>
      <c r="I445" s="593"/>
      <c r="J445" s="181" t="s">
        <v>23</v>
      </c>
      <c r="K445" s="255">
        <f>SUM(L445:M445)</f>
        <v>19635</v>
      </c>
      <c r="L445" s="259">
        <v>19635</v>
      </c>
      <c r="M445" s="237"/>
      <c r="N445" s="174"/>
      <c r="P445" s="252"/>
      <c r="Q445" s="453"/>
      <c r="R445" s="47"/>
      <c r="S445" s="47"/>
      <c r="T445" s="46"/>
    </row>
    <row r="446" spans="1:31" customHeight="1" ht="12.75" s="10" customFormat="1">
      <c r="A446" s="226"/>
      <c r="B446" s="258" t="s">
        <v>1479</v>
      </c>
      <c r="C446" s="181" t="s">
        <v>19</v>
      </c>
      <c r="D446" s="181" t="s">
        <v>20</v>
      </c>
      <c r="E446" s="181" t="s">
        <v>21</v>
      </c>
      <c r="F446" s="594" t="s">
        <v>1047</v>
      </c>
      <c r="G446" s="592"/>
      <c r="H446" s="592"/>
      <c r="I446" s="593"/>
      <c r="J446" s="181" t="s">
        <v>23</v>
      </c>
      <c r="K446" s="255">
        <f>SUM(L446:M446)</f>
        <v>850</v>
      </c>
      <c r="L446" s="259">
        <v>850</v>
      </c>
      <c r="M446" s="237"/>
      <c r="N446" s="174"/>
      <c r="P446" s="252"/>
      <c r="Q446" s="453"/>
      <c r="R446" s="47"/>
      <c r="S446" s="47"/>
      <c r="T446" s="46"/>
    </row>
    <row r="447" spans="1:31" customHeight="1" ht="12.75" s="10" customFormat="1">
      <c r="A447" s="226"/>
      <c r="B447" s="258" t="s">
        <v>1480</v>
      </c>
      <c r="C447" s="181" t="s">
        <v>19</v>
      </c>
      <c r="D447" s="181" t="s">
        <v>20</v>
      </c>
      <c r="E447" s="181" t="s">
        <v>21</v>
      </c>
      <c r="F447" s="594" t="s">
        <v>1047</v>
      </c>
      <c r="G447" s="592"/>
      <c r="H447" s="592"/>
      <c r="I447" s="593"/>
      <c r="J447" s="181" t="s">
        <v>23</v>
      </c>
      <c r="K447" s="255">
        <f>SUM(L447:M447)</f>
        <v>6035</v>
      </c>
      <c r="L447" s="259">
        <v>6035</v>
      </c>
      <c r="M447" s="237"/>
      <c r="N447" s="174"/>
      <c r="P447" s="252"/>
      <c r="Q447" s="453"/>
      <c r="R447" s="47"/>
      <c r="S447" s="47"/>
      <c r="T447" s="46"/>
    </row>
    <row r="448" spans="1:31" customHeight="1" ht="12.75" s="10" customFormat="1">
      <c r="A448" s="226"/>
      <c r="B448" s="258" t="s">
        <v>1481</v>
      </c>
      <c r="C448" s="181" t="s">
        <v>19</v>
      </c>
      <c r="D448" s="181" t="s">
        <v>20</v>
      </c>
      <c r="E448" s="181" t="s">
        <v>21</v>
      </c>
      <c r="F448" s="594" t="s">
        <v>1047</v>
      </c>
      <c r="G448" s="592"/>
      <c r="H448" s="592"/>
      <c r="I448" s="593"/>
      <c r="J448" s="181" t="s">
        <v>23</v>
      </c>
      <c r="K448" s="255">
        <f>SUM(L448:M448)</f>
        <v>16766</v>
      </c>
      <c r="L448" s="259">
        <v>16766</v>
      </c>
      <c r="M448" s="237"/>
      <c r="N448" s="174"/>
      <c r="P448" s="252"/>
      <c r="Q448" s="453"/>
      <c r="R448" s="47"/>
      <c r="S448" s="47"/>
      <c r="T448" s="46"/>
    </row>
    <row r="449" spans="1:31" customHeight="1" ht="12.75" s="10" customFormat="1">
      <c r="A449" s="226"/>
      <c r="B449" s="258" t="s">
        <v>1482</v>
      </c>
      <c r="C449" s="181" t="s">
        <v>19</v>
      </c>
      <c r="D449" s="181" t="s">
        <v>20</v>
      </c>
      <c r="E449" s="181" t="s">
        <v>21</v>
      </c>
      <c r="F449" s="594" t="s">
        <v>1047</v>
      </c>
      <c r="G449" s="592"/>
      <c r="H449" s="592"/>
      <c r="I449" s="593"/>
      <c r="J449" s="181" t="s">
        <v>23</v>
      </c>
      <c r="K449" s="255">
        <f>SUM(L449:M449)</f>
        <v>2490</v>
      </c>
      <c r="L449" s="259">
        <v>2490</v>
      </c>
      <c r="M449" s="237"/>
      <c r="N449" s="174"/>
      <c r="P449" s="252"/>
      <c r="Q449" s="453"/>
      <c r="R449" s="47"/>
      <c r="S449" s="47"/>
      <c r="T449" s="46"/>
    </row>
    <row r="450" spans="1:31" customHeight="1" ht="12.75" s="10" customFormat="1">
      <c r="A450" s="226"/>
      <c r="B450" s="258" t="s">
        <v>1483</v>
      </c>
      <c r="C450" s="181" t="s">
        <v>19</v>
      </c>
      <c r="D450" s="181" t="s">
        <v>20</v>
      </c>
      <c r="E450" s="181" t="s">
        <v>21</v>
      </c>
      <c r="F450" s="594" t="s">
        <v>1047</v>
      </c>
      <c r="G450" s="592"/>
      <c r="H450" s="592"/>
      <c r="I450" s="593"/>
      <c r="J450" s="181" t="s">
        <v>23</v>
      </c>
      <c r="K450" s="255">
        <f>SUM(L450:M450)</f>
        <v>3320</v>
      </c>
      <c r="L450" s="259">
        <v>3320</v>
      </c>
      <c r="M450" s="237"/>
      <c r="N450" s="174"/>
      <c r="P450" s="252"/>
      <c r="Q450" s="453"/>
      <c r="R450" s="47"/>
      <c r="S450" s="47"/>
      <c r="T450" s="46"/>
    </row>
    <row r="451" spans="1:31" customHeight="1" ht="12.75" s="10" customFormat="1">
      <c r="A451" s="226"/>
      <c r="B451" s="258" t="s">
        <v>1484</v>
      </c>
      <c r="C451" s="181" t="s">
        <v>19</v>
      </c>
      <c r="D451" s="181" t="s">
        <v>20</v>
      </c>
      <c r="E451" s="181" t="s">
        <v>21</v>
      </c>
      <c r="F451" s="594" t="s">
        <v>1047</v>
      </c>
      <c r="G451" s="592"/>
      <c r="H451" s="592"/>
      <c r="I451" s="593"/>
      <c r="J451" s="181" t="s">
        <v>23</v>
      </c>
      <c r="K451" s="255">
        <f>SUM(L451:M451)</f>
        <v>9545</v>
      </c>
      <c r="L451" s="259">
        <v>9545</v>
      </c>
      <c r="M451" s="237"/>
      <c r="N451" s="174"/>
      <c r="P451" s="252"/>
      <c r="Q451" s="453"/>
      <c r="R451" s="47"/>
      <c r="S451" s="47"/>
      <c r="T451" s="46"/>
    </row>
    <row r="452" spans="1:31" customHeight="1" ht="12.75" s="10" customFormat="1">
      <c r="A452" s="226"/>
      <c r="B452" s="258" t="s">
        <v>1485</v>
      </c>
      <c r="C452" s="181" t="s">
        <v>19</v>
      </c>
      <c r="D452" s="181" t="s">
        <v>20</v>
      </c>
      <c r="E452" s="181" t="s">
        <v>21</v>
      </c>
      <c r="F452" s="594" t="s">
        <v>1047</v>
      </c>
      <c r="G452" s="592"/>
      <c r="H452" s="592"/>
      <c r="I452" s="593"/>
      <c r="J452" s="181" t="s">
        <v>23</v>
      </c>
      <c r="K452" s="255">
        <f>SUM(L452:M452)</f>
        <v>1700</v>
      </c>
      <c r="L452" s="259">
        <v>1700</v>
      </c>
      <c r="M452" s="237"/>
      <c r="N452" s="174"/>
      <c r="P452" s="252"/>
      <c r="Q452" s="453"/>
      <c r="R452" s="47"/>
      <c r="S452" s="47"/>
      <c r="T452" s="46"/>
    </row>
    <row r="453" spans="1:31" customHeight="1" ht="12.75" s="10" customFormat="1">
      <c r="A453" s="226"/>
      <c r="B453" s="258" t="s">
        <v>1486</v>
      </c>
      <c r="C453" s="181" t="s">
        <v>19</v>
      </c>
      <c r="D453" s="181" t="s">
        <v>20</v>
      </c>
      <c r="E453" s="181" t="s">
        <v>21</v>
      </c>
      <c r="F453" s="594" t="s">
        <v>1047</v>
      </c>
      <c r="G453" s="592"/>
      <c r="H453" s="592"/>
      <c r="I453" s="593"/>
      <c r="J453" s="181" t="s">
        <v>23</v>
      </c>
      <c r="K453" s="255">
        <f>SUM(L453:M453)</f>
        <v>0</v>
      </c>
      <c r="L453" s="259">
        <v>0</v>
      </c>
      <c r="M453" s="237"/>
      <c r="N453" s="174"/>
      <c r="P453" s="252"/>
      <c r="Q453" s="453"/>
      <c r="R453" s="47"/>
      <c r="S453" s="47"/>
      <c r="T453" s="46"/>
    </row>
    <row r="454" spans="1:31" customHeight="1" ht="12.75" s="10" customFormat="1">
      <c r="A454" s="226"/>
      <c r="B454" s="258" t="s">
        <v>1487</v>
      </c>
      <c r="C454" s="181" t="s">
        <v>19</v>
      </c>
      <c r="D454" s="181" t="s">
        <v>20</v>
      </c>
      <c r="E454" s="181" t="s">
        <v>21</v>
      </c>
      <c r="F454" s="594" t="s">
        <v>1047</v>
      </c>
      <c r="G454" s="592"/>
      <c r="H454" s="592"/>
      <c r="I454" s="593"/>
      <c r="J454" s="181" t="s">
        <v>23</v>
      </c>
      <c r="K454" s="255">
        <f>SUM(L454:M454)</f>
        <v>2905</v>
      </c>
      <c r="L454" s="259">
        <v>2905</v>
      </c>
      <c r="M454" s="237"/>
      <c r="N454" s="174"/>
      <c r="P454" s="252"/>
      <c r="Q454" s="453"/>
      <c r="R454" s="47"/>
      <c r="S454" s="47"/>
      <c r="T454" s="46"/>
    </row>
    <row r="455" spans="1:31" customHeight="1" ht="12.75" s="10" customFormat="1">
      <c r="A455" s="226"/>
      <c r="B455" s="258" t="s">
        <v>1488</v>
      </c>
      <c r="C455" s="181" t="s">
        <v>19</v>
      </c>
      <c r="D455" s="181" t="s">
        <v>20</v>
      </c>
      <c r="E455" s="181" t="s">
        <v>21</v>
      </c>
      <c r="F455" s="594" t="s">
        <v>1047</v>
      </c>
      <c r="G455" s="592"/>
      <c r="H455" s="592"/>
      <c r="I455" s="593"/>
      <c r="J455" s="181" t="s">
        <v>23</v>
      </c>
      <c r="K455" s="255">
        <f>SUM(L455:M455)</f>
        <v>0</v>
      </c>
      <c r="L455" s="259">
        <v>0</v>
      </c>
      <c r="M455" s="237"/>
      <c r="N455" s="174"/>
      <c r="P455" s="252"/>
      <c r="Q455" s="453"/>
      <c r="R455" s="47"/>
      <c r="S455" s="47"/>
      <c r="T455" s="46"/>
    </row>
    <row r="456" spans="1:31" customHeight="1" ht="12.75" s="10" customFormat="1">
      <c r="A456" s="226"/>
      <c r="B456" s="258" t="s">
        <v>1489</v>
      </c>
      <c r="C456" s="181" t="s">
        <v>19</v>
      </c>
      <c r="D456" s="181" t="s">
        <v>20</v>
      </c>
      <c r="E456" s="181" t="s">
        <v>21</v>
      </c>
      <c r="F456" s="594" t="s">
        <v>1047</v>
      </c>
      <c r="G456" s="592"/>
      <c r="H456" s="592"/>
      <c r="I456" s="593"/>
      <c r="J456" s="181" t="s">
        <v>23</v>
      </c>
      <c r="K456" s="255">
        <f>SUM(L456:M456)</f>
        <v>44000</v>
      </c>
      <c r="L456" s="259">
        <v>44000</v>
      </c>
      <c r="M456" s="237"/>
      <c r="N456" s="174"/>
      <c r="P456" s="252"/>
      <c r="Q456" s="453"/>
      <c r="R456" s="47"/>
      <c r="S456" s="47"/>
      <c r="T456" s="46"/>
    </row>
    <row r="457" spans="1:31" customHeight="1" ht="12.75" s="10" customFormat="1">
      <c r="A457" s="226"/>
      <c r="B457" s="258" t="s">
        <v>1490</v>
      </c>
      <c r="C457" s="181" t="s">
        <v>19</v>
      </c>
      <c r="D457" s="181" t="s">
        <v>20</v>
      </c>
      <c r="E457" s="181" t="s">
        <v>21</v>
      </c>
      <c r="F457" s="594" t="s">
        <v>1047</v>
      </c>
      <c r="G457" s="592"/>
      <c r="H457" s="592"/>
      <c r="I457" s="593"/>
      <c r="J457" s="181" t="s">
        <v>23</v>
      </c>
      <c r="K457" s="255">
        <f>SUM(L457:M457)</f>
        <v>3450</v>
      </c>
      <c r="L457" s="259">
        <v>3450</v>
      </c>
      <c r="M457" s="237"/>
      <c r="N457" s="174"/>
      <c r="P457" s="252"/>
      <c r="Q457" s="453"/>
      <c r="R457" s="47"/>
      <c r="S457" s="47"/>
      <c r="T457" s="46"/>
    </row>
    <row r="458" spans="1:31" customHeight="1" ht="12.75" s="10" customFormat="1">
      <c r="A458" s="226"/>
      <c r="B458" s="258" t="s">
        <v>1491</v>
      </c>
      <c r="C458" s="181" t="s">
        <v>19</v>
      </c>
      <c r="D458" s="181" t="s">
        <v>20</v>
      </c>
      <c r="E458" s="181" t="s">
        <v>21</v>
      </c>
      <c r="F458" s="594" t="s">
        <v>1047</v>
      </c>
      <c r="G458" s="592"/>
      <c r="H458" s="592"/>
      <c r="I458" s="593"/>
      <c r="J458" s="181" t="s">
        <v>23</v>
      </c>
      <c r="K458" s="255">
        <f>SUM(L458:M458)</f>
        <v>210</v>
      </c>
      <c r="L458" s="259">
        <v>210</v>
      </c>
      <c r="M458" s="237"/>
      <c r="N458" s="174"/>
      <c r="P458" s="252"/>
      <c r="Q458" s="453"/>
      <c r="R458" s="47"/>
      <c r="S458" s="47"/>
      <c r="T458" s="46"/>
    </row>
    <row r="459" spans="1:31" customHeight="1" ht="12.75" s="10" customFormat="1">
      <c r="A459" s="226"/>
      <c r="B459" s="258" t="s">
        <v>1492</v>
      </c>
      <c r="C459" s="181" t="s">
        <v>19</v>
      </c>
      <c r="D459" s="181" t="s">
        <v>20</v>
      </c>
      <c r="E459" s="181" t="s">
        <v>21</v>
      </c>
      <c r="F459" s="594" t="s">
        <v>1047</v>
      </c>
      <c r="G459" s="592"/>
      <c r="H459" s="592"/>
      <c r="I459" s="593"/>
      <c r="J459" s="181" t="s">
        <v>23</v>
      </c>
      <c r="K459" s="255">
        <f>SUM(L459:M459)</f>
        <v>420</v>
      </c>
      <c r="L459" s="259">
        <v>420</v>
      </c>
      <c r="M459" s="237"/>
      <c r="N459" s="174"/>
      <c r="P459" s="252"/>
      <c r="Q459" s="453"/>
      <c r="R459" s="47"/>
      <c r="S459" s="47"/>
      <c r="T459" s="46"/>
    </row>
    <row r="460" spans="1:31" customHeight="1" ht="12.75" s="10" customFormat="1">
      <c r="A460" s="226"/>
      <c r="B460" s="258" t="s">
        <v>1493</v>
      </c>
      <c r="C460" s="181" t="s">
        <v>19</v>
      </c>
      <c r="D460" s="181" t="s">
        <v>20</v>
      </c>
      <c r="E460" s="181" t="s">
        <v>21</v>
      </c>
      <c r="F460" s="594" t="s">
        <v>1047</v>
      </c>
      <c r="G460" s="592"/>
      <c r="H460" s="592"/>
      <c r="I460" s="593"/>
      <c r="J460" s="181" t="s">
        <v>23</v>
      </c>
      <c r="K460" s="255">
        <f>SUM(L460:M460)</f>
        <v>42</v>
      </c>
      <c r="L460" s="259">
        <v>42</v>
      </c>
      <c r="M460" s="237"/>
      <c r="N460" s="174"/>
      <c r="P460" s="252"/>
      <c r="Q460" s="453"/>
      <c r="R460" s="47"/>
      <c r="S460" s="47"/>
      <c r="T460" s="46"/>
    </row>
    <row r="461" spans="1:31" customHeight="1" ht="12.75" s="10" customFormat="1">
      <c r="A461" s="226"/>
      <c r="B461" s="258" t="s">
        <v>1494</v>
      </c>
      <c r="C461" s="181" t="s">
        <v>19</v>
      </c>
      <c r="D461" s="181" t="s">
        <v>20</v>
      </c>
      <c r="E461" s="181" t="s">
        <v>21</v>
      </c>
      <c r="F461" s="594" t="s">
        <v>1047</v>
      </c>
      <c r="G461" s="592"/>
      <c r="H461" s="592"/>
      <c r="I461" s="593"/>
      <c r="J461" s="181" t="s">
        <v>23</v>
      </c>
      <c r="K461" s="255">
        <f>SUM(L461:M461)</f>
        <v>1590</v>
      </c>
      <c r="L461" s="259">
        <v>1590</v>
      </c>
      <c r="M461" s="237"/>
      <c r="N461" s="174"/>
      <c r="P461" s="252"/>
      <c r="Q461" s="453"/>
      <c r="R461" s="47"/>
      <c r="S461" s="47"/>
      <c r="T461" s="46"/>
    </row>
    <row r="462" spans="1:31" customHeight="1" ht="12.75" s="10" customFormat="1">
      <c r="A462" s="226"/>
      <c r="B462" s="258" t="s">
        <v>1495</v>
      </c>
      <c r="C462" s="181" t="s">
        <v>19</v>
      </c>
      <c r="D462" s="181" t="s">
        <v>20</v>
      </c>
      <c r="E462" s="181" t="s">
        <v>21</v>
      </c>
      <c r="F462" s="594" t="s">
        <v>1047</v>
      </c>
      <c r="G462" s="592"/>
      <c r="H462" s="592"/>
      <c r="I462" s="593"/>
      <c r="J462" s="181" t="s">
        <v>23</v>
      </c>
      <c r="K462" s="255">
        <f>SUM(L462:M462)</f>
        <v>4160</v>
      </c>
      <c r="L462" s="259">
        <v>4160</v>
      </c>
      <c r="M462" s="237"/>
      <c r="N462" s="174"/>
      <c r="P462" s="252"/>
      <c r="Q462" s="453"/>
      <c r="R462" s="47"/>
      <c r="S462" s="47"/>
      <c r="T462" s="46"/>
    </row>
    <row r="463" spans="1:31" customHeight="1" ht="12.75" s="10" customFormat="1">
      <c r="A463" s="226"/>
      <c r="B463" s="258" t="s">
        <v>1496</v>
      </c>
      <c r="C463" s="181" t="s">
        <v>19</v>
      </c>
      <c r="D463" s="181" t="s">
        <v>20</v>
      </c>
      <c r="E463" s="181" t="s">
        <v>21</v>
      </c>
      <c r="F463" s="594" t="s">
        <v>1047</v>
      </c>
      <c r="G463" s="592"/>
      <c r="H463" s="592"/>
      <c r="I463" s="593"/>
      <c r="J463" s="181" t="s">
        <v>23</v>
      </c>
      <c r="K463" s="255">
        <f>SUM(L463:M463)</f>
        <v>300</v>
      </c>
      <c r="L463" s="259">
        <v>300</v>
      </c>
      <c r="M463" s="237"/>
      <c r="N463" s="174"/>
      <c r="P463" s="252"/>
      <c r="Q463" s="453"/>
      <c r="R463" s="47"/>
      <c r="S463" s="47"/>
      <c r="T463" s="46"/>
    </row>
    <row r="464" spans="1:31" customHeight="1" ht="12.75" s="10" customFormat="1">
      <c r="A464" s="226"/>
      <c r="B464" s="258" t="s">
        <v>1497</v>
      </c>
      <c r="C464" s="181" t="s">
        <v>19</v>
      </c>
      <c r="D464" s="181" t="s">
        <v>20</v>
      </c>
      <c r="E464" s="181" t="s">
        <v>21</v>
      </c>
      <c r="F464" s="594" t="s">
        <v>1047</v>
      </c>
      <c r="G464" s="592"/>
      <c r="H464" s="592"/>
      <c r="I464" s="593"/>
      <c r="J464" s="181" t="s">
        <v>23</v>
      </c>
      <c r="K464" s="255">
        <f>SUM(L464:M464)</f>
        <v>2835</v>
      </c>
      <c r="L464" s="259">
        <v>2835</v>
      </c>
      <c r="M464" s="237"/>
      <c r="N464" s="174"/>
      <c r="P464" s="252"/>
      <c r="Q464" s="453"/>
      <c r="R464" s="47"/>
      <c r="S464" s="47"/>
      <c r="T464" s="46"/>
    </row>
    <row r="465" spans="1:31" customHeight="1" ht="12.75" s="10" customFormat="1">
      <c r="A465" s="226"/>
      <c r="B465" s="258" t="s">
        <v>1498</v>
      </c>
      <c r="C465" s="181" t="s">
        <v>19</v>
      </c>
      <c r="D465" s="181" t="s">
        <v>20</v>
      </c>
      <c r="E465" s="181" t="s">
        <v>21</v>
      </c>
      <c r="F465" s="594" t="s">
        <v>1047</v>
      </c>
      <c r="G465" s="592"/>
      <c r="H465" s="592"/>
      <c r="I465" s="593"/>
      <c r="J465" s="181" t="s">
        <v>23</v>
      </c>
      <c r="K465" s="255">
        <f>SUM(L465:M465)</f>
        <v>0</v>
      </c>
      <c r="L465" s="259">
        <v>0</v>
      </c>
      <c r="M465" s="237"/>
      <c r="N465" s="174"/>
      <c r="P465" s="252"/>
      <c r="Q465" s="453"/>
      <c r="R465" s="47"/>
      <c r="S465" s="47"/>
      <c r="T465" s="46"/>
    </row>
    <row r="466" spans="1:31" customHeight="1" ht="12.75" s="10" customFormat="1">
      <c r="A466" s="226"/>
      <c r="B466" s="258" t="s">
        <v>1499</v>
      </c>
      <c r="C466" s="181" t="s">
        <v>19</v>
      </c>
      <c r="D466" s="181" t="s">
        <v>20</v>
      </c>
      <c r="E466" s="181" t="s">
        <v>21</v>
      </c>
      <c r="F466" s="594" t="s">
        <v>1047</v>
      </c>
      <c r="G466" s="592"/>
      <c r="H466" s="592"/>
      <c r="I466" s="593"/>
      <c r="J466" s="181" t="s">
        <v>23</v>
      </c>
      <c r="K466" s="255">
        <f>SUM(L466:M466)</f>
        <v>39585</v>
      </c>
      <c r="L466" s="259">
        <v>39585</v>
      </c>
      <c r="M466" s="237"/>
      <c r="N466" s="174"/>
      <c r="P466" s="252"/>
      <c r="Q466" s="453"/>
      <c r="R466" s="47"/>
      <c r="S466" s="47"/>
      <c r="T466" s="46"/>
    </row>
    <row r="467" spans="1:31" customHeight="1" ht="12.75" s="10" customFormat="1">
      <c r="A467" s="226"/>
      <c r="B467" s="258" t="s">
        <v>1500</v>
      </c>
      <c r="C467" s="181" t="s">
        <v>19</v>
      </c>
      <c r="D467" s="181" t="s">
        <v>20</v>
      </c>
      <c r="E467" s="181" t="s">
        <v>21</v>
      </c>
      <c r="F467" s="594" t="s">
        <v>1047</v>
      </c>
      <c r="G467" s="592"/>
      <c r="H467" s="592"/>
      <c r="I467" s="593"/>
      <c r="J467" s="181" t="s">
        <v>23</v>
      </c>
      <c r="K467" s="255">
        <f>SUM(L467:M467)</f>
        <v>316</v>
      </c>
      <c r="L467" s="259">
        <v>316</v>
      </c>
      <c r="M467" s="237"/>
      <c r="N467" s="174"/>
      <c r="P467" s="252"/>
      <c r="Q467" s="453"/>
      <c r="R467" s="47"/>
      <c r="S467" s="47"/>
      <c r="T467" s="46"/>
    </row>
    <row r="468" spans="1:31" customHeight="1" ht="12.75" s="10" customFormat="1">
      <c r="A468" s="226"/>
      <c r="B468" s="258" t="s">
        <v>1501</v>
      </c>
      <c r="C468" s="181" t="s">
        <v>19</v>
      </c>
      <c r="D468" s="181" t="s">
        <v>20</v>
      </c>
      <c r="E468" s="181" t="s">
        <v>21</v>
      </c>
      <c r="F468" s="594" t="s">
        <v>1047</v>
      </c>
      <c r="G468" s="592"/>
      <c r="H468" s="592"/>
      <c r="I468" s="593"/>
      <c r="J468" s="181" t="s">
        <v>23</v>
      </c>
      <c r="K468" s="255">
        <f>SUM(L468:M468)</f>
        <v>4848</v>
      </c>
      <c r="L468" s="259">
        <v>4848</v>
      </c>
      <c r="M468" s="237"/>
      <c r="N468" s="174"/>
      <c r="P468" s="252"/>
      <c r="Q468" s="453"/>
      <c r="R468" s="47"/>
      <c r="S468" s="47"/>
      <c r="T468" s="46"/>
    </row>
    <row r="469" spans="1:31" customHeight="1" ht="12.75" s="10" customFormat="1">
      <c r="A469" s="226"/>
      <c r="B469" s="258" t="s">
        <v>1502</v>
      </c>
      <c r="C469" s="181" t="s">
        <v>19</v>
      </c>
      <c r="D469" s="181" t="s">
        <v>20</v>
      </c>
      <c r="E469" s="181" t="s">
        <v>21</v>
      </c>
      <c r="F469" s="594" t="s">
        <v>1047</v>
      </c>
      <c r="G469" s="592"/>
      <c r="H469" s="592"/>
      <c r="I469" s="593"/>
      <c r="J469" s="181" t="s">
        <v>23</v>
      </c>
      <c r="K469" s="255">
        <f>SUM(L469:M469)</f>
        <v>252</v>
      </c>
      <c r="L469" s="259">
        <v>252</v>
      </c>
      <c r="M469" s="237"/>
      <c r="N469" s="174"/>
      <c r="P469" s="252"/>
      <c r="Q469" s="453"/>
      <c r="R469" s="47"/>
      <c r="S469" s="47"/>
      <c r="T469" s="46"/>
    </row>
    <row r="470" spans="1:31" customHeight="1" ht="12.75" s="10" customFormat="1">
      <c r="A470" s="226"/>
      <c r="B470" s="258" t="s">
        <v>1503</v>
      </c>
      <c r="C470" s="181" t="s">
        <v>19</v>
      </c>
      <c r="D470" s="181" t="s">
        <v>20</v>
      </c>
      <c r="E470" s="181" t="s">
        <v>21</v>
      </c>
      <c r="F470" s="594" t="s">
        <v>1047</v>
      </c>
      <c r="G470" s="592"/>
      <c r="H470" s="592"/>
      <c r="I470" s="593"/>
      <c r="J470" s="181" t="s">
        <v>23</v>
      </c>
      <c r="K470" s="255">
        <f>SUM(L470:M470)</f>
        <v>230</v>
      </c>
      <c r="L470" s="259">
        <v>230</v>
      </c>
      <c r="M470" s="237"/>
      <c r="N470" s="174"/>
      <c r="P470" s="252"/>
      <c r="Q470" s="453"/>
      <c r="R470" s="47"/>
      <c r="S470" s="47"/>
      <c r="T470" s="46"/>
    </row>
    <row r="471" spans="1:31" customHeight="1" ht="12.75" s="10" customFormat="1">
      <c r="A471" s="226"/>
      <c r="B471" s="258" t="s">
        <v>1504</v>
      </c>
      <c r="C471" s="181" t="s">
        <v>19</v>
      </c>
      <c r="D471" s="181" t="s">
        <v>20</v>
      </c>
      <c r="E471" s="181" t="s">
        <v>21</v>
      </c>
      <c r="F471" s="594" t="s">
        <v>1047</v>
      </c>
      <c r="G471" s="592"/>
      <c r="H471" s="592"/>
      <c r="I471" s="593"/>
      <c r="J471" s="181" t="s">
        <v>23</v>
      </c>
      <c r="K471" s="255">
        <f>SUM(L471:M471)</f>
        <v>882</v>
      </c>
      <c r="L471" s="259">
        <v>882</v>
      </c>
      <c r="M471" s="237"/>
      <c r="N471" s="174"/>
      <c r="P471" s="252"/>
      <c r="Q471" s="453"/>
      <c r="R471" s="47"/>
      <c r="S471" s="47"/>
      <c r="T471" s="46"/>
    </row>
    <row r="472" spans="1:31" customHeight="1" ht="12.75" s="10" customFormat="1">
      <c r="A472" s="226"/>
      <c r="B472" s="258" t="s">
        <v>1505</v>
      </c>
      <c r="C472" s="181" t="s">
        <v>19</v>
      </c>
      <c r="D472" s="181" t="s">
        <v>20</v>
      </c>
      <c r="E472" s="181" t="s">
        <v>21</v>
      </c>
      <c r="F472" s="594" t="s">
        <v>1047</v>
      </c>
      <c r="G472" s="592"/>
      <c r="H472" s="592"/>
      <c r="I472" s="593"/>
      <c r="J472" s="181" t="s">
        <v>23</v>
      </c>
      <c r="K472" s="255">
        <f>SUM(L472:M472)</f>
        <v>374</v>
      </c>
      <c r="L472" s="259">
        <v>374</v>
      </c>
      <c r="M472" s="237"/>
      <c r="N472" s="174"/>
      <c r="P472" s="252"/>
      <c r="Q472" s="453"/>
      <c r="R472" s="47"/>
      <c r="S472" s="47"/>
      <c r="T472" s="46"/>
    </row>
    <row r="473" spans="1:31" customHeight="1" ht="12.75" s="10" customFormat="1">
      <c r="A473" s="226"/>
      <c r="B473" s="258" t="s">
        <v>1506</v>
      </c>
      <c r="C473" s="181" t="s">
        <v>19</v>
      </c>
      <c r="D473" s="181" t="s">
        <v>20</v>
      </c>
      <c r="E473" s="181" t="s">
        <v>21</v>
      </c>
      <c r="F473" s="594" t="s">
        <v>1047</v>
      </c>
      <c r="G473" s="592"/>
      <c r="H473" s="592"/>
      <c r="I473" s="593"/>
      <c r="J473" s="181" t="s">
        <v>23</v>
      </c>
      <c r="K473" s="255">
        <f>SUM(L473:M473)</f>
        <v>1820</v>
      </c>
      <c r="L473" s="259">
        <v>1820</v>
      </c>
      <c r="M473" s="237"/>
      <c r="N473" s="174"/>
      <c r="P473" s="252"/>
      <c r="Q473" s="453"/>
      <c r="R473" s="47"/>
      <c r="S473" s="47"/>
      <c r="T473" s="46"/>
    </row>
    <row r="474" spans="1:31" customHeight="1" ht="12.75" s="10" customFormat="1">
      <c r="A474" s="226"/>
      <c r="B474" s="258" t="s">
        <v>1507</v>
      </c>
      <c r="C474" s="181" t="s">
        <v>19</v>
      </c>
      <c r="D474" s="181" t="s">
        <v>20</v>
      </c>
      <c r="E474" s="181" t="s">
        <v>21</v>
      </c>
      <c r="F474" s="594" t="s">
        <v>1047</v>
      </c>
      <c r="G474" s="592"/>
      <c r="H474" s="592"/>
      <c r="I474" s="593"/>
      <c r="J474" s="181" t="s">
        <v>23</v>
      </c>
      <c r="K474" s="255">
        <f>SUM(L474:M474)</f>
        <v>94325</v>
      </c>
      <c r="L474" s="259">
        <v>94325</v>
      </c>
      <c r="M474" s="237"/>
      <c r="N474" s="174"/>
      <c r="P474" s="252"/>
      <c r="Q474" s="453"/>
      <c r="R474" s="47"/>
      <c r="S474" s="47"/>
      <c r="T474" s="46"/>
    </row>
    <row r="475" spans="1:31" customHeight="1" ht="12.75" s="10" customFormat="1">
      <c r="A475" s="226"/>
      <c r="B475" s="258" t="s">
        <v>1508</v>
      </c>
      <c r="C475" s="181" t="s">
        <v>19</v>
      </c>
      <c r="D475" s="181" t="s">
        <v>20</v>
      </c>
      <c r="E475" s="181" t="s">
        <v>21</v>
      </c>
      <c r="F475" s="594" t="s">
        <v>1047</v>
      </c>
      <c r="G475" s="592"/>
      <c r="H475" s="592"/>
      <c r="I475" s="593"/>
      <c r="J475" s="181" t="s">
        <v>23</v>
      </c>
      <c r="K475" s="255">
        <f>SUM(L475:M475)</f>
        <v>6880</v>
      </c>
      <c r="L475" s="259">
        <v>6880</v>
      </c>
      <c r="M475" s="237"/>
      <c r="N475" s="174"/>
      <c r="P475" s="252"/>
      <c r="Q475" s="453"/>
      <c r="R475" s="47"/>
      <c r="S475" s="47"/>
      <c r="T475" s="46"/>
    </row>
    <row r="476" spans="1:31" customHeight="1" ht="12.75" s="10" customFormat="1">
      <c r="A476" s="226"/>
      <c r="B476" s="258" t="s">
        <v>1509</v>
      </c>
      <c r="C476" s="181" t="s">
        <v>19</v>
      </c>
      <c r="D476" s="181" t="s">
        <v>20</v>
      </c>
      <c r="E476" s="181" t="s">
        <v>21</v>
      </c>
      <c r="F476" s="594" t="s">
        <v>1047</v>
      </c>
      <c r="G476" s="592"/>
      <c r="H476" s="592"/>
      <c r="I476" s="593"/>
      <c r="J476" s="181" t="s">
        <v>23</v>
      </c>
      <c r="K476" s="255">
        <f>SUM(L476:M476)</f>
        <v>5889</v>
      </c>
      <c r="L476" s="259">
        <v>5889</v>
      </c>
      <c r="M476" s="237"/>
      <c r="N476" s="174"/>
      <c r="P476" s="252"/>
      <c r="Q476" s="453"/>
      <c r="R476" s="47"/>
      <c r="S476" s="47"/>
      <c r="T476" s="46"/>
    </row>
    <row r="477" spans="1:31" customHeight="1" ht="12.75" s="10" customFormat="1">
      <c r="A477" s="226"/>
      <c r="B477" s="258" t="s">
        <v>1510</v>
      </c>
      <c r="C477" s="181" t="s">
        <v>19</v>
      </c>
      <c r="D477" s="181" t="s">
        <v>20</v>
      </c>
      <c r="E477" s="181" t="s">
        <v>21</v>
      </c>
      <c r="F477" s="594" t="s">
        <v>1047</v>
      </c>
      <c r="G477" s="592"/>
      <c r="H477" s="592"/>
      <c r="I477" s="593"/>
      <c r="J477" s="181" t="s">
        <v>23</v>
      </c>
      <c r="K477" s="255">
        <f>SUM(L477:M477)</f>
        <v>100080</v>
      </c>
      <c r="L477" s="259">
        <v>100080</v>
      </c>
      <c r="M477" s="237"/>
      <c r="N477" s="174"/>
      <c r="P477" s="252"/>
      <c r="Q477" s="453"/>
      <c r="R477" s="47"/>
      <c r="S477" s="47"/>
      <c r="T477" s="46"/>
    </row>
    <row r="478" spans="1:31" customHeight="1" ht="12.75" s="10" customFormat="1">
      <c r="A478" s="226"/>
      <c r="B478" s="258" t="s">
        <v>1511</v>
      </c>
      <c r="C478" s="181" t="s">
        <v>19</v>
      </c>
      <c r="D478" s="181" t="s">
        <v>20</v>
      </c>
      <c r="E478" s="181" t="s">
        <v>21</v>
      </c>
      <c r="F478" s="594" t="s">
        <v>1047</v>
      </c>
      <c r="G478" s="592"/>
      <c r="H478" s="592"/>
      <c r="I478" s="593"/>
      <c r="J478" s="181" t="s">
        <v>23</v>
      </c>
      <c r="K478" s="255">
        <f>SUM(L478:M478)</f>
        <v>1300</v>
      </c>
      <c r="L478" s="259">
        <v>1300</v>
      </c>
      <c r="M478" s="237"/>
      <c r="N478" s="174"/>
      <c r="P478" s="252"/>
      <c r="Q478" s="453"/>
      <c r="R478" s="47"/>
      <c r="S478" s="47"/>
      <c r="T478" s="46"/>
    </row>
    <row r="479" spans="1:31" customHeight="1" ht="12.75" s="10" customFormat="1">
      <c r="A479" s="226"/>
      <c r="B479" s="258" t="s">
        <v>1512</v>
      </c>
      <c r="C479" s="181" t="s">
        <v>19</v>
      </c>
      <c r="D479" s="181" t="s">
        <v>20</v>
      </c>
      <c r="E479" s="181" t="s">
        <v>21</v>
      </c>
      <c r="F479" s="594" t="s">
        <v>1047</v>
      </c>
      <c r="G479" s="592"/>
      <c r="H479" s="592"/>
      <c r="I479" s="593"/>
      <c r="J479" s="181" t="s">
        <v>23</v>
      </c>
      <c r="K479" s="255">
        <f>SUM(L479:M479)</f>
        <v>1050</v>
      </c>
      <c r="L479" s="259">
        <v>1050</v>
      </c>
      <c r="M479" s="237"/>
      <c r="N479" s="174"/>
      <c r="P479" s="252"/>
      <c r="Q479" s="453"/>
      <c r="R479" s="47"/>
      <c r="S479" s="47"/>
      <c r="T479" s="46"/>
    </row>
    <row r="480" spans="1:31" customHeight="1" ht="12.75" s="10" customFormat="1">
      <c r="A480" s="226"/>
      <c r="B480" s="258" t="s">
        <v>1513</v>
      </c>
      <c r="C480" s="181" t="s">
        <v>19</v>
      </c>
      <c r="D480" s="181" t="s">
        <v>20</v>
      </c>
      <c r="E480" s="181" t="s">
        <v>21</v>
      </c>
      <c r="F480" s="594" t="s">
        <v>1047</v>
      </c>
      <c r="G480" s="592"/>
      <c r="H480" s="592"/>
      <c r="I480" s="593"/>
      <c r="J480" s="181" t="s">
        <v>23</v>
      </c>
      <c r="K480" s="255">
        <f>SUM(L480:M480)</f>
        <v>81465</v>
      </c>
      <c r="L480" s="259">
        <v>81465</v>
      </c>
      <c r="M480" s="237"/>
      <c r="N480" s="174"/>
      <c r="P480" s="252"/>
      <c r="Q480" s="453"/>
      <c r="R480" s="47"/>
      <c r="S480" s="47"/>
      <c r="T480" s="46"/>
    </row>
    <row r="481" spans="1:31" customHeight="1" ht="12.75" s="10" customFormat="1">
      <c r="A481" s="226"/>
      <c r="B481" s="258" t="s">
        <v>1514</v>
      </c>
      <c r="C481" s="181" t="s">
        <v>19</v>
      </c>
      <c r="D481" s="181" t="s">
        <v>20</v>
      </c>
      <c r="E481" s="181" t="s">
        <v>21</v>
      </c>
      <c r="F481" s="594" t="s">
        <v>1047</v>
      </c>
      <c r="G481" s="592"/>
      <c r="H481" s="592"/>
      <c r="I481" s="593"/>
      <c r="J481" s="181" t="s">
        <v>23</v>
      </c>
      <c r="K481" s="255">
        <f>SUM(L481:M481)</f>
        <v>60592.5</v>
      </c>
      <c r="L481" s="259">
        <v>60592.5</v>
      </c>
      <c r="M481" s="237"/>
      <c r="N481" s="174"/>
      <c r="P481" s="252"/>
      <c r="Q481" s="453"/>
      <c r="R481" s="47"/>
      <c r="S481" s="47"/>
      <c r="T481" s="46"/>
    </row>
    <row r="482" spans="1:31" customHeight="1" ht="12.75" s="10" customFormat="1">
      <c r="A482" s="226"/>
      <c r="B482" s="258" t="s">
        <v>1515</v>
      </c>
      <c r="C482" s="181" t="s">
        <v>19</v>
      </c>
      <c r="D482" s="181" t="s">
        <v>20</v>
      </c>
      <c r="E482" s="181" t="s">
        <v>21</v>
      </c>
      <c r="F482" s="594" t="s">
        <v>1047</v>
      </c>
      <c r="G482" s="592"/>
      <c r="H482" s="592"/>
      <c r="I482" s="593"/>
      <c r="J482" s="181" t="s">
        <v>23</v>
      </c>
      <c r="K482" s="255">
        <f>SUM(L482:M482)</f>
        <v>16560</v>
      </c>
      <c r="L482" s="259">
        <v>16560</v>
      </c>
      <c r="M482" s="237"/>
      <c r="N482" s="174"/>
      <c r="P482" s="252"/>
      <c r="Q482" s="453"/>
      <c r="R482" s="47"/>
      <c r="S482" s="47"/>
      <c r="T482" s="46"/>
    </row>
    <row r="483" spans="1:31" customHeight="1" ht="12.75" s="10" customFormat="1">
      <c r="A483" s="226"/>
      <c r="B483" s="258" t="s">
        <v>1516</v>
      </c>
      <c r="C483" s="181" t="s">
        <v>19</v>
      </c>
      <c r="D483" s="181" t="s">
        <v>20</v>
      </c>
      <c r="E483" s="181" t="s">
        <v>21</v>
      </c>
      <c r="F483" s="594" t="s">
        <v>1047</v>
      </c>
      <c r="G483" s="592"/>
      <c r="H483" s="592"/>
      <c r="I483" s="593"/>
      <c r="J483" s="181" t="s">
        <v>23</v>
      </c>
      <c r="K483" s="255">
        <f>SUM(L483:M483)</f>
        <v>36176</v>
      </c>
      <c r="L483" s="259">
        <v>36176</v>
      </c>
      <c r="M483" s="237"/>
      <c r="N483" s="174"/>
      <c r="P483" s="252"/>
      <c r="Q483" s="453"/>
      <c r="R483" s="47"/>
      <c r="S483" s="47"/>
      <c r="T483" s="46"/>
    </row>
    <row r="484" spans="1:31" customHeight="1" ht="12.75" s="10" customFormat="1">
      <c r="A484" s="226"/>
      <c r="B484" s="258" t="s">
        <v>1517</v>
      </c>
      <c r="C484" s="181" t="s">
        <v>19</v>
      </c>
      <c r="D484" s="181" t="s">
        <v>20</v>
      </c>
      <c r="E484" s="181" t="s">
        <v>21</v>
      </c>
      <c r="F484" s="594" t="s">
        <v>1047</v>
      </c>
      <c r="G484" s="592"/>
      <c r="H484" s="592"/>
      <c r="I484" s="593"/>
      <c r="J484" s="181" t="s">
        <v>23</v>
      </c>
      <c r="K484" s="255">
        <f>SUM(L484:M484)</f>
        <v>5000</v>
      </c>
      <c r="L484" s="259">
        <v>5000</v>
      </c>
      <c r="M484" s="237"/>
      <c r="N484" s="174"/>
      <c r="P484" s="252"/>
      <c r="Q484" s="453"/>
      <c r="R484" s="47"/>
      <c r="S484" s="47"/>
      <c r="T484" s="46"/>
    </row>
    <row r="485" spans="1:31" customHeight="1" ht="12.75" s="10" customFormat="1">
      <c r="A485" s="226"/>
      <c r="B485" s="258" t="s">
        <v>1518</v>
      </c>
      <c r="C485" s="181" t="s">
        <v>19</v>
      </c>
      <c r="D485" s="181" t="s">
        <v>20</v>
      </c>
      <c r="E485" s="181" t="s">
        <v>21</v>
      </c>
      <c r="F485" s="594" t="s">
        <v>1047</v>
      </c>
      <c r="G485" s="592"/>
      <c r="H485" s="592"/>
      <c r="I485" s="593"/>
      <c r="J485" s="181" t="s">
        <v>23</v>
      </c>
      <c r="K485" s="255">
        <f>SUM(L485:M485)</f>
        <v>2000</v>
      </c>
      <c r="L485" s="259">
        <v>2000</v>
      </c>
      <c r="M485" s="237"/>
      <c r="N485" s="174"/>
      <c r="P485" s="252"/>
      <c r="Q485" s="453"/>
      <c r="R485" s="47"/>
      <c r="S485" s="47"/>
      <c r="T485" s="46"/>
    </row>
    <row r="486" spans="1:31" customHeight="1" ht="12.75" hidden="true" s="10" customFormat="1">
      <c r="A486" s="226"/>
      <c r="B486" s="258" t="s">
        <v>1519</v>
      </c>
      <c r="C486" s="181" t="s">
        <v>19</v>
      </c>
      <c r="D486" s="181" t="s">
        <v>20</v>
      </c>
      <c r="E486" s="181" t="s">
        <v>21</v>
      </c>
      <c r="F486" s="594" t="s">
        <v>1047</v>
      </c>
      <c r="G486" s="592"/>
      <c r="H486" s="592"/>
      <c r="I486" s="593"/>
      <c r="J486" s="181" t="s">
        <v>23</v>
      </c>
      <c r="K486" s="255">
        <f>SUM(L486:M486)</f>
        <v>0</v>
      </c>
      <c r="L486" s="259">
        <v>0</v>
      </c>
      <c r="M486" s="237"/>
      <c r="N486" s="174"/>
      <c r="P486" s="252"/>
      <c r="Q486" s="453"/>
      <c r="R486" s="47"/>
      <c r="S486" s="47"/>
      <c r="T486" s="46"/>
    </row>
    <row r="487" spans="1:31" customHeight="1" ht="12.75" hidden="true" s="10" customFormat="1">
      <c r="A487" s="226"/>
      <c r="B487" s="258" t="s">
        <v>1520</v>
      </c>
      <c r="C487" s="181" t="s">
        <v>19</v>
      </c>
      <c r="D487" s="181" t="s">
        <v>20</v>
      </c>
      <c r="E487" s="181" t="s">
        <v>21</v>
      </c>
      <c r="F487" s="594" t="s">
        <v>1047</v>
      </c>
      <c r="G487" s="592"/>
      <c r="H487" s="592"/>
      <c r="I487" s="593"/>
      <c r="J487" s="181" t="s">
        <v>23</v>
      </c>
      <c r="K487" s="255">
        <f>SUM(L487:M487)</f>
        <v>0</v>
      </c>
      <c r="L487" s="259">
        <v>0</v>
      </c>
      <c r="M487" s="237"/>
      <c r="N487" s="174"/>
      <c r="P487" s="252"/>
      <c r="Q487" s="453"/>
      <c r="R487" s="47"/>
      <c r="S487" s="47"/>
      <c r="T487" s="46"/>
    </row>
    <row r="488" spans="1:31" customHeight="1" ht="12.75" hidden="true" s="10" customFormat="1">
      <c r="A488" s="226"/>
      <c r="B488" s="258" t="s">
        <v>1521</v>
      </c>
      <c r="C488" s="181" t="s">
        <v>19</v>
      </c>
      <c r="D488" s="181" t="s">
        <v>20</v>
      </c>
      <c r="E488" s="181" t="s">
        <v>21</v>
      </c>
      <c r="F488" s="594" t="s">
        <v>1047</v>
      </c>
      <c r="G488" s="592"/>
      <c r="H488" s="592"/>
      <c r="I488" s="593"/>
      <c r="J488" s="181" t="s">
        <v>23</v>
      </c>
      <c r="K488" s="255">
        <f>SUM(L488:M488)</f>
        <v>0</v>
      </c>
      <c r="L488" s="259">
        <v>0</v>
      </c>
      <c r="M488" s="237"/>
      <c r="N488" s="174"/>
      <c r="P488" s="252"/>
      <c r="Q488" s="453"/>
      <c r="R488" s="47"/>
      <c r="S488" s="47"/>
      <c r="T488" s="46"/>
    </row>
    <row r="489" spans="1:31" customHeight="1" ht="12.75" s="10" customFormat="1">
      <c r="A489" s="226"/>
      <c r="B489" s="258" t="s">
        <v>1522</v>
      </c>
      <c r="C489" s="181" t="s">
        <v>19</v>
      </c>
      <c r="D489" s="181" t="s">
        <v>20</v>
      </c>
      <c r="E489" s="181" t="s">
        <v>21</v>
      </c>
      <c r="F489" s="594" t="s">
        <v>1047</v>
      </c>
      <c r="G489" s="592"/>
      <c r="H489" s="592"/>
      <c r="I489" s="593"/>
      <c r="J489" s="181" t="s">
        <v>23</v>
      </c>
      <c r="K489" s="255">
        <f>SUM(L489:M489)</f>
        <v>204</v>
      </c>
      <c r="L489" s="259">
        <v>204</v>
      </c>
      <c r="M489" s="237"/>
      <c r="N489" s="174"/>
      <c r="P489" s="252"/>
      <c r="Q489" s="453"/>
      <c r="R489" s="47"/>
      <c r="S489" s="47"/>
      <c r="T489" s="46"/>
    </row>
    <row r="490" spans="1:31" customHeight="1" ht="12.75" s="10" customFormat="1">
      <c r="A490" s="226"/>
      <c r="B490" s="258" t="s">
        <v>1523</v>
      </c>
      <c r="C490" s="181" t="s">
        <v>19</v>
      </c>
      <c r="D490" s="181" t="s">
        <v>20</v>
      </c>
      <c r="E490" s="181" t="s">
        <v>21</v>
      </c>
      <c r="F490" s="594" t="s">
        <v>1047</v>
      </c>
      <c r="G490" s="592"/>
      <c r="H490" s="592"/>
      <c r="I490" s="593"/>
      <c r="J490" s="181" t="s">
        <v>23</v>
      </c>
      <c r="K490" s="255">
        <f>SUM(L490:M490)</f>
        <v>9800</v>
      </c>
      <c r="L490" s="259">
        <v>9800</v>
      </c>
      <c r="M490" s="237"/>
      <c r="N490" s="174"/>
      <c r="P490" s="252"/>
      <c r="Q490" s="453"/>
      <c r="R490" s="47"/>
      <c r="S490" s="47"/>
      <c r="T490" s="46"/>
    </row>
    <row r="491" spans="1:31" customHeight="1" ht="12.75" s="10" customFormat="1">
      <c r="A491" s="226"/>
      <c r="B491" s="258" t="s">
        <v>1524</v>
      </c>
      <c r="C491" s="181" t="s">
        <v>19</v>
      </c>
      <c r="D491" s="181" t="s">
        <v>20</v>
      </c>
      <c r="E491" s="181" t="s">
        <v>21</v>
      </c>
      <c r="F491" s="594" t="s">
        <v>1047</v>
      </c>
      <c r="G491" s="592"/>
      <c r="H491" s="592"/>
      <c r="I491" s="593"/>
      <c r="J491" s="181" t="s">
        <v>23</v>
      </c>
      <c r="K491" s="255">
        <f>SUM(L491:M491)</f>
        <v>4350</v>
      </c>
      <c r="L491" s="259">
        <v>4350</v>
      </c>
      <c r="M491" s="237"/>
      <c r="N491" s="174"/>
      <c r="P491" s="252"/>
      <c r="Q491" s="453"/>
      <c r="R491" s="47"/>
      <c r="S491" s="47"/>
      <c r="T491" s="46"/>
    </row>
    <row r="492" spans="1:31" customHeight="1" ht="12.75" s="10" customFormat="1">
      <c r="A492" s="226"/>
      <c r="B492" s="258" t="s">
        <v>1525</v>
      </c>
      <c r="C492" s="181" t="s">
        <v>19</v>
      </c>
      <c r="D492" s="181" t="s">
        <v>20</v>
      </c>
      <c r="E492" s="181" t="s">
        <v>21</v>
      </c>
      <c r="F492" s="594" t="s">
        <v>1047</v>
      </c>
      <c r="G492" s="592"/>
      <c r="H492" s="592"/>
      <c r="I492" s="593"/>
      <c r="J492" s="181" t="s">
        <v>23</v>
      </c>
      <c r="K492" s="255">
        <f>SUM(L492:M492)</f>
        <v>3750</v>
      </c>
      <c r="L492" s="259">
        <v>3750</v>
      </c>
      <c r="M492" s="237"/>
      <c r="N492" s="174"/>
      <c r="P492" s="252"/>
      <c r="Q492" s="453"/>
      <c r="R492" s="47"/>
      <c r="S492" s="47"/>
      <c r="T492" s="46"/>
    </row>
    <row r="493" spans="1:31" customHeight="1" ht="12.75" s="10" customFormat="1">
      <c r="A493" s="226"/>
      <c r="B493" s="258" t="s">
        <v>1526</v>
      </c>
      <c r="C493" s="181" t="s">
        <v>19</v>
      </c>
      <c r="D493" s="181" t="s">
        <v>20</v>
      </c>
      <c r="E493" s="181" t="s">
        <v>21</v>
      </c>
      <c r="F493" s="594" t="s">
        <v>1047</v>
      </c>
      <c r="G493" s="592"/>
      <c r="H493" s="592"/>
      <c r="I493" s="593"/>
      <c r="J493" s="181" t="s">
        <v>23</v>
      </c>
      <c r="K493" s="255">
        <f>SUM(L493:M493)</f>
        <v>500</v>
      </c>
      <c r="L493" s="259">
        <v>500</v>
      </c>
      <c r="M493" s="237"/>
      <c r="N493" s="174"/>
      <c r="P493" s="252"/>
      <c r="Q493" s="453"/>
      <c r="R493" s="47"/>
      <c r="S493" s="47"/>
      <c r="T493" s="46"/>
    </row>
    <row r="494" spans="1:31" customHeight="1" ht="12.75" s="10" customFormat="1">
      <c r="A494" s="226"/>
      <c r="B494" s="258" t="s">
        <v>1527</v>
      </c>
      <c r="C494" s="181" t="s">
        <v>19</v>
      </c>
      <c r="D494" s="181" t="s">
        <v>20</v>
      </c>
      <c r="E494" s="181" t="s">
        <v>21</v>
      </c>
      <c r="F494" s="594" t="s">
        <v>1047</v>
      </c>
      <c r="G494" s="592"/>
      <c r="H494" s="592"/>
      <c r="I494" s="593"/>
      <c r="J494" s="181" t="s">
        <v>23</v>
      </c>
      <c r="K494" s="255">
        <f>SUM(L494:M494)</f>
        <v>9300</v>
      </c>
      <c r="L494" s="259">
        <v>9300</v>
      </c>
      <c r="M494" s="237"/>
      <c r="N494" s="174"/>
      <c r="P494" s="252"/>
      <c r="Q494" s="453"/>
      <c r="R494" s="47"/>
      <c r="S494" s="47"/>
      <c r="T494" s="46"/>
    </row>
    <row r="495" spans="1:31" customHeight="1" ht="12.75" s="10" customFormat="1">
      <c r="A495" s="226"/>
      <c r="B495" s="258" t="s">
        <v>1528</v>
      </c>
      <c r="C495" s="181" t="s">
        <v>19</v>
      </c>
      <c r="D495" s="181" t="s">
        <v>20</v>
      </c>
      <c r="E495" s="181" t="s">
        <v>21</v>
      </c>
      <c r="F495" s="594" t="s">
        <v>1047</v>
      </c>
      <c r="G495" s="592"/>
      <c r="H495" s="592"/>
      <c r="I495" s="593"/>
      <c r="J495" s="181" t="s">
        <v>23</v>
      </c>
      <c r="K495" s="255">
        <f>SUM(L495:M495)</f>
        <v>11591</v>
      </c>
      <c r="L495" s="259">
        <v>11591</v>
      </c>
      <c r="M495" s="237"/>
      <c r="N495" s="174"/>
      <c r="P495" s="252"/>
      <c r="Q495" s="453"/>
      <c r="R495" s="47"/>
      <c r="S495" s="47"/>
      <c r="T495" s="46"/>
    </row>
    <row r="496" spans="1:31" customHeight="1" ht="12.75" s="10" customFormat="1">
      <c r="A496" s="226"/>
      <c r="B496" s="258" t="s">
        <v>1529</v>
      </c>
      <c r="C496" s="181" t="s">
        <v>19</v>
      </c>
      <c r="D496" s="181" t="s">
        <v>20</v>
      </c>
      <c r="E496" s="181" t="s">
        <v>21</v>
      </c>
      <c r="F496" s="594" t="s">
        <v>1047</v>
      </c>
      <c r="G496" s="592"/>
      <c r="H496" s="592"/>
      <c r="I496" s="593"/>
      <c r="J496" s="181" t="s">
        <v>23</v>
      </c>
      <c r="K496" s="255">
        <f>SUM(L496:M496)</f>
        <v>18881</v>
      </c>
      <c r="L496" s="259">
        <v>18881</v>
      </c>
      <c r="M496" s="237"/>
      <c r="N496" s="174"/>
      <c r="P496" s="252"/>
      <c r="Q496" s="453"/>
      <c r="R496" s="47"/>
      <c r="S496" s="47"/>
      <c r="T496" s="46"/>
    </row>
    <row r="497" spans="1:31" customHeight="1" ht="12.75" hidden="true" s="10" customFormat="1">
      <c r="A497" s="226"/>
      <c r="B497" s="258" t="s">
        <v>1530</v>
      </c>
      <c r="C497" s="181" t="s">
        <v>19</v>
      </c>
      <c r="D497" s="181" t="s">
        <v>20</v>
      </c>
      <c r="E497" s="181" t="s">
        <v>21</v>
      </c>
      <c r="F497" s="594" t="s">
        <v>1047</v>
      </c>
      <c r="G497" s="592"/>
      <c r="H497" s="592"/>
      <c r="I497" s="593"/>
      <c r="J497" s="181" t="s">
        <v>23</v>
      </c>
      <c r="K497" s="255">
        <f>SUM(L497:M497)</f>
        <v>0</v>
      </c>
      <c r="L497" s="259">
        <v>0</v>
      </c>
      <c r="M497" s="237"/>
      <c r="N497" s="174"/>
      <c r="P497" s="252"/>
      <c r="Q497" s="453"/>
      <c r="R497" s="47"/>
      <c r="S497" s="47"/>
      <c r="T497" s="46"/>
    </row>
    <row r="498" spans="1:31" customHeight="1" ht="12.75" hidden="true" s="10" customFormat="1">
      <c r="A498" s="226"/>
      <c r="B498" s="258" t="s">
        <v>1531</v>
      </c>
      <c r="C498" s="181" t="s">
        <v>19</v>
      </c>
      <c r="D498" s="181" t="s">
        <v>20</v>
      </c>
      <c r="E498" s="181" t="s">
        <v>21</v>
      </c>
      <c r="F498" s="594" t="s">
        <v>1047</v>
      </c>
      <c r="G498" s="592"/>
      <c r="H498" s="592"/>
      <c r="I498" s="593"/>
      <c r="J498" s="181" t="s">
        <v>23</v>
      </c>
      <c r="K498" s="255">
        <f>SUM(L498:M498)</f>
        <v>0</v>
      </c>
      <c r="L498" s="259">
        <v>0</v>
      </c>
      <c r="M498" s="237"/>
      <c r="N498" s="174"/>
      <c r="P498" s="252"/>
      <c r="Q498" s="453"/>
      <c r="R498" s="47"/>
      <c r="S498" s="47"/>
      <c r="T498" s="46"/>
    </row>
    <row r="499" spans="1:31" customHeight="1" ht="12.75" hidden="true" s="10" customFormat="1">
      <c r="A499" s="226"/>
      <c r="B499" s="258" t="s">
        <v>1532</v>
      </c>
      <c r="C499" s="181" t="s">
        <v>19</v>
      </c>
      <c r="D499" s="181" t="s">
        <v>20</v>
      </c>
      <c r="E499" s="181" t="s">
        <v>21</v>
      </c>
      <c r="F499" s="594" t="s">
        <v>1047</v>
      </c>
      <c r="G499" s="592"/>
      <c r="H499" s="592"/>
      <c r="I499" s="593"/>
      <c r="J499" s="181" t="s">
        <v>23</v>
      </c>
      <c r="K499" s="255">
        <f>SUM(L499:M499)</f>
        <v>0</v>
      </c>
      <c r="L499" s="259">
        <v>0</v>
      </c>
      <c r="M499" s="237"/>
      <c r="N499" s="174"/>
      <c r="P499" s="252"/>
      <c r="Q499" s="453"/>
      <c r="R499" s="47"/>
      <c r="S499" s="47"/>
      <c r="T499" s="46"/>
    </row>
    <row r="500" spans="1:31" customHeight="1" ht="12.75" s="10" customFormat="1">
      <c r="A500" s="226"/>
      <c r="B500" s="258" t="s">
        <v>1533</v>
      </c>
      <c r="C500" s="181" t="s">
        <v>19</v>
      </c>
      <c r="D500" s="181" t="s">
        <v>20</v>
      </c>
      <c r="E500" s="181" t="s">
        <v>21</v>
      </c>
      <c r="F500" s="594" t="s">
        <v>1047</v>
      </c>
      <c r="G500" s="592"/>
      <c r="H500" s="592"/>
      <c r="I500" s="593"/>
      <c r="J500" s="181" t="s">
        <v>23</v>
      </c>
      <c r="K500" s="255">
        <f>SUM(L500:M500)</f>
        <v>1150</v>
      </c>
      <c r="L500" s="259">
        <v>1150</v>
      </c>
      <c r="M500" s="237"/>
      <c r="N500" s="174"/>
      <c r="P500" s="252"/>
      <c r="Q500" s="453"/>
      <c r="R500" s="47"/>
      <c r="S500" s="47"/>
      <c r="T500" s="46"/>
    </row>
    <row r="501" spans="1:31" customHeight="1" ht="12.75" s="10" customFormat="1">
      <c r="A501" s="226"/>
      <c r="B501" s="258" t="s">
        <v>1534</v>
      </c>
      <c r="C501" s="181" t="s">
        <v>19</v>
      </c>
      <c r="D501" s="181" t="s">
        <v>20</v>
      </c>
      <c r="E501" s="181" t="s">
        <v>21</v>
      </c>
      <c r="F501" s="594" t="s">
        <v>1047</v>
      </c>
      <c r="G501" s="592"/>
      <c r="H501" s="592"/>
      <c r="I501" s="593"/>
      <c r="J501" s="181" t="s">
        <v>23</v>
      </c>
      <c r="K501" s="255">
        <f>SUM(L501:M501)</f>
        <v>44800</v>
      </c>
      <c r="L501" s="259">
        <v>44800</v>
      </c>
      <c r="M501" s="237"/>
      <c r="N501" s="174"/>
      <c r="P501" s="252"/>
      <c r="Q501" s="453"/>
      <c r="R501" s="47"/>
      <c r="S501" s="47"/>
      <c r="T501" s="46"/>
    </row>
    <row r="502" spans="1:31" customHeight="1" ht="12.75" s="10" customFormat="1">
      <c r="A502" s="226"/>
      <c r="B502" s="258" t="s">
        <v>1535</v>
      </c>
      <c r="C502" s="181" t="s">
        <v>19</v>
      </c>
      <c r="D502" s="181" t="s">
        <v>20</v>
      </c>
      <c r="E502" s="181" t="s">
        <v>21</v>
      </c>
      <c r="F502" s="594" t="s">
        <v>1047</v>
      </c>
      <c r="G502" s="592"/>
      <c r="H502" s="592"/>
      <c r="I502" s="593"/>
      <c r="J502" s="181" t="s">
        <v>23</v>
      </c>
      <c r="K502" s="255">
        <f>SUM(L502:M502)</f>
        <v>13800</v>
      </c>
      <c r="L502" s="259">
        <v>13800</v>
      </c>
      <c r="M502" s="237"/>
      <c r="N502" s="174"/>
      <c r="P502" s="252"/>
      <c r="Q502" s="453"/>
      <c r="R502" s="47"/>
      <c r="S502" s="47"/>
      <c r="T502" s="46"/>
    </row>
    <row r="503" spans="1:31" customHeight="1" ht="12.75" s="10" customFormat="1">
      <c r="A503" s="226"/>
      <c r="B503" s="258" t="s">
        <v>1536</v>
      </c>
      <c r="C503" s="181" t="s">
        <v>19</v>
      </c>
      <c r="D503" s="181" t="s">
        <v>20</v>
      </c>
      <c r="E503" s="181" t="s">
        <v>21</v>
      </c>
      <c r="F503" s="594" t="s">
        <v>1047</v>
      </c>
      <c r="G503" s="592"/>
      <c r="H503" s="592"/>
      <c r="I503" s="593"/>
      <c r="J503" s="181" t="s">
        <v>23</v>
      </c>
      <c r="K503" s="255">
        <f>SUM(L503:M503)</f>
        <v>17320</v>
      </c>
      <c r="L503" s="259">
        <v>17320</v>
      </c>
      <c r="M503" s="237"/>
      <c r="N503" s="174"/>
      <c r="P503" s="252"/>
      <c r="Q503" s="453"/>
      <c r="R503" s="47"/>
      <c r="S503" s="47"/>
      <c r="T503" s="46"/>
    </row>
    <row r="504" spans="1:31" customHeight="1" ht="12.75" s="10" customFormat="1">
      <c r="A504" s="226"/>
      <c r="B504" s="258" t="s">
        <v>1537</v>
      </c>
      <c r="C504" s="181" t="s">
        <v>19</v>
      </c>
      <c r="D504" s="181" t="s">
        <v>20</v>
      </c>
      <c r="E504" s="181" t="s">
        <v>21</v>
      </c>
      <c r="F504" s="594" t="s">
        <v>1047</v>
      </c>
      <c r="G504" s="592"/>
      <c r="H504" s="592"/>
      <c r="I504" s="593"/>
      <c r="J504" s="181" t="s">
        <v>23</v>
      </c>
      <c r="K504" s="255">
        <f>SUM(L504:M504)</f>
        <v>4773</v>
      </c>
      <c r="L504" s="259">
        <v>4773</v>
      </c>
      <c r="M504" s="237"/>
      <c r="N504" s="174"/>
      <c r="P504" s="252"/>
      <c r="Q504" s="453"/>
      <c r="R504" s="47"/>
      <c r="S504" s="47"/>
      <c r="T504" s="46"/>
    </row>
    <row r="505" spans="1:31" customHeight="1" ht="12.75" s="10" customFormat="1">
      <c r="A505" s="226"/>
      <c r="B505" s="258" t="s">
        <v>1538</v>
      </c>
      <c r="C505" s="181" t="s">
        <v>19</v>
      </c>
      <c r="D505" s="181" t="s">
        <v>20</v>
      </c>
      <c r="E505" s="181" t="s">
        <v>21</v>
      </c>
      <c r="F505" s="594" t="s">
        <v>1047</v>
      </c>
      <c r="G505" s="592"/>
      <c r="H505" s="592"/>
      <c r="I505" s="593"/>
      <c r="J505" s="181" t="s">
        <v>23</v>
      </c>
      <c r="K505" s="255">
        <f>SUM(L505:M505)</f>
        <v>122094</v>
      </c>
      <c r="L505" s="259">
        <v>122094</v>
      </c>
      <c r="M505" s="237"/>
      <c r="N505" s="174"/>
      <c r="P505" s="252"/>
      <c r="Q505" s="453"/>
      <c r="R505" s="47"/>
      <c r="S505" s="47"/>
      <c r="T505" s="46"/>
    </row>
    <row r="506" spans="1:31" customHeight="1" ht="12.75" s="10" customFormat="1">
      <c r="A506" s="226"/>
      <c r="B506" s="258" t="s">
        <v>1539</v>
      </c>
      <c r="C506" s="181" t="s">
        <v>19</v>
      </c>
      <c r="D506" s="181" t="s">
        <v>20</v>
      </c>
      <c r="E506" s="181" t="s">
        <v>21</v>
      </c>
      <c r="F506" s="594" t="s">
        <v>1047</v>
      </c>
      <c r="G506" s="592"/>
      <c r="H506" s="592"/>
      <c r="I506" s="593"/>
      <c r="J506" s="181" t="s">
        <v>23</v>
      </c>
      <c r="K506" s="255">
        <f>SUM(L506:M506)</f>
        <v>50380</v>
      </c>
      <c r="L506" s="259">
        <v>50380</v>
      </c>
      <c r="M506" s="237"/>
      <c r="N506" s="174"/>
      <c r="P506" s="252"/>
      <c r="Q506" s="453"/>
      <c r="R506" s="47"/>
      <c r="S506" s="47"/>
      <c r="T506" s="46"/>
    </row>
    <row r="507" spans="1:31" customHeight="1" ht="12.75" s="10" customFormat="1">
      <c r="A507" s="226"/>
      <c r="B507" s="258" t="s">
        <v>1540</v>
      </c>
      <c r="C507" s="181" t="s">
        <v>19</v>
      </c>
      <c r="D507" s="181" t="s">
        <v>20</v>
      </c>
      <c r="E507" s="181" t="s">
        <v>21</v>
      </c>
      <c r="F507" s="594" t="s">
        <v>1047</v>
      </c>
      <c r="G507" s="592"/>
      <c r="H507" s="592"/>
      <c r="I507" s="593"/>
      <c r="J507" s="181" t="s">
        <v>23</v>
      </c>
      <c r="K507" s="255">
        <f>SUM(L507:M507)</f>
        <v>70550</v>
      </c>
      <c r="L507" s="259">
        <v>70550</v>
      </c>
      <c r="M507" s="237"/>
      <c r="N507" s="174"/>
      <c r="P507" s="252"/>
      <c r="Q507" s="453"/>
      <c r="R507" s="47"/>
      <c r="S507" s="47"/>
      <c r="T507" s="46"/>
    </row>
    <row r="508" spans="1:31" customHeight="1" ht="12.75" s="10" customFormat="1">
      <c r="A508" s="226"/>
      <c r="B508" s="258" t="s">
        <v>1541</v>
      </c>
      <c r="C508" s="181" t="s">
        <v>19</v>
      </c>
      <c r="D508" s="181" t="s">
        <v>20</v>
      </c>
      <c r="E508" s="181" t="s">
        <v>21</v>
      </c>
      <c r="F508" s="594" t="s">
        <v>1047</v>
      </c>
      <c r="G508" s="592"/>
      <c r="H508" s="592"/>
      <c r="I508" s="593"/>
      <c r="J508" s="181" t="s">
        <v>23</v>
      </c>
      <c r="K508" s="255">
        <f>SUM(L508:M508)</f>
        <v>92916</v>
      </c>
      <c r="L508" s="259">
        <v>92916</v>
      </c>
      <c r="M508" s="237"/>
      <c r="N508" s="174"/>
      <c r="P508" s="252"/>
      <c r="Q508" s="453"/>
      <c r="R508" s="47"/>
      <c r="S508" s="47"/>
      <c r="T508" s="46"/>
    </row>
    <row r="509" spans="1:31" customHeight="1" ht="12.75" s="10" customFormat="1">
      <c r="A509" s="226"/>
      <c r="B509" s="258" t="s">
        <v>1542</v>
      </c>
      <c r="C509" s="181" t="s">
        <v>19</v>
      </c>
      <c r="D509" s="181" t="s">
        <v>20</v>
      </c>
      <c r="E509" s="181" t="s">
        <v>21</v>
      </c>
      <c r="F509" s="594" t="s">
        <v>1047</v>
      </c>
      <c r="G509" s="592"/>
      <c r="H509" s="592"/>
      <c r="I509" s="593"/>
      <c r="J509" s="181" t="s">
        <v>23</v>
      </c>
      <c r="K509" s="255">
        <f>SUM(L509:M509)</f>
        <v>145782</v>
      </c>
      <c r="L509" s="259">
        <v>145782</v>
      </c>
      <c r="M509" s="237"/>
      <c r="N509" s="174"/>
      <c r="P509" s="252"/>
      <c r="Q509" s="453"/>
      <c r="R509" s="47"/>
      <c r="S509" s="47"/>
      <c r="T509" s="46"/>
    </row>
    <row r="510" spans="1:31" customHeight="1" ht="12.75" s="10" customFormat="1">
      <c r="A510" s="226"/>
      <c r="B510" s="258" t="s">
        <v>1543</v>
      </c>
      <c r="C510" s="181" t="s">
        <v>19</v>
      </c>
      <c r="D510" s="181" t="s">
        <v>20</v>
      </c>
      <c r="E510" s="181" t="s">
        <v>21</v>
      </c>
      <c r="F510" s="594" t="s">
        <v>1047</v>
      </c>
      <c r="G510" s="592"/>
      <c r="H510" s="592"/>
      <c r="I510" s="593"/>
      <c r="J510" s="181" t="s">
        <v>23</v>
      </c>
      <c r="K510" s="255">
        <f>SUM(L510:M510)</f>
        <v>135</v>
      </c>
      <c r="L510" s="259">
        <v>135</v>
      </c>
      <c r="M510" s="237"/>
      <c r="N510" s="174"/>
      <c r="P510" s="252"/>
      <c r="Q510" s="453"/>
      <c r="R510" s="47"/>
      <c r="S510" s="47"/>
      <c r="T510" s="46"/>
    </row>
    <row r="511" spans="1:31" customHeight="1" ht="12.75" s="10" customFormat="1">
      <c r="A511" s="226"/>
      <c r="B511" s="258" t="s">
        <v>1544</v>
      </c>
      <c r="C511" s="181" t="s">
        <v>19</v>
      </c>
      <c r="D511" s="181" t="s">
        <v>20</v>
      </c>
      <c r="E511" s="181" t="s">
        <v>21</v>
      </c>
      <c r="F511" s="594" t="s">
        <v>1047</v>
      </c>
      <c r="G511" s="592"/>
      <c r="H511" s="592"/>
      <c r="I511" s="593"/>
      <c r="J511" s="181" t="s">
        <v>23</v>
      </c>
      <c r="K511" s="255">
        <f>SUM(L511:M511)</f>
        <v>4756</v>
      </c>
      <c r="L511" s="259">
        <v>4756</v>
      </c>
      <c r="M511" s="237"/>
      <c r="N511" s="174"/>
      <c r="P511" s="252"/>
      <c r="Q511" s="453"/>
      <c r="R511" s="47"/>
      <c r="S511" s="47"/>
      <c r="T511" s="46"/>
    </row>
    <row r="512" spans="1:31" customHeight="1" ht="12.75" s="10" customFormat="1">
      <c r="A512" s="226"/>
      <c r="B512" s="258" t="s">
        <v>1545</v>
      </c>
      <c r="C512" s="181" t="s">
        <v>19</v>
      </c>
      <c r="D512" s="181" t="s">
        <v>20</v>
      </c>
      <c r="E512" s="181" t="s">
        <v>21</v>
      </c>
      <c r="F512" s="594" t="s">
        <v>1047</v>
      </c>
      <c r="G512" s="592"/>
      <c r="H512" s="592"/>
      <c r="I512" s="593"/>
      <c r="J512" s="181" t="s">
        <v>23</v>
      </c>
      <c r="K512" s="255">
        <f>SUM(L512:M512)</f>
        <v>43848</v>
      </c>
      <c r="L512" s="259">
        <v>43848</v>
      </c>
      <c r="M512" s="237"/>
      <c r="N512" s="174"/>
      <c r="P512" s="252"/>
      <c r="Q512" s="453"/>
      <c r="R512" s="47"/>
      <c r="S512" s="47"/>
      <c r="T512" s="46"/>
    </row>
    <row r="513" spans="1:31" customHeight="1" ht="12.75" s="10" customFormat="1">
      <c r="A513" s="226"/>
      <c r="B513" s="258" t="s">
        <v>1546</v>
      </c>
      <c r="C513" s="181" t="s">
        <v>19</v>
      </c>
      <c r="D513" s="181" t="s">
        <v>20</v>
      </c>
      <c r="E513" s="181" t="s">
        <v>21</v>
      </c>
      <c r="F513" s="594" t="s">
        <v>1047</v>
      </c>
      <c r="G513" s="592"/>
      <c r="H513" s="592"/>
      <c r="I513" s="593"/>
      <c r="J513" s="181" t="s">
        <v>23</v>
      </c>
      <c r="K513" s="255">
        <f>SUM(L513:M513)</f>
        <v>10624</v>
      </c>
      <c r="L513" s="259">
        <v>10624</v>
      </c>
      <c r="M513" s="237"/>
      <c r="N513" s="174"/>
      <c r="P513" s="252"/>
      <c r="Q513" s="453"/>
      <c r="R513" s="47"/>
      <c r="S513" s="47"/>
      <c r="T513" s="46"/>
    </row>
    <row r="514" spans="1:31" customHeight="1" ht="12.75" s="10" customFormat="1">
      <c r="A514" s="226"/>
      <c r="B514" s="258" t="s">
        <v>1547</v>
      </c>
      <c r="C514" s="181" t="s">
        <v>19</v>
      </c>
      <c r="D514" s="181" t="s">
        <v>20</v>
      </c>
      <c r="E514" s="181" t="s">
        <v>21</v>
      </c>
      <c r="F514" s="594" t="s">
        <v>1047</v>
      </c>
      <c r="G514" s="592"/>
      <c r="H514" s="592"/>
      <c r="I514" s="593"/>
      <c r="J514" s="181" t="s">
        <v>23</v>
      </c>
      <c r="K514" s="255">
        <f>SUM(L514:M514)</f>
        <v>0</v>
      </c>
      <c r="L514" s="259">
        <v>0</v>
      </c>
      <c r="M514" s="237"/>
      <c r="N514" s="174"/>
      <c r="P514" s="252"/>
      <c r="Q514" s="453"/>
      <c r="R514" s="47"/>
      <c r="S514" s="47"/>
      <c r="T514" s="46"/>
    </row>
    <row r="515" spans="1:31" customHeight="1" ht="12.75" s="10" customFormat="1">
      <c r="A515" s="226"/>
      <c r="B515" s="258" t="s">
        <v>1548</v>
      </c>
      <c r="C515" s="181" t="s">
        <v>19</v>
      </c>
      <c r="D515" s="181" t="s">
        <v>20</v>
      </c>
      <c r="E515" s="181" t="s">
        <v>21</v>
      </c>
      <c r="F515" s="594" t="s">
        <v>1047</v>
      </c>
      <c r="G515" s="592"/>
      <c r="H515" s="592"/>
      <c r="I515" s="593"/>
      <c r="J515" s="181" t="s">
        <v>23</v>
      </c>
      <c r="K515" s="255">
        <f>SUM(L515:M515)</f>
        <v>1000</v>
      </c>
      <c r="L515" s="259">
        <v>1000</v>
      </c>
      <c r="M515" s="237"/>
      <c r="N515" s="174"/>
      <c r="P515" s="252"/>
      <c r="Q515" s="453"/>
      <c r="R515" s="47"/>
      <c r="S515" s="47"/>
      <c r="T515" s="46"/>
    </row>
    <row r="516" spans="1:31" customHeight="1" ht="12.75" s="10" customFormat="1">
      <c r="A516" s="226"/>
      <c r="B516" s="258" t="s">
        <v>1549</v>
      </c>
      <c r="C516" s="181" t="s">
        <v>19</v>
      </c>
      <c r="D516" s="181" t="s">
        <v>20</v>
      </c>
      <c r="E516" s="181" t="s">
        <v>21</v>
      </c>
      <c r="F516" s="594" t="s">
        <v>1047</v>
      </c>
      <c r="G516" s="592"/>
      <c r="H516" s="592"/>
      <c r="I516" s="593"/>
      <c r="J516" s="181" t="s">
        <v>23</v>
      </c>
      <c r="K516" s="255">
        <f>SUM(L516:M516)</f>
        <v>600</v>
      </c>
      <c r="L516" s="259">
        <v>600</v>
      </c>
      <c r="M516" s="237"/>
      <c r="N516" s="174"/>
      <c r="P516" s="252"/>
      <c r="Q516" s="453"/>
      <c r="R516" s="47"/>
      <c r="S516" s="47"/>
      <c r="T516" s="46"/>
    </row>
    <row r="517" spans="1:31" customHeight="1" ht="12.75" s="10" customFormat="1">
      <c r="A517" s="226"/>
      <c r="B517" s="258" t="s">
        <v>1550</v>
      </c>
      <c r="C517" s="181" t="s">
        <v>19</v>
      </c>
      <c r="D517" s="181" t="s">
        <v>20</v>
      </c>
      <c r="E517" s="181" t="s">
        <v>21</v>
      </c>
      <c r="F517" s="594" t="s">
        <v>1047</v>
      </c>
      <c r="G517" s="592"/>
      <c r="H517" s="592"/>
      <c r="I517" s="593"/>
      <c r="J517" s="181" t="s">
        <v>23</v>
      </c>
      <c r="K517" s="255">
        <f>SUM(L517:M517)</f>
        <v>495</v>
      </c>
      <c r="L517" s="259">
        <v>495</v>
      </c>
      <c r="M517" s="237"/>
      <c r="N517" s="174"/>
      <c r="P517" s="252"/>
      <c r="Q517" s="453"/>
      <c r="R517" s="47"/>
      <c r="S517" s="47"/>
      <c r="T517" s="46"/>
    </row>
    <row r="518" spans="1:31" customHeight="1" ht="12.75" s="10" customFormat="1">
      <c r="A518" s="226"/>
      <c r="B518" s="258" t="s">
        <v>1551</v>
      </c>
      <c r="C518" s="181" t="s">
        <v>19</v>
      </c>
      <c r="D518" s="181" t="s">
        <v>20</v>
      </c>
      <c r="E518" s="181" t="s">
        <v>21</v>
      </c>
      <c r="F518" s="594" t="s">
        <v>1047</v>
      </c>
      <c r="G518" s="592"/>
      <c r="H518" s="592"/>
      <c r="I518" s="593"/>
      <c r="J518" s="181" t="s">
        <v>23</v>
      </c>
      <c r="K518" s="255">
        <f>SUM(L518:M518)</f>
        <v>55000</v>
      </c>
      <c r="L518" s="259">
        <v>55000</v>
      </c>
      <c r="M518" s="237"/>
      <c r="N518" s="174"/>
      <c r="P518" s="252"/>
      <c r="Q518" s="453"/>
      <c r="R518" s="47"/>
      <c r="S518" s="47"/>
      <c r="T518" s="46"/>
    </row>
    <row r="519" spans="1:31" customHeight="1" ht="12.75" s="10" customFormat="1">
      <c r="A519" s="226"/>
      <c r="B519" s="258" t="s">
        <v>1552</v>
      </c>
      <c r="C519" s="181" t="s">
        <v>19</v>
      </c>
      <c r="D519" s="181" t="s">
        <v>20</v>
      </c>
      <c r="E519" s="181" t="s">
        <v>21</v>
      </c>
      <c r="F519" s="594" t="s">
        <v>1047</v>
      </c>
      <c r="G519" s="592"/>
      <c r="H519" s="592"/>
      <c r="I519" s="593"/>
      <c r="J519" s="181" t="s">
        <v>23</v>
      </c>
      <c r="K519" s="255">
        <f>SUM(L519:M519)</f>
        <v>0</v>
      </c>
      <c r="L519" s="259">
        <v>0</v>
      </c>
      <c r="M519" s="237"/>
      <c r="N519" s="174"/>
      <c r="P519" s="252"/>
      <c r="Q519" s="453"/>
      <c r="R519" s="47"/>
      <c r="S519" s="47"/>
      <c r="T519" s="46"/>
    </row>
    <row r="520" spans="1:31" customHeight="1" ht="12.75" s="10" customFormat="1">
      <c r="A520" s="226"/>
      <c r="B520" s="258" t="s">
        <v>1553</v>
      </c>
      <c r="C520" s="181" t="s">
        <v>19</v>
      </c>
      <c r="D520" s="181" t="s">
        <v>20</v>
      </c>
      <c r="E520" s="181" t="s">
        <v>21</v>
      </c>
      <c r="F520" s="594" t="s">
        <v>1047</v>
      </c>
      <c r="G520" s="592"/>
      <c r="H520" s="592"/>
      <c r="I520" s="593"/>
      <c r="J520" s="181" t="s">
        <v>23</v>
      </c>
      <c r="K520" s="255">
        <f>SUM(L520:M520)</f>
        <v>138000</v>
      </c>
      <c r="L520" s="259">
        <v>138000</v>
      </c>
      <c r="M520" s="237"/>
      <c r="N520" s="174"/>
      <c r="P520" s="252"/>
      <c r="Q520" s="453"/>
      <c r="R520" s="47"/>
      <c r="S520" s="47"/>
      <c r="T520" s="46"/>
    </row>
    <row r="521" spans="1:31" customHeight="1" ht="12.75" s="10" customFormat="1">
      <c r="A521" s="226"/>
      <c r="B521" s="258" t="s">
        <v>1554</v>
      </c>
      <c r="C521" s="181" t="s">
        <v>19</v>
      </c>
      <c r="D521" s="181" t="s">
        <v>20</v>
      </c>
      <c r="E521" s="181" t="s">
        <v>21</v>
      </c>
      <c r="F521" s="594" t="s">
        <v>1047</v>
      </c>
      <c r="G521" s="592"/>
      <c r="H521" s="592"/>
      <c r="I521" s="593"/>
      <c r="J521" s="181" t="s">
        <v>23</v>
      </c>
      <c r="K521" s="255">
        <f>SUM(L521:M521)</f>
        <v>13600</v>
      </c>
      <c r="L521" s="259">
        <v>13600</v>
      </c>
      <c r="M521" s="237"/>
      <c r="N521" s="174"/>
      <c r="P521" s="252"/>
      <c r="Q521" s="453"/>
      <c r="R521" s="47"/>
      <c r="S521" s="47"/>
      <c r="T521" s="46"/>
    </row>
    <row r="522" spans="1:31" customHeight="1" ht="12.75" s="10" customFormat="1">
      <c r="A522" s="226"/>
      <c r="B522" s="258" t="s">
        <v>1555</v>
      </c>
      <c r="C522" s="181" t="s">
        <v>19</v>
      </c>
      <c r="D522" s="181" t="s">
        <v>20</v>
      </c>
      <c r="E522" s="181" t="s">
        <v>21</v>
      </c>
      <c r="F522" s="594" t="s">
        <v>1047</v>
      </c>
      <c r="G522" s="592"/>
      <c r="H522" s="592"/>
      <c r="I522" s="593"/>
      <c r="J522" s="181" t="s">
        <v>23</v>
      </c>
      <c r="K522" s="255">
        <f>SUM(L522:M522)</f>
        <v>8000</v>
      </c>
      <c r="L522" s="259">
        <v>8000</v>
      </c>
      <c r="M522" s="237"/>
      <c r="N522" s="174"/>
      <c r="P522" s="252"/>
      <c r="Q522" s="453"/>
      <c r="R522" s="47"/>
      <c r="S522" s="47"/>
      <c r="T522" s="46"/>
    </row>
    <row r="523" spans="1:31" customHeight="1" ht="12.75" s="10" customFormat="1">
      <c r="A523" s="226"/>
      <c r="B523" s="258" t="s">
        <v>1556</v>
      </c>
      <c r="C523" s="181" t="s">
        <v>19</v>
      </c>
      <c r="D523" s="181" t="s">
        <v>20</v>
      </c>
      <c r="E523" s="181" t="s">
        <v>21</v>
      </c>
      <c r="F523" s="594" t="s">
        <v>1047</v>
      </c>
      <c r="G523" s="592"/>
      <c r="H523" s="592"/>
      <c r="I523" s="593"/>
      <c r="J523" s="181" t="s">
        <v>23</v>
      </c>
      <c r="K523" s="255">
        <f>SUM(L523:M523)</f>
        <v>850</v>
      </c>
      <c r="L523" s="259">
        <v>850</v>
      </c>
      <c r="M523" s="237"/>
      <c r="N523" s="174"/>
      <c r="P523" s="252"/>
      <c r="Q523" s="453"/>
      <c r="R523" s="47"/>
      <c r="S523" s="47"/>
      <c r="T523" s="46"/>
    </row>
    <row r="524" spans="1:31" customHeight="1" ht="12.75" s="10" customFormat="1">
      <c r="A524" s="226"/>
      <c r="B524" s="258" t="s">
        <v>1557</v>
      </c>
      <c r="C524" s="181" t="s">
        <v>19</v>
      </c>
      <c r="D524" s="181" t="s">
        <v>20</v>
      </c>
      <c r="E524" s="181" t="s">
        <v>21</v>
      </c>
      <c r="F524" s="594" t="s">
        <v>1047</v>
      </c>
      <c r="G524" s="592"/>
      <c r="H524" s="592"/>
      <c r="I524" s="593"/>
      <c r="J524" s="181" t="s">
        <v>23</v>
      </c>
      <c r="K524" s="255">
        <f>SUM(L524:M524)</f>
        <v>2300</v>
      </c>
      <c r="L524" s="259">
        <v>2300</v>
      </c>
      <c r="M524" s="237"/>
      <c r="N524" s="174"/>
      <c r="P524" s="252"/>
      <c r="Q524" s="453"/>
      <c r="R524" s="47"/>
      <c r="S524" s="47"/>
      <c r="T524" s="46"/>
    </row>
    <row r="525" spans="1:31" customHeight="1" ht="12.75" s="10" customFormat="1">
      <c r="A525" s="226"/>
      <c r="B525" s="329" t="s">
        <v>1558</v>
      </c>
      <c r="C525" s="181" t="s">
        <v>19</v>
      </c>
      <c r="D525" s="181" t="s">
        <v>20</v>
      </c>
      <c r="E525" s="181" t="s">
        <v>21</v>
      </c>
      <c r="F525" s="594" t="s">
        <v>1047</v>
      </c>
      <c r="G525" s="592"/>
      <c r="H525" s="592"/>
      <c r="I525" s="593"/>
      <c r="J525" s="181" t="s">
        <v>23</v>
      </c>
      <c r="K525" s="255">
        <f>SUM(L525:M525)</f>
        <v>5950</v>
      </c>
      <c r="L525" s="259">
        <v>5950</v>
      </c>
      <c r="M525" s="237"/>
      <c r="N525" s="174"/>
      <c r="P525" s="252"/>
      <c r="Q525" s="453"/>
      <c r="R525" s="47"/>
      <c r="S525" s="47"/>
      <c r="T525" s="46"/>
    </row>
    <row r="526" spans="1:31" customHeight="1" ht="12.75" s="10" customFormat="1">
      <c r="A526" s="226"/>
      <c r="B526" s="258" t="s">
        <v>1559</v>
      </c>
      <c r="C526" s="181" t="s">
        <v>19</v>
      </c>
      <c r="D526" s="181" t="s">
        <v>20</v>
      </c>
      <c r="E526" s="181" t="s">
        <v>21</v>
      </c>
      <c r="F526" s="594" t="s">
        <v>1047</v>
      </c>
      <c r="G526" s="592"/>
      <c r="H526" s="592"/>
      <c r="I526" s="593"/>
      <c r="J526" s="181" t="s">
        <v>23</v>
      </c>
      <c r="K526" s="255">
        <f>SUM(L526:M526)</f>
        <v>10206</v>
      </c>
      <c r="L526" s="259">
        <v>10206</v>
      </c>
      <c r="M526" s="237"/>
      <c r="N526" s="174"/>
      <c r="P526" s="252"/>
      <c r="Q526" s="453"/>
      <c r="R526" s="47"/>
      <c r="S526" s="47"/>
      <c r="T526" s="46"/>
    </row>
    <row r="527" spans="1:31" customHeight="1" ht="12.75" s="10" customFormat="1">
      <c r="A527" s="226"/>
      <c r="B527" s="258" t="s">
        <v>1560</v>
      </c>
      <c r="C527" s="181" t="s">
        <v>19</v>
      </c>
      <c r="D527" s="181" t="s">
        <v>20</v>
      </c>
      <c r="E527" s="181" t="s">
        <v>21</v>
      </c>
      <c r="F527" s="594" t="s">
        <v>1047</v>
      </c>
      <c r="G527" s="592"/>
      <c r="H527" s="592"/>
      <c r="I527" s="593"/>
      <c r="J527" s="181" t="s">
        <v>23</v>
      </c>
      <c r="K527" s="255">
        <f>SUM(L527:M527)</f>
        <v>0</v>
      </c>
      <c r="L527" s="259">
        <v>0</v>
      </c>
      <c r="M527" s="237"/>
      <c r="N527" s="174"/>
      <c r="P527" s="252"/>
      <c r="Q527" s="453"/>
      <c r="R527" s="47"/>
      <c r="S527" s="47"/>
      <c r="T527" s="46"/>
    </row>
    <row r="528" spans="1:31" customHeight="1" ht="12.75" s="10" customFormat="1">
      <c r="A528" s="226"/>
      <c r="B528" s="258" t="s">
        <v>1561</v>
      </c>
      <c r="C528" s="181" t="s">
        <v>19</v>
      </c>
      <c r="D528" s="181" t="s">
        <v>20</v>
      </c>
      <c r="E528" s="181" t="s">
        <v>21</v>
      </c>
      <c r="F528" s="594" t="s">
        <v>1047</v>
      </c>
      <c r="G528" s="592"/>
      <c r="H528" s="592"/>
      <c r="I528" s="593"/>
      <c r="J528" s="181" t="s">
        <v>23</v>
      </c>
      <c r="K528" s="255">
        <f>SUM(L528:M528)</f>
        <v>13100</v>
      </c>
      <c r="L528" s="259">
        <v>13100</v>
      </c>
      <c r="M528" s="237"/>
      <c r="N528" s="174"/>
      <c r="P528" s="252"/>
      <c r="Q528" s="453"/>
      <c r="R528" s="47"/>
      <c r="S528" s="47"/>
      <c r="T528" s="46"/>
    </row>
    <row r="529" spans="1:31" customHeight="1" ht="12.75" s="10" customFormat="1">
      <c r="A529" s="226"/>
      <c r="B529" s="258" t="s">
        <v>1562</v>
      </c>
      <c r="C529" s="181" t="s">
        <v>19</v>
      </c>
      <c r="D529" s="181" t="s">
        <v>20</v>
      </c>
      <c r="E529" s="181" t="s">
        <v>21</v>
      </c>
      <c r="F529" s="594" t="s">
        <v>1047</v>
      </c>
      <c r="G529" s="592"/>
      <c r="H529" s="592"/>
      <c r="I529" s="593"/>
      <c r="J529" s="181" t="s">
        <v>23</v>
      </c>
      <c r="K529" s="255">
        <f>SUM(L529:M529)</f>
        <v>21360</v>
      </c>
      <c r="L529" s="259">
        <v>21360</v>
      </c>
      <c r="M529" s="237"/>
      <c r="N529" s="174"/>
      <c r="P529" s="252"/>
      <c r="Q529" s="453"/>
      <c r="R529" s="47"/>
      <c r="S529" s="47"/>
      <c r="T529" s="46"/>
    </row>
    <row r="530" spans="1:31" customHeight="1" ht="12.75" s="10" customFormat="1">
      <c r="A530" s="226"/>
      <c r="B530" s="258" t="s">
        <v>1563</v>
      </c>
      <c r="C530" s="181" t="s">
        <v>19</v>
      </c>
      <c r="D530" s="181" t="s">
        <v>20</v>
      </c>
      <c r="E530" s="181" t="s">
        <v>21</v>
      </c>
      <c r="F530" s="594" t="s">
        <v>1047</v>
      </c>
      <c r="G530" s="592"/>
      <c r="H530" s="592"/>
      <c r="I530" s="593"/>
      <c r="J530" s="181" t="s">
        <v>23</v>
      </c>
      <c r="K530" s="255">
        <f>SUM(L530:M530)</f>
        <v>6000</v>
      </c>
      <c r="L530" s="259">
        <v>6000</v>
      </c>
      <c r="M530" s="237"/>
      <c r="N530" s="174"/>
      <c r="P530" s="252"/>
      <c r="Q530" s="453"/>
      <c r="R530" s="47"/>
      <c r="S530" s="47"/>
      <c r="T530" s="46"/>
    </row>
    <row r="531" spans="1:31" customHeight="1" ht="12.75" s="10" customFormat="1">
      <c r="A531" s="226"/>
      <c r="B531" s="258" t="s">
        <v>1564</v>
      </c>
      <c r="C531" s="181" t="s">
        <v>19</v>
      </c>
      <c r="D531" s="181" t="s">
        <v>20</v>
      </c>
      <c r="E531" s="181" t="s">
        <v>21</v>
      </c>
      <c r="F531" s="594" t="s">
        <v>1047</v>
      </c>
      <c r="G531" s="592"/>
      <c r="H531" s="592"/>
      <c r="I531" s="593"/>
      <c r="J531" s="181" t="s">
        <v>23</v>
      </c>
      <c r="K531" s="255">
        <f>SUM(L531:M531)</f>
        <v>13500</v>
      </c>
      <c r="L531" s="259">
        <v>13500</v>
      </c>
      <c r="M531" s="237"/>
      <c r="N531" s="174"/>
      <c r="P531" s="252"/>
      <c r="Q531" s="453"/>
      <c r="R531" s="47"/>
      <c r="S531" s="47"/>
      <c r="T531" s="46"/>
    </row>
    <row r="532" spans="1:31" customHeight="1" ht="12.75" s="10" customFormat="1">
      <c r="A532" s="226"/>
      <c r="B532" s="258" t="s">
        <v>1565</v>
      </c>
      <c r="C532" s="181" t="s">
        <v>19</v>
      </c>
      <c r="D532" s="181" t="s">
        <v>20</v>
      </c>
      <c r="E532" s="181" t="s">
        <v>21</v>
      </c>
      <c r="F532" s="594" t="s">
        <v>1047</v>
      </c>
      <c r="G532" s="592"/>
      <c r="H532" s="592"/>
      <c r="I532" s="593"/>
      <c r="J532" s="181" t="s">
        <v>23</v>
      </c>
      <c r="K532" s="255">
        <f>SUM(L532:M532)</f>
        <v>19030</v>
      </c>
      <c r="L532" s="259">
        <v>19030</v>
      </c>
      <c r="M532" s="237"/>
      <c r="N532" s="174"/>
      <c r="P532" s="252"/>
      <c r="Q532" s="453"/>
      <c r="R532" s="47"/>
      <c r="S532" s="47"/>
      <c r="T532" s="46"/>
    </row>
    <row r="533" spans="1:31" customHeight="1" ht="12.75" s="10" customFormat="1">
      <c r="A533" s="226"/>
      <c r="B533" s="258" t="s">
        <v>1566</v>
      </c>
      <c r="C533" s="181" t="s">
        <v>19</v>
      </c>
      <c r="D533" s="181" t="s">
        <v>20</v>
      </c>
      <c r="E533" s="181" t="s">
        <v>21</v>
      </c>
      <c r="F533" s="594" t="s">
        <v>1047</v>
      </c>
      <c r="G533" s="592"/>
      <c r="H533" s="592"/>
      <c r="I533" s="593"/>
      <c r="J533" s="181" t="s">
        <v>23</v>
      </c>
      <c r="K533" s="255">
        <f>SUM(L533:M533)</f>
        <v>6700</v>
      </c>
      <c r="L533" s="259">
        <v>6700</v>
      </c>
      <c r="M533" s="237"/>
      <c r="N533" s="174"/>
      <c r="P533" s="252"/>
      <c r="Q533" s="453"/>
      <c r="R533" s="47"/>
      <c r="S533" s="47"/>
      <c r="T533" s="46"/>
    </row>
    <row r="534" spans="1:31" customHeight="1" ht="12.75" s="10" customFormat="1">
      <c r="A534" s="226"/>
      <c r="B534" s="258" t="s">
        <v>1567</v>
      </c>
      <c r="C534" s="181" t="s">
        <v>19</v>
      </c>
      <c r="D534" s="181" t="s">
        <v>20</v>
      </c>
      <c r="E534" s="181" t="s">
        <v>21</v>
      </c>
      <c r="F534" s="594" t="s">
        <v>1047</v>
      </c>
      <c r="G534" s="592"/>
      <c r="H534" s="592"/>
      <c r="I534" s="593"/>
      <c r="J534" s="181" t="s">
        <v>23</v>
      </c>
      <c r="K534" s="255">
        <f>SUM(L534:M534)</f>
        <v>0</v>
      </c>
      <c r="L534" s="259">
        <v>0</v>
      </c>
      <c r="M534" s="237"/>
      <c r="N534" s="174"/>
      <c r="P534" s="252"/>
      <c r="Q534" s="453"/>
      <c r="R534" s="47"/>
      <c r="S534" s="47"/>
      <c r="T534" s="46"/>
    </row>
    <row r="535" spans="1:31" customHeight="1" ht="12.75" s="10" customFormat="1">
      <c r="A535" s="226"/>
      <c r="B535" s="258" t="s">
        <v>1568</v>
      </c>
      <c r="C535" s="181" t="s">
        <v>19</v>
      </c>
      <c r="D535" s="181" t="s">
        <v>20</v>
      </c>
      <c r="E535" s="181" t="s">
        <v>21</v>
      </c>
      <c r="F535" s="594" t="s">
        <v>1047</v>
      </c>
      <c r="G535" s="592"/>
      <c r="H535" s="592"/>
      <c r="I535" s="593"/>
      <c r="J535" s="181" t="s">
        <v>23</v>
      </c>
      <c r="K535" s="255">
        <f>SUM(L535:M535)</f>
        <v>160</v>
      </c>
      <c r="L535" s="259">
        <v>160</v>
      </c>
      <c r="M535" s="237"/>
      <c r="N535" s="174"/>
      <c r="P535" s="252"/>
      <c r="Q535" s="453"/>
      <c r="R535" s="47"/>
      <c r="S535" s="47"/>
      <c r="T535" s="46"/>
    </row>
    <row r="536" spans="1:31" customHeight="1" ht="12.75" s="10" customFormat="1">
      <c r="A536" s="226"/>
      <c r="B536" s="258" t="s">
        <v>1569</v>
      </c>
      <c r="C536" s="181" t="s">
        <v>19</v>
      </c>
      <c r="D536" s="181" t="s">
        <v>20</v>
      </c>
      <c r="E536" s="181" t="s">
        <v>21</v>
      </c>
      <c r="F536" s="594" t="s">
        <v>1047</v>
      </c>
      <c r="G536" s="592"/>
      <c r="H536" s="592"/>
      <c r="I536" s="593"/>
      <c r="J536" s="181" t="s">
        <v>23</v>
      </c>
      <c r="K536" s="255">
        <f>SUM(L536:M536)</f>
        <v>1302</v>
      </c>
      <c r="L536" s="259">
        <v>1302</v>
      </c>
      <c r="M536" s="237"/>
      <c r="N536" s="174"/>
      <c r="P536" s="252"/>
      <c r="Q536" s="453"/>
      <c r="R536" s="47"/>
      <c r="S536" s="47"/>
      <c r="T536" s="46"/>
    </row>
    <row r="537" spans="1:31" customHeight="1" ht="12.75" s="10" customFormat="1">
      <c r="A537" s="226"/>
      <c r="B537" s="258" t="s">
        <v>1570</v>
      </c>
      <c r="C537" s="181" t="s">
        <v>19</v>
      </c>
      <c r="D537" s="181" t="s">
        <v>20</v>
      </c>
      <c r="E537" s="181" t="s">
        <v>21</v>
      </c>
      <c r="F537" s="594" t="s">
        <v>1047</v>
      </c>
      <c r="G537" s="592"/>
      <c r="H537" s="592"/>
      <c r="I537" s="593"/>
      <c r="J537" s="181" t="s">
        <v>23</v>
      </c>
      <c r="K537" s="255">
        <f>SUM(L537:M537)</f>
        <v>43952</v>
      </c>
      <c r="L537" s="259">
        <v>43952</v>
      </c>
      <c r="M537" s="237"/>
      <c r="N537" s="174"/>
      <c r="P537" s="252"/>
      <c r="Q537" s="453"/>
      <c r="R537" s="47"/>
      <c r="S537" s="47"/>
      <c r="T537" s="46"/>
    </row>
    <row r="538" spans="1:31" customHeight="1" ht="12.75" s="10" customFormat="1">
      <c r="A538" s="226"/>
      <c r="B538" s="258" t="s">
        <v>1571</v>
      </c>
      <c r="C538" s="181" t="s">
        <v>19</v>
      </c>
      <c r="D538" s="181" t="s">
        <v>20</v>
      </c>
      <c r="E538" s="181" t="s">
        <v>21</v>
      </c>
      <c r="F538" s="594" t="s">
        <v>1047</v>
      </c>
      <c r="G538" s="592"/>
      <c r="H538" s="592"/>
      <c r="I538" s="593"/>
      <c r="J538" s="181" t="s">
        <v>23</v>
      </c>
      <c r="K538" s="255">
        <f>SUM(L538:M538)</f>
        <v>7380</v>
      </c>
      <c r="L538" s="259">
        <v>7380</v>
      </c>
      <c r="M538" s="237"/>
      <c r="N538" s="174"/>
      <c r="P538" s="252"/>
      <c r="Q538" s="453"/>
      <c r="R538" s="47"/>
      <c r="S538" s="47"/>
      <c r="T538" s="46"/>
    </row>
    <row r="539" spans="1:31" customHeight="1" ht="12.75" s="10" customFormat="1">
      <c r="A539" s="226"/>
      <c r="B539" s="258" t="s">
        <v>1572</v>
      </c>
      <c r="C539" s="181" t="s">
        <v>19</v>
      </c>
      <c r="D539" s="181" t="s">
        <v>20</v>
      </c>
      <c r="E539" s="181" t="s">
        <v>21</v>
      </c>
      <c r="F539" s="594" t="s">
        <v>1047</v>
      </c>
      <c r="G539" s="592"/>
      <c r="H539" s="592"/>
      <c r="I539" s="593"/>
      <c r="J539" s="181" t="s">
        <v>23</v>
      </c>
      <c r="K539" s="255">
        <f>SUM(L539:M539)</f>
        <v>4182</v>
      </c>
      <c r="L539" s="259">
        <v>4182</v>
      </c>
      <c r="M539" s="237"/>
      <c r="N539" s="174"/>
      <c r="P539" s="252"/>
      <c r="Q539" s="453"/>
      <c r="R539" s="47"/>
      <c r="S539" s="47"/>
      <c r="T539" s="46"/>
    </row>
    <row r="540" spans="1:31" customHeight="1" ht="12.75" s="10" customFormat="1">
      <c r="A540" s="226"/>
      <c r="B540" s="258" t="s">
        <v>1573</v>
      </c>
      <c r="C540" s="181" t="s">
        <v>19</v>
      </c>
      <c r="D540" s="181" t="s">
        <v>20</v>
      </c>
      <c r="E540" s="181" t="s">
        <v>21</v>
      </c>
      <c r="F540" s="594" t="s">
        <v>1047</v>
      </c>
      <c r="G540" s="592"/>
      <c r="H540" s="592"/>
      <c r="I540" s="593"/>
      <c r="J540" s="181" t="s">
        <v>23</v>
      </c>
      <c r="K540" s="255">
        <f>SUM(L540:M540)</f>
        <v>1274</v>
      </c>
      <c r="L540" s="259">
        <v>1274</v>
      </c>
      <c r="M540" s="237"/>
      <c r="N540" s="174"/>
      <c r="P540" s="252"/>
      <c r="Q540" s="453"/>
      <c r="R540" s="47"/>
      <c r="S540" s="47"/>
      <c r="T540" s="46"/>
    </row>
    <row r="541" spans="1:31" customHeight="1" ht="12.75" s="10" customFormat="1">
      <c r="A541" s="226"/>
      <c r="B541" s="258" t="s">
        <v>1574</v>
      </c>
      <c r="C541" s="181" t="s">
        <v>19</v>
      </c>
      <c r="D541" s="181" t="s">
        <v>20</v>
      </c>
      <c r="E541" s="181" t="s">
        <v>21</v>
      </c>
      <c r="F541" s="594" t="s">
        <v>1047</v>
      </c>
      <c r="G541" s="592"/>
      <c r="H541" s="592"/>
      <c r="I541" s="593"/>
      <c r="J541" s="181" t="s">
        <v>23</v>
      </c>
      <c r="K541" s="255">
        <f>SUM(L541:M541)</f>
        <v>3630</v>
      </c>
      <c r="L541" s="259">
        <v>3630</v>
      </c>
      <c r="M541" s="237"/>
      <c r="N541" s="174"/>
      <c r="P541" s="252"/>
      <c r="Q541" s="453"/>
      <c r="R541" s="47"/>
      <c r="S541" s="47"/>
      <c r="T541" s="46"/>
    </row>
    <row r="542" spans="1:31" customHeight="1" ht="12.75" s="10" customFormat="1">
      <c r="A542" s="226"/>
      <c r="B542" s="258" t="s">
        <v>1575</v>
      </c>
      <c r="C542" s="181" t="s">
        <v>19</v>
      </c>
      <c r="D542" s="181" t="s">
        <v>20</v>
      </c>
      <c r="E542" s="181" t="s">
        <v>21</v>
      </c>
      <c r="F542" s="594" t="s">
        <v>1047</v>
      </c>
      <c r="G542" s="592"/>
      <c r="H542" s="592"/>
      <c r="I542" s="593"/>
      <c r="J542" s="181" t="s">
        <v>23</v>
      </c>
      <c r="K542" s="255">
        <f>SUM(L542:M542)</f>
        <v>57750</v>
      </c>
      <c r="L542" s="259">
        <v>57750</v>
      </c>
      <c r="M542" s="237"/>
      <c r="N542" s="174"/>
      <c r="P542" s="252"/>
      <c r="Q542" s="453"/>
      <c r="R542" s="47"/>
      <c r="S542" s="47"/>
      <c r="T542" s="46"/>
    </row>
    <row r="543" spans="1:31" customHeight="1" ht="12.75" s="10" customFormat="1">
      <c r="A543" s="226"/>
      <c r="B543" s="258" t="s">
        <v>1576</v>
      </c>
      <c r="C543" s="181" t="s">
        <v>19</v>
      </c>
      <c r="D543" s="181" t="s">
        <v>20</v>
      </c>
      <c r="E543" s="181" t="s">
        <v>21</v>
      </c>
      <c r="F543" s="594" t="s">
        <v>1047</v>
      </c>
      <c r="G543" s="592"/>
      <c r="H543" s="592"/>
      <c r="I543" s="593"/>
      <c r="J543" s="181" t="s">
        <v>23</v>
      </c>
      <c r="K543" s="255">
        <f>SUM(L543:M543)</f>
        <v>19980</v>
      </c>
      <c r="L543" s="259">
        <v>19980</v>
      </c>
      <c r="M543" s="237"/>
      <c r="N543" s="174"/>
      <c r="P543" s="252"/>
      <c r="Q543" s="453"/>
      <c r="R543" s="47"/>
      <c r="S543" s="47"/>
      <c r="T543" s="46"/>
    </row>
    <row r="544" spans="1:31" customHeight="1" ht="12.75" s="10" customFormat="1">
      <c r="A544" s="226"/>
      <c r="B544" s="328" t="s">
        <v>1577</v>
      </c>
      <c r="C544" s="181" t="s">
        <v>19</v>
      </c>
      <c r="D544" s="181" t="s">
        <v>20</v>
      </c>
      <c r="E544" s="181" t="s">
        <v>21</v>
      </c>
      <c r="F544" s="594" t="s">
        <v>1047</v>
      </c>
      <c r="G544" s="592"/>
      <c r="H544" s="592"/>
      <c r="I544" s="593"/>
      <c r="J544" s="181" t="s">
        <v>23</v>
      </c>
      <c r="K544" s="255">
        <f>SUM(L544:M544)</f>
        <v>23828.1</v>
      </c>
      <c r="L544" s="259">
        <v>23828.1</v>
      </c>
      <c r="M544" s="237"/>
      <c r="N544" s="174"/>
      <c r="P544" s="252"/>
      <c r="Q544" s="453"/>
      <c r="R544" s="47"/>
      <c r="S544" s="47"/>
      <c r="T544" s="46"/>
    </row>
    <row r="545" spans="1:31" customHeight="1" ht="12.75" s="10" customFormat="1">
      <c r="A545" s="226"/>
      <c r="B545" s="328" t="s">
        <v>1578</v>
      </c>
      <c r="C545" s="181" t="s">
        <v>19</v>
      </c>
      <c r="D545" s="181" t="s">
        <v>20</v>
      </c>
      <c r="E545" s="181" t="s">
        <v>21</v>
      </c>
      <c r="F545" s="594" t="s">
        <v>1047</v>
      </c>
      <c r="G545" s="592"/>
      <c r="H545" s="592"/>
      <c r="I545" s="593"/>
      <c r="J545" s="181" t="s">
        <v>23</v>
      </c>
      <c r="K545" s="255">
        <f>SUM(L545:M545)</f>
        <v>62517.2</v>
      </c>
      <c r="L545" s="259">
        <v>62517.2</v>
      </c>
      <c r="M545" s="237"/>
      <c r="N545" s="174"/>
      <c r="P545" s="252"/>
      <c r="Q545" s="453"/>
      <c r="R545" s="47"/>
      <c r="S545" s="47"/>
      <c r="T545" s="46"/>
    </row>
    <row r="546" spans="1:31" customHeight="1" ht="12.75" s="10" customFormat="1">
      <c r="A546" s="226"/>
      <c r="B546" s="328" t="s">
        <v>1579</v>
      </c>
      <c r="C546" s="181" t="s">
        <v>19</v>
      </c>
      <c r="D546" s="181" t="s">
        <v>20</v>
      </c>
      <c r="E546" s="181" t="s">
        <v>21</v>
      </c>
      <c r="F546" s="594" t="s">
        <v>1047</v>
      </c>
      <c r="G546" s="592"/>
      <c r="H546" s="592"/>
      <c r="I546" s="593"/>
      <c r="J546" s="181" t="s">
        <v>23</v>
      </c>
      <c r="K546" s="255">
        <f>SUM(L546:M546)</f>
        <v>62517.2</v>
      </c>
      <c r="L546" s="259">
        <v>62517.2</v>
      </c>
      <c r="M546" s="237"/>
      <c r="N546" s="174"/>
      <c r="P546" s="252"/>
      <c r="Q546" s="453"/>
      <c r="R546" s="47"/>
      <c r="S546" s="47"/>
      <c r="T546" s="46"/>
    </row>
    <row r="547" spans="1:31" customHeight="1" ht="12.75" s="10" customFormat="1">
      <c r="A547" s="226"/>
      <c r="B547" s="328" t="s">
        <v>1580</v>
      </c>
      <c r="C547" s="181" t="s">
        <v>19</v>
      </c>
      <c r="D547" s="181" t="s">
        <v>20</v>
      </c>
      <c r="E547" s="181" t="s">
        <v>21</v>
      </c>
      <c r="F547" s="594" t="s">
        <v>1047</v>
      </c>
      <c r="G547" s="592"/>
      <c r="H547" s="592"/>
      <c r="I547" s="593"/>
      <c r="J547" s="181" t="s">
        <v>23</v>
      </c>
      <c r="K547" s="255">
        <f>SUM(L547:M547)</f>
        <v>62517.2</v>
      </c>
      <c r="L547" s="259">
        <v>62517.2</v>
      </c>
      <c r="M547" s="237"/>
      <c r="N547" s="174"/>
      <c r="P547" s="252"/>
      <c r="Q547" s="453"/>
      <c r="R547" s="47"/>
      <c r="S547" s="47"/>
      <c r="T547" s="46"/>
    </row>
    <row r="548" spans="1:31" customHeight="1" ht="12.75" s="10" customFormat="1">
      <c r="A548" s="226"/>
      <c r="B548" s="328" t="s">
        <v>1581</v>
      </c>
      <c r="C548" s="181" t="s">
        <v>19</v>
      </c>
      <c r="D548" s="181" t="s">
        <v>20</v>
      </c>
      <c r="E548" s="181" t="s">
        <v>21</v>
      </c>
      <c r="F548" s="594" t="s">
        <v>1047</v>
      </c>
      <c r="G548" s="592"/>
      <c r="H548" s="592"/>
      <c r="I548" s="593"/>
      <c r="J548" s="181" t="s">
        <v>23</v>
      </c>
      <c r="K548" s="255">
        <f>SUM(L548:M548)</f>
        <v>7500</v>
      </c>
      <c r="L548" s="259">
        <v>7500</v>
      </c>
      <c r="M548" s="237"/>
      <c r="N548" s="174"/>
      <c r="P548" s="252"/>
      <c r="Q548" s="453"/>
      <c r="R548" s="47"/>
      <c r="S548" s="47"/>
      <c r="T548" s="46"/>
    </row>
    <row r="549" spans="1:31" customHeight="1" ht="12.75" s="10" customFormat="1">
      <c r="A549" s="226"/>
      <c r="B549" s="328" t="s">
        <v>1582</v>
      </c>
      <c r="C549" s="181" t="s">
        <v>19</v>
      </c>
      <c r="D549" s="181" t="s">
        <v>20</v>
      </c>
      <c r="E549" s="181" t="s">
        <v>21</v>
      </c>
      <c r="F549" s="594" t="s">
        <v>1047</v>
      </c>
      <c r="G549" s="592"/>
      <c r="H549" s="592"/>
      <c r="I549" s="593"/>
      <c r="J549" s="181" t="s">
        <v>23</v>
      </c>
      <c r="K549" s="255">
        <f>SUM(L549:M549)</f>
        <v>15000</v>
      </c>
      <c r="L549" s="259">
        <v>15000</v>
      </c>
      <c r="M549" s="237"/>
      <c r="N549" s="174"/>
      <c r="P549" s="252"/>
      <c r="Q549" s="453"/>
      <c r="R549" s="47"/>
      <c r="S549" s="47"/>
      <c r="T549" s="46"/>
    </row>
    <row r="550" spans="1:31" customHeight="1" ht="12.75" s="10" customFormat="1">
      <c r="A550" s="226"/>
      <c r="B550" s="328" t="s">
        <v>1583</v>
      </c>
      <c r="C550" s="181" t="s">
        <v>19</v>
      </c>
      <c r="D550" s="181" t="s">
        <v>20</v>
      </c>
      <c r="E550" s="181" t="s">
        <v>21</v>
      </c>
      <c r="F550" s="594" t="s">
        <v>1047</v>
      </c>
      <c r="G550" s="592"/>
      <c r="H550" s="592"/>
      <c r="I550" s="593"/>
      <c r="J550" s="181" t="s">
        <v>23</v>
      </c>
      <c r="K550" s="255">
        <f>SUM(L550:M550)</f>
        <v>23000</v>
      </c>
      <c r="L550" s="259">
        <v>23000</v>
      </c>
      <c r="M550" s="237"/>
      <c r="N550" s="174"/>
      <c r="P550" s="252"/>
      <c r="Q550" s="453"/>
      <c r="R550" s="47"/>
      <c r="S550" s="47"/>
      <c r="T550" s="46"/>
    </row>
    <row r="551" spans="1:31" customHeight="1" ht="12.75" s="10" customFormat="1">
      <c r="A551" s="226"/>
      <c r="B551" s="330" t="s">
        <v>1584</v>
      </c>
      <c r="C551" s="181" t="s">
        <v>19</v>
      </c>
      <c r="D551" s="181" t="s">
        <v>20</v>
      </c>
      <c r="E551" s="181" t="s">
        <v>21</v>
      </c>
      <c r="F551" s="594" t="s">
        <v>1047</v>
      </c>
      <c r="G551" s="592"/>
      <c r="H551" s="592"/>
      <c r="I551" s="593"/>
      <c r="J551" s="181" t="s">
        <v>23</v>
      </c>
      <c r="K551" s="255">
        <f>SUM(L551:M551)</f>
        <v>20000</v>
      </c>
      <c r="L551" s="259">
        <v>20000</v>
      </c>
      <c r="M551" s="237"/>
      <c r="N551" s="174"/>
      <c r="P551" s="252"/>
      <c r="Q551" s="453"/>
      <c r="R551" s="47"/>
      <c r="S551" s="47"/>
      <c r="T551" s="46"/>
    </row>
    <row r="552" spans="1:31" customHeight="1" ht="12.75" s="10" customFormat="1">
      <c r="A552" s="226"/>
      <c r="B552" s="330" t="s">
        <v>1585</v>
      </c>
      <c r="C552" s="181" t="s">
        <v>19</v>
      </c>
      <c r="D552" s="181" t="s">
        <v>20</v>
      </c>
      <c r="E552" s="181" t="s">
        <v>21</v>
      </c>
      <c r="F552" s="594" t="s">
        <v>1047</v>
      </c>
      <c r="G552" s="592"/>
      <c r="H552" s="592"/>
      <c r="I552" s="593"/>
      <c r="J552" s="181" t="s">
        <v>23</v>
      </c>
      <c r="K552" s="255">
        <f>SUM(L552:M552)</f>
        <v>104000</v>
      </c>
      <c r="L552" s="259">
        <v>104000</v>
      </c>
      <c r="M552" s="237"/>
      <c r="N552" s="174"/>
      <c r="P552" s="252"/>
      <c r="Q552" s="453"/>
      <c r="R552" s="47"/>
      <c r="S552" s="47"/>
      <c r="T552" s="46"/>
    </row>
    <row r="553" spans="1:31" customHeight="1" ht="12.75" s="10" customFormat="1">
      <c r="A553" s="226"/>
      <c r="B553" s="330" t="s">
        <v>1585</v>
      </c>
      <c r="C553" s="181" t="s">
        <v>19</v>
      </c>
      <c r="D553" s="181" t="s">
        <v>20</v>
      </c>
      <c r="E553" s="181" t="s">
        <v>21</v>
      </c>
      <c r="F553" s="594" t="s">
        <v>1047</v>
      </c>
      <c r="G553" s="592"/>
      <c r="H553" s="592"/>
      <c r="I553" s="593"/>
      <c r="J553" s="181" t="s">
        <v>23</v>
      </c>
      <c r="K553" s="255">
        <f>SUM(L553:M553)</f>
        <v>9000</v>
      </c>
      <c r="L553" s="259">
        <v>9000</v>
      </c>
      <c r="M553" s="237"/>
      <c r="N553" s="174"/>
      <c r="P553" s="252"/>
      <c r="Q553" s="453"/>
      <c r="R553" s="47"/>
      <c r="S553" s="47"/>
      <c r="T553" s="46"/>
    </row>
    <row r="554" spans="1:31" customHeight="1" ht="12.75" s="10" customFormat="1">
      <c r="A554" s="226"/>
      <c r="B554" s="330" t="s">
        <v>1585</v>
      </c>
      <c r="C554" s="181" t="s">
        <v>19</v>
      </c>
      <c r="D554" s="181" t="s">
        <v>20</v>
      </c>
      <c r="E554" s="181" t="s">
        <v>21</v>
      </c>
      <c r="F554" s="594" t="s">
        <v>1047</v>
      </c>
      <c r="G554" s="592"/>
      <c r="H554" s="592"/>
      <c r="I554" s="593"/>
      <c r="J554" s="181" t="s">
        <v>23</v>
      </c>
      <c r="K554" s="255">
        <f>SUM(L554:M554)</f>
        <v>22500</v>
      </c>
      <c r="L554" s="259">
        <v>22500</v>
      </c>
      <c r="M554" s="237"/>
      <c r="N554" s="174"/>
      <c r="P554" s="252"/>
      <c r="Q554" s="453"/>
      <c r="R554" s="47"/>
      <c r="S554" s="47"/>
      <c r="T554" s="46"/>
    </row>
    <row r="555" spans="1:31" customHeight="1" ht="12.75" s="10" customFormat="1">
      <c r="A555" s="226"/>
      <c r="B555" s="330" t="s">
        <v>1585</v>
      </c>
      <c r="C555" s="181" t="s">
        <v>19</v>
      </c>
      <c r="D555" s="181" t="s">
        <v>20</v>
      </c>
      <c r="E555" s="181" t="s">
        <v>21</v>
      </c>
      <c r="F555" s="594" t="s">
        <v>1047</v>
      </c>
      <c r="G555" s="592"/>
      <c r="H555" s="592"/>
      <c r="I555" s="593"/>
      <c r="J555" s="181" t="s">
        <v>23</v>
      </c>
      <c r="K555" s="255">
        <f>SUM(L555:M555)</f>
        <v>43000</v>
      </c>
      <c r="L555" s="259">
        <v>43000</v>
      </c>
      <c r="M555" s="237"/>
      <c r="N555" s="174"/>
      <c r="P555" s="252"/>
      <c r="Q555" s="453"/>
      <c r="R555" s="47"/>
      <c r="S555" s="47"/>
      <c r="T555" s="46"/>
    </row>
    <row r="556" spans="1:31" customHeight="1" ht="12.75" s="10" customFormat="1">
      <c r="A556" s="226"/>
      <c r="B556" s="258" t="s">
        <v>1586</v>
      </c>
      <c r="C556" s="181" t="s">
        <v>19</v>
      </c>
      <c r="D556" s="181" t="s">
        <v>20</v>
      </c>
      <c r="E556" s="181" t="s">
        <v>21</v>
      </c>
      <c r="F556" s="594" t="s">
        <v>1047</v>
      </c>
      <c r="G556" s="592"/>
      <c r="H556" s="592"/>
      <c r="I556" s="593"/>
      <c r="J556" s="181" t="s">
        <v>23</v>
      </c>
      <c r="K556" s="255">
        <f>SUM(L556:M556)</f>
        <v>33880</v>
      </c>
      <c r="L556" s="259">
        <v>33880</v>
      </c>
      <c r="M556" s="237"/>
      <c r="N556" s="174"/>
      <c r="P556" s="252"/>
      <c r="Q556" s="453"/>
      <c r="R556" s="47"/>
      <c r="S556" s="47"/>
      <c r="T556" s="46"/>
    </row>
    <row r="557" spans="1:31" customHeight="1" ht="12.75" s="10" customFormat="1">
      <c r="A557" s="226"/>
      <c r="B557" s="258" t="s">
        <v>1587</v>
      </c>
      <c r="C557" s="181" t="s">
        <v>19</v>
      </c>
      <c r="D557" s="181" t="s">
        <v>20</v>
      </c>
      <c r="E557" s="181" t="s">
        <v>21</v>
      </c>
      <c r="F557" s="594" t="s">
        <v>1047</v>
      </c>
      <c r="G557" s="592"/>
      <c r="H557" s="592"/>
      <c r="I557" s="593"/>
      <c r="J557" s="181" t="s">
        <v>23</v>
      </c>
      <c r="K557" s="255">
        <f>SUM(L557:M557)</f>
        <v>33880</v>
      </c>
      <c r="L557" s="259">
        <v>33880</v>
      </c>
      <c r="M557" s="237"/>
      <c r="N557" s="174"/>
      <c r="P557" s="252"/>
      <c r="Q557" s="453"/>
      <c r="R557" s="47"/>
      <c r="S557" s="47"/>
      <c r="T557" s="46"/>
    </row>
    <row r="558" spans="1:31" customHeight="1" ht="12.75" s="10" customFormat="1">
      <c r="A558" s="226"/>
      <c r="B558" s="258" t="s">
        <v>1588</v>
      </c>
      <c r="C558" s="181" t="s">
        <v>19</v>
      </c>
      <c r="D558" s="181" t="s">
        <v>20</v>
      </c>
      <c r="E558" s="181" t="s">
        <v>21</v>
      </c>
      <c r="F558" s="594" t="s">
        <v>1047</v>
      </c>
      <c r="G558" s="592"/>
      <c r="H558" s="592"/>
      <c r="I558" s="593"/>
      <c r="J558" s="181" t="s">
        <v>23</v>
      </c>
      <c r="K558" s="255">
        <f>SUM(L558:M558)</f>
        <v>7050</v>
      </c>
      <c r="L558" s="259">
        <v>7050</v>
      </c>
      <c r="M558" s="237"/>
      <c r="N558" s="174"/>
      <c r="P558" s="252"/>
      <c r="Q558" s="453"/>
      <c r="R558" s="47"/>
      <c r="S558" s="47"/>
      <c r="T558" s="46"/>
    </row>
    <row r="559" spans="1:31" customHeight="1" ht="12.75" s="10" customFormat="1">
      <c r="A559" s="226"/>
      <c r="B559" s="258" t="s">
        <v>1589</v>
      </c>
      <c r="C559" s="181" t="s">
        <v>19</v>
      </c>
      <c r="D559" s="181" t="s">
        <v>20</v>
      </c>
      <c r="E559" s="181" t="s">
        <v>21</v>
      </c>
      <c r="F559" s="594" t="s">
        <v>1047</v>
      </c>
      <c r="G559" s="592"/>
      <c r="H559" s="592"/>
      <c r="I559" s="593"/>
      <c r="J559" s="181" t="s">
        <v>23</v>
      </c>
      <c r="K559" s="255">
        <f>SUM(L559:M559)</f>
        <v>36592</v>
      </c>
      <c r="L559" s="259">
        <v>36592</v>
      </c>
      <c r="M559" s="237"/>
      <c r="N559" s="174"/>
      <c r="P559" s="252"/>
      <c r="Q559" s="453"/>
      <c r="R559" s="47"/>
      <c r="S559" s="47"/>
      <c r="T559" s="46"/>
    </row>
    <row r="560" spans="1:31" customHeight="1" ht="12.75" s="10" customFormat="1">
      <c r="A560" s="226"/>
      <c r="B560" s="330" t="s">
        <v>1590</v>
      </c>
      <c r="C560" s="181" t="s">
        <v>19</v>
      </c>
      <c r="D560" s="181" t="s">
        <v>20</v>
      </c>
      <c r="E560" s="181" t="s">
        <v>21</v>
      </c>
      <c r="F560" s="594" t="s">
        <v>1047</v>
      </c>
      <c r="G560" s="592"/>
      <c r="H560" s="592"/>
      <c r="I560" s="593"/>
      <c r="J560" s="181" t="s">
        <v>23</v>
      </c>
      <c r="K560" s="255">
        <f>SUM(L560:M560)</f>
        <v>192692.5</v>
      </c>
      <c r="L560" s="259">
        <v>192692.5</v>
      </c>
      <c r="M560" s="237"/>
      <c r="N560" s="174"/>
      <c r="P560" s="252"/>
      <c r="Q560" s="453"/>
      <c r="R560" s="47"/>
      <c r="S560" s="47"/>
      <c r="T560" s="46"/>
    </row>
    <row r="561" spans="1:31" customHeight="1" ht="12.75" s="10" customFormat="1">
      <c r="A561" s="226"/>
      <c r="B561" s="330" t="s">
        <v>1591</v>
      </c>
      <c r="C561" s="181" t="s">
        <v>19</v>
      </c>
      <c r="D561" s="181" t="s">
        <v>20</v>
      </c>
      <c r="E561" s="181" t="s">
        <v>21</v>
      </c>
      <c r="F561" s="594" t="s">
        <v>1047</v>
      </c>
      <c r="G561" s="592"/>
      <c r="H561" s="592"/>
      <c r="I561" s="593"/>
      <c r="J561" s="181" t="s">
        <v>23</v>
      </c>
      <c r="K561" s="255">
        <f>SUM(L561:M561)</f>
        <v>60985</v>
      </c>
      <c r="L561" s="259">
        <v>60985</v>
      </c>
      <c r="M561" s="237"/>
      <c r="N561" s="174"/>
      <c r="P561" s="252"/>
      <c r="Q561" s="453"/>
      <c r="R561" s="47"/>
      <c r="S561" s="47"/>
      <c r="T561" s="46"/>
    </row>
    <row r="562" spans="1:31" customHeight="1" ht="12.75" s="10" customFormat="1">
      <c r="A562" s="226"/>
      <c r="B562" s="265" t="s">
        <v>1592</v>
      </c>
      <c r="C562" s="181" t="s">
        <v>19</v>
      </c>
      <c r="D562" s="181" t="s">
        <v>20</v>
      </c>
      <c r="E562" s="181" t="s">
        <v>21</v>
      </c>
      <c r="F562" s="594" t="s">
        <v>1047</v>
      </c>
      <c r="G562" s="592"/>
      <c r="H562" s="592"/>
      <c r="I562" s="593"/>
      <c r="J562" s="181" t="s">
        <v>23</v>
      </c>
      <c r="K562" s="255">
        <f>SUM(L562:M562)</f>
        <v>82500</v>
      </c>
      <c r="L562" s="259">
        <v>82500</v>
      </c>
      <c r="M562" s="237"/>
      <c r="N562" s="174"/>
      <c r="P562" s="252"/>
      <c r="Q562" s="453"/>
      <c r="R562" s="47"/>
      <c r="S562" s="47"/>
      <c r="T562" s="46"/>
    </row>
    <row r="563" spans="1:31" customHeight="1" ht="12.75" s="10" customFormat="1">
      <c r="A563" s="226"/>
      <c r="B563" s="265" t="s">
        <v>1593</v>
      </c>
      <c r="C563" s="181" t="s">
        <v>19</v>
      </c>
      <c r="D563" s="181" t="s">
        <v>20</v>
      </c>
      <c r="E563" s="181" t="s">
        <v>21</v>
      </c>
      <c r="F563" s="594" t="s">
        <v>1047</v>
      </c>
      <c r="G563" s="592"/>
      <c r="H563" s="592"/>
      <c r="I563" s="593"/>
      <c r="J563" s="181" t="s">
        <v>23</v>
      </c>
      <c r="K563" s="255">
        <f>SUM(L563:M563)</f>
        <v>82915</v>
      </c>
      <c r="L563" s="259">
        <v>82915</v>
      </c>
      <c r="M563" s="237"/>
      <c r="N563" s="174"/>
      <c r="P563" s="252"/>
      <c r="Q563" s="453"/>
      <c r="R563" s="47"/>
      <c r="S563" s="47"/>
      <c r="T563" s="46"/>
    </row>
    <row r="564" spans="1:31" customHeight="1" ht="12.75" s="10" customFormat="1">
      <c r="A564" s="226"/>
      <c r="B564" s="265" t="s">
        <v>1594</v>
      </c>
      <c r="C564" s="181" t="s">
        <v>19</v>
      </c>
      <c r="D564" s="181" t="s">
        <v>20</v>
      </c>
      <c r="E564" s="181" t="s">
        <v>21</v>
      </c>
      <c r="F564" s="594" t="s">
        <v>1047</v>
      </c>
      <c r="G564" s="592"/>
      <c r="H564" s="592"/>
      <c r="I564" s="593"/>
      <c r="J564" s="181" t="s">
        <v>23</v>
      </c>
      <c r="K564" s="255">
        <f>SUM(L564:M564)</f>
        <v>82915</v>
      </c>
      <c r="L564" s="259">
        <v>82915</v>
      </c>
      <c r="M564" s="237"/>
      <c r="N564" s="174"/>
      <c r="P564" s="252"/>
      <c r="Q564" s="453"/>
      <c r="R564" s="47"/>
      <c r="S564" s="47"/>
      <c r="T564" s="46"/>
    </row>
    <row r="565" spans="1:31" customHeight="1" ht="12.75" s="10" customFormat="1">
      <c r="A565" s="226"/>
      <c r="B565" s="265" t="s">
        <v>1595</v>
      </c>
      <c r="C565" s="181" t="s">
        <v>19</v>
      </c>
      <c r="D565" s="181" t="s">
        <v>20</v>
      </c>
      <c r="E565" s="181" t="s">
        <v>21</v>
      </c>
      <c r="F565" s="594" t="s">
        <v>1047</v>
      </c>
      <c r="G565" s="592"/>
      <c r="H565" s="592"/>
      <c r="I565" s="593"/>
      <c r="J565" s="181" t="s">
        <v>23</v>
      </c>
      <c r="K565" s="255">
        <f>SUM(L565:M565)</f>
        <v>82915</v>
      </c>
      <c r="L565" s="259">
        <v>82915</v>
      </c>
      <c r="M565" s="237"/>
      <c r="N565" s="174"/>
      <c r="P565" s="252"/>
      <c r="Q565" s="453"/>
      <c r="R565" s="47"/>
      <c r="S565" s="47"/>
      <c r="T565" s="46"/>
    </row>
    <row r="566" spans="1:31" customHeight="1" ht="12.75" s="10" customFormat="1">
      <c r="A566" s="226"/>
      <c r="B566" s="265" t="s">
        <v>1596</v>
      </c>
      <c r="C566" s="181" t="s">
        <v>19</v>
      </c>
      <c r="D566" s="181" t="s">
        <v>20</v>
      </c>
      <c r="E566" s="181" t="s">
        <v>21</v>
      </c>
      <c r="F566" s="594" t="s">
        <v>1047</v>
      </c>
      <c r="G566" s="592"/>
      <c r="H566" s="592"/>
      <c r="I566" s="593"/>
      <c r="J566" s="181" t="s">
        <v>23</v>
      </c>
      <c r="K566" s="255">
        <f>SUM(L566:M566)</f>
        <v>18600</v>
      </c>
      <c r="L566" s="259">
        <v>18600</v>
      </c>
      <c r="M566" s="237"/>
      <c r="N566" s="174"/>
      <c r="P566" s="252"/>
      <c r="Q566" s="453"/>
      <c r="R566" s="47"/>
      <c r="S566" s="47"/>
      <c r="T566" s="46"/>
    </row>
    <row r="567" spans="1:31" customHeight="1" ht="12.75" s="10" customFormat="1">
      <c r="A567" s="226"/>
      <c r="B567" s="330" t="s">
        <v>1597</v>
      </c>
      <c r="C567" s="181" t="s">
        <v>19</v>
      </c>
      <c r="D567" s="181" t="s">
        <v>20</v>
      </c>
      <c r="E567" s="181" t="s">
        <v>21</v>
      </c>
      <c r="F567" s="594" t="s">
        <v>1047</v>
      </c>
      <c r="G567" s="592"/>
      <c r="H567" s="592"/>
      <c r="I567" s="593"/>
      <c r="J567" s="181" t="s">
        <v>23</v>
      </c>
      <c r="K567" s="255">
        <f>SUM(L567:M567)</f>
        <v>183600</v>
      </c>
      <c r="L567" s="259">
        <v>183600</v>
      </c>
      <c r="M567" s="237"/>
      <c r="N567" s="174"/>
      <c r="P567" s="252"/>
      <c r="Q567" s="453"/>
      <c r="R567" s="47"/>
      <c r="S567" s="47"/>
      <c r="T567" s="46"/>
    </row>
    <row r="568" spans="1:31" customHeight="1" ht="12.75" s="10" customFormat="1">
      <c r="A568" s="226"/>
      <c r="B568" s="330" t="s">
        <v>1598</v>
      </c>
      <c r="C568" s="181" t="s">
        <v>19</v>
      </c>
      <c r="D568" s="181" t="s">
        <v>20</v>
      </c>
      <c r="E568" s="181" t="s">
        <v>21</v>
      </c>
      <c r="F568" s="594" t="s">
        <v>1047</v>
      </c>
      <c r="G568" s="592"/>
      <c r="H568" s="592"/>
      <c r="I568" s="593"/>
      <c r="J568" s="181" t="s">
        <v>23</v>
      </c>
      <c r="K568" s="255">
        <f>SUM(L568:M568)</f>
        <v>75600</v>
      </c>
      <c r="L568" s="259">
        <v>75600</v>
      </c>
      <c r="M568" s="237"/>
      <c r="N568" s="174"/>
      <c r="P568" s="252"/>
      <c r="Q568" s="453"/>
      <c r="R568" s="47"/>
      <c r="S568" s="47"/>
      <c r="T568" s="46"/>
    </row>
    <row r="569" spans="1:31" customHeight="1" ht="12.75" s="10" customFormat="1">
      <c r="A569" s="226"/>
      <c r="B569" s="330" t="s">
        <v>1599</v>
      </c>
      <c r="C569" s="181" t="s">
        <v>19</v>
      </c>
      <c r="D569" s="181" t="s">
        <v>20</v>
      </c>
      <c r="E569" s="181" t="s">
        <v>21</v>
      </c>
      <c r="F569" s="594" t="s">
        <v>1047</v>
      </c>
      <c r="G569" s="592"/>
      <c r="H569" s="592"/>
      <c r="I569" s="593"/>
      <c r="J569" s="181" t="s">
        <v>23</v>
      </c>
      <c r="K569" s="255">
        <f>SUM(L569:M569)</f>
        <v>569026</v>
      </c>
      <c r="L569" s="259">
        <v>569026</v>
      </c>
      <c r="M569" s="237"/>
      <c r="N569" s="174"/>
      <c r="P569" s="252"/>
      <c r="Q569" s="453"/>
      <c r="R569" s="47"/>
      <c r="S569" s="47"/>
      <c r="T569" s="46"/>
    </row>
    <row r="570" spans="1:31" customHeight="1" ht="12.75" s="10" customFormat="1">
      <c r="A570" s="226"/>
      <c r="B570" s="330" t="s">
        <v>1600</v>
      </c>
      <c r="C570" s="181" t="s">
        <v>19</v>
      </c>
      <c r="D570" s="181" t="s">
        <v>20</v>
      </c>
      <c r="E570" s="181" t="s">
        <v>21</v>
      </c>
      <c r="F570" s="594" t="s">
        <v>1047</v>
      </c>
      <c r="G570" s="592"/>
      <c r="H570" s="592"/>
      <c r="I570" s="593"/>
      <c r="J570" s="181" t="s">
        <v>23</v>
      </c>
      <c r="K570" s="255">
        <f>SUM(L570:M570)</f>
        <v>75600</v>
      </c>
      <c r="L570" s="259">
        <v>75600</v>
      </c>
      <c r="M570" s="237"/>
      <c r="N570" s="174"/>
      <c r="P570" s="252"/>
      <c r="Q570" s="453"/>
      <c r="R570" s="47"/>
      <c r="S570" s="47"/>
      <c r="T570" s="46"/>
    </row>
    <row r="571" spans="1:31" customHeight="1" ht="12.75" s="10" customFormat="1">
      <c r="A571" s="226"/>
      <c r="B571" s="331" t="s">
        <v>1601</v>
      </c>
      <c r="C571" s="181" t="s">
        <v>19</v>
      </c>
      <c r="D571" s="181" t="s">
        <v>20</v>
      </c>
      <c r="E571" s="181" t="s">
        <v>21</v>
      </c>
      <c r="F571" s="594" t="s">
        <v>1047</v>
      </c>
      <c r="G571" s="592"/>
      <c r="H571" s="592"/>
      <c r="I571" s="593"/>
      <c r="J571" s="181" t="s">
        <v>23</v>
      </c>
      <c r="K571" s="255">
        <f>SUM(L571:M571)</f>
        <v>7500</v>
      </c>
      <c r="L571" s="259">
        <v>7500</v>
      </c>
      <c r="M571" s="237"/>
      <c r="N571" s="174"/>
      <c r="P571" s="252"/>
      <c r="Q571" s="453"/>
      <c r="R571" s="47"/>
      <c r="S571" s="47"/>
      <c r="T571" s="46"/>
    </row>
    <row r="572" spans="1:31" customHeight="1" ht="12.75" s="10" customFormat="1">
      <c r="A572" s="226"/>
      <c r="B572" s="331" t="s">
        <v>1602</v>
      </c>
      <c r="C572" s="181" t="s">
        <v>19</v>
      </c>
      <c r="D572" s="181" t="s">
        <v>20</v>
      </c>
      <c r="E572" s="181" t="s">
        <v>21</v>
      </c>
      <c r="F572" s="594" t="s">
        <v>1047</v>
      </c>
      <c r="G572" s="592"/>
      <c r="H572" s="592"/>
      <c r="I572" s="593"/>
      <c r="J572" s="181" t="s">
        <v>23</v>
      </c>
      <c r="K572" s="255">
        <f>SUM(L572:M572)</f>
        <v>196927.5</v>
      </c>
      <c r="L572" s="259">
        <v>196927.5</v>
      </c>
      <c r="M572" s="237"/>
      <c r="N572" s="174"/>
      <c r="P572" s="252"/>
      <c r="Q572" s="453"/>
      <c r="R572" s="47"/>
      <c r="S572" s="47"/>
      <c r="T572" s="46"/>
    </row>
    <row r="573" spans="1:31" customHeight="1" ht="12.75" s="10" customFormat="1">
      <c r="A573" s="226"/>
      <c r="B573" s="331" t="s">
        <v>1603</v>
      </c>
      <c r="C573" s="181" t="s">
        <v>19</v>
      </c>
      <c r="D573" s="181" t="s">
        <v>20</v>
      </c>
      <c r="E573" s="181" t="s">
        <v>21</v>
      </c>
      <c r="F573" s="594" t="s">
        <v>1047</v>
      </c>
      <c r="G573" s="592"/>
      <c r="H573" s="592"/>
      <c r="I573" s="593"/>
      <c r="J573" s="181" t="s">
        <v>23</v>
      </c>
      <c r="K573" s="255">
        <f>SUM(L573:M573)</f>
        <v>103334</v>
      </c>
      <c r="L573" s="259">
        <v>103334</v>
      </c>
      <c r="M573" s="237"/>
      <c r="N573" s="174"/>
      <c r="P573" s="252"/>
      <c r="Q573" s="453"/>
      <c r="R573" s="47"/>
      <c r="S573" s="47"/>
      <c r="T573" s="46"/>
    </row>
    <row r="574" spans="1:31" customHeight="1" ht="12.75" s="10" customFormat="1">
      <c r="A574" s="226"/>
      <c r="B574" s="331" t="s">
        <v>1604</v>
      </c>
      <c r="C574" s="181" t="s">
        <v>19</v>
      </c>
      <c r="D574" s="181" t="s">
        <v>20</v>
      </c>
      <c r="E574" s="181" t="s">
        <v>21</v>
      </c>
      <c r="F574" s="594" t="s">
        <v>1047</v>
      </c>
      <c r="G574" s="592"/>
      <c r="H574" s="592"/>
      <c r="I574" s="593"/>
      <c r="J574" s="181" t="s">
        <v>23</v>
      </c>
      <c r="K574" s="255">
        <f>SUM(L574:M574)</f>
        <v>103334</v>
      </c>
      <c r="L574" s="259">
        <v>103334</v>
      </c>
      <c r="M574" s="237"/>
      <c r="N574" s="174"/>
      <c r="P574" s="252"/>
      <c r="Q574" s="453"/>
      <c r="R574" s="47"/>
      <c r="S574" s="47"/>
      <c r="T574" s="46"/>
    </row>
    <row r="575" spans="1:31" customHeight="1" ht="12.75" s="10" customFormat="1">
      <c r="A575" s="226"/>
      <c r="B575" s="331" t="s">
        <v>1605</v>
      </c>
      <c r="C575" s="181" t="s">
        <v>19</v>
      </c>
      <c r="D575" s="181" t="s">
        <v>20</v>
      </c>
      <c r="E575" s="181" t="s">
        <v>21</v>
      </c>
      <c r="F575" s="594" t="s">
        <v>1047</v>
      </c>
      <c r="G575" s="592"/>
      <c r="H575" s="592"/>
      <c r="I575" s="593"/>
      <c r="J575" s="181" t="s">
        <v>23</v>
      </c>
      <c r="K575" s="255">
        <f>SUM(L575:M575)</f>
        <v>103334</v>
      </c>
      <c r="L575" s="259">
        <v>103334</v>
      </c>
      <c r="M575" s="237"/>
      <c r="N575" s="174"/>
      <c r="P575" s="252"/>
      <c r="Q575" s="453"/>
      <c r="R575" s="47"/>
      <c r="S575" s="47"/>
      <c r="T575" s="46"/>
    </row>
    <row r="576" spans="1:31" customHeight="1" ht="12.75" s="10" customFormat="1">
      <c r="A576" s="226"/>
      <c r="B576" s="279" t="s">
        <v>1606</v>
      </c>
      <c r="C576" s="181" t="s">
        <v>19</v>
      </c>
      <c r="D576" s="181" t="s">
        <v>20</v>
      </c>
      <c r="E576" s="181" t="s">
        <v>21</v>
      </c>
      <c r="F576" s="594" t="s">
        <v>1047</v>
      </c>
      <c r="G576" s="592"/>
      <c r="H576" s="592"/>
      <c r="I576" s="593"/>
      <c r="J576" s="181" t="s">
        <v>23</v>
      </c>
      <c r="K576" s="255">
        <f>SUM(L576:M576)</f>
        <v>3050</v>
      </c>
      <c r="L576" s="259">
        <v>3050</v>
      </c>
      <c r="M576" s="237"/>
      <c r="N576" s="174"/>
      <c r="P576" s="252"/>
      <c r="Q576" s="453"/>
      <c r="R576" s="47"/>
      <c r="S576" s="47"/>
      <c r="T576" s="46"/>
    </row>
    <row r="577" spans="1:31" customHeight="1" ht="12.75" s="10" customFormat="1">
      <c r="A577" s="226"/>
      <c r="B577" s="279" t="s">
        <v>1607</v>
      </c>
      <c r="C577" s="181" t="s">
        <v>19</v>
      </c>
      <c r="D577" s="181" t="s">
        <v>20</v>
      </c>
      <c r="E577" s="181" t="s">
        <v>21</v>
      </c>
      <c r="F577" s="594" t="s">
        <v>1047</v>
      </c>
      <c r="G577" s="592"/>
      <c r="H577" s="592"/>
      <c r="I577" s="593"/>
      <c r="J577" s="181" t="s">
        <v>23</v>
      </c>
      <c r="K577" s="255">
        <f>SUM(L577:M577)</f>
        <v>3050</v>
      </c>
      <c r="L577" s="259">
        <v>3050</v>
      </c>
      <c r="M577" s="237"/>
      <c r="N577" s="174"/>
      <c r="P577" s="252"/>
      <c r="Q577" s="453"/>
      <c r="R577" s="47"/>
      <c r="S577" s="47"/>
      <c r="T577" s="46"/>
    </row>
    <row r="578" spans="1:31" customHeight="1" ht="12.75" s="10" customFormat="1">
      <c r="A578" s="226"/>
      <c r="B578" s="279" t="s">
        <v>1608</v>
      </c>
      <c r="C578" s="181" t="s">
        <v>19</v>
      </c>
      <c r="D578" s="181" t="s">
        <v>20</v>
      </c>
      <c r="E578" s="181" t="s">
        <v>21</v>
      </c>
      <c r="F578" s="594" t="s">
        <v>1047</v>
      </c>
      <c r="G578" s="592"/>
      <c r="H578" s="592"/>
      <c r="I578" s="593"/>
      <c r="J578" s="181" t="s">
        <v>23</v>
      </c>
      <c r="K578" s="255">
        <f>SUM(L578:M578)</f>
        <v>980</v>
      </c>
      <c r="L578" s="259">
        <v>980</v>
      </c>
      <c r="M578" s="237"/>
      <c r="N578" s="174"/>
      <c r="P578" s="252"/>
      <c r="Q578" s="453"/>
      <c r="R578" s="47"/>
      <c r="S578" s="47"/>
      <c r="T578" s="46"/>
    </row>
    <row r="579" spans="1:31" customHeight="1" ht="12.75" s="10" customFormat="1">
      <c r="A579" s="226"/>
      <c r="B579" s="279" t="s">
        <v>1609</v>
      </c>
      <c r="C579" s="181" t="s">
        <v>19</v>
      </c>
      <c r="D579" s="181" t="s">
        <v>20</v>
      </c>
      <c r="E579" s="181" t="s">
        <v>21</v>
      </c>
      <c r="F579" s="594" t="s">
        <v>1047</v>
      </c>
      <c r="G579" s="592"/>
      <c r="H579" s="592"/>
      <c r="I579" s="593"/>
      <c r="J579" s="181" t="s">
        <v>23</v>
      </c>
      <c r="K579" s="255">
        <f>SUM(L579:M579)</f>
        <v>980</v>
      </c>
      <c r="L579" s="259">
        <v>980</v>
      </c>
      <c r="M579" s="237"/>
      <c r="N579" s="174"/>
      <c r="P579" s="252"/>
      <c r="Q579" s="453"/>
      <c r="R579" s="47"/>
      <c r="S579" s="47"/>
      <c r="T579" s="46"/>
    </row>
    <row r="580" spans="1:31" customHeight="1" ht="12.75" s="10" customFormat="1">
      <c r="A580" s="226"/>
      <c r="B580" s="279" t="s">
        <v>1610</v>
      </c>
      <c r="C580" s="181" t="s">
        <v>19</v>
      </c>
      <c r="D580" s="181" t="s">
        <v>20</v>
      </c>
      <c r="E580" s="181" t="s">
        <v>21</v>
      </c>
      <c r="F580" s="594" t="s">
        <v>1047</v>
      </c>
      <c r="G580" s="592"/>
      <c r="H580" s="592"/>
      <c r="I580" s="593"/>
      <c r="J580" s="181" t="s">
        <v>23</v>
      </c>
      <c r="K580" s="255">
        <f>SUM(L580:M580)</f>
        <v>944</v>
      </c>
      <c r="L580" s="259">
        <v>944</v>
      </c>
      <c r="M580" s="237"/>
      <c r="N580" s="174"/>
      <c r="P580" s="252"/>
      <c r="Q580" s="453"/>
      <c r="R580" s="47"/>
      <c r="S580" s="47"/>
      <c r="T580" s="46"/>
    </row>
    <row r="581" spans="1:31" customHeight="1" ht="12.75" s="10" customFormat="1">
      <c r="A581" s="226"/>
      <c r="B581" s="279" t="s">
        <v>1611</v>
      </c>
      <c r="C581" s="181" t="s">
        <v>19</v>
      </c>
      <c r="D581" s="181" t="s">
        <v>20</v>
      </c>
      <c r="E581" s="181" t="s">
        <v>21</v>
      </c>
      <c r="F581" s="594" t="s">
        <v>1047</v>
      </c>
      <c r="G581" s="592"/>
      <c r="H581" s="592"/>
      <c r="I581" s="593"/>
      <c r="J581" s="181" t="s">
        <v>23</v>
      </c>
      <c r="K581" s="255">
        <f>SUM(L581:M581)</f>
        <v>610</v>
      </c>
      <c r="L581" s="259">
        <v>610</v>
      </c>
      <c r="M581" s="237"/>
      <c r="N581" s="174"/>
      <c r="P581" s="252"/>
      <c r="Q581" s="453"/>
      <c r="R581" s="47"/>
      <c r="S581" s="47"/>
      <c r="T581" s="46"/>
    </row>
    <row r="582" spans="1:31" customHeight="1" ht="12.75" s="10" customFormat="1">
      <c r="A582" s="226"/>
      <c r="B582" s="332" t="s">
        <v>1612</v>
      </c>
      <c r="C582" s="181" t="s">
        <v>19</v>
      </c>
      <c r="D582" s="181" t="s">
        <v>20</v>
      </c>
      <c r="E582" s="181" t="s">
        <v>21</v>
      </c>
      <c r="F582" s="594" t="s">
        <v>1047</v>
      </c>
      <c r="G582" s="592"/>
      <c r="H582" s="592"/>
      <c r="I582" s="593"/>
      <c r="J582" s="181" t="s">
        <v>23</v>
      </c>
      <c r="K582" s="255">
        <f>SUM(L582:M582)</f>
        <v>30000</v>
      </c>
      <c r="L582" s="259">
        <v>30000</v>
      </c>
      <c r="M582" s="237"/>
      <c r="N582" s="174"/>
      <c r="P582" s="252"/>
      <c r="Q582" s="453"/>
      <c r="R582" s="47"/>
      <c r="S582" s="47"/>
      <c r="T582" s="46"/>
    </row>
    <row r="583" spans="1:31" customHeight="1" ht="12.75" s="10" customFormat="1">
      <c r="A583" s="226"/>
      <c r="B583" s="332" t="s">
        <v>1613</v>
      </c>
      <c r="C583" s="181" t="s">
        <v>19</v>
      </c>
      <c r="D583" s="181" t="s">
        <v>20</v>
      </c>
      <c r="E583" s="181" t="s">
        <v>21</v>
      </c>
      <c r="F583" s="594" t="s">
        <v>1047</v>
      </c>
      <c r="G583" s="592"/>
      <c r="H583" s="592"/>
      <c r="I583" s="593"/>
      <c r="J583" s="181" t="s">
        <v>23</v>
      </c>
      <c r="K583" s="255">
        <f>SUM(L583:M583)</f>
        <v>27000</v>
      </c>
      <c r="L583" s="259">
        <v>27000</v>
      </c>
      <c r="M583" s="237"/>
      <c r="N583" s="174"/>
      <c r="P583" s="252"/>
      <c r="Q583" s="453"/>
      <c r="R583" s="47"/>
      <c r="S583" s="47"/>
      <c r="T583" s="46"/>
    </row>
    <row r="584" spans="1:31" customHeight="1" ht="12.75" s="10" customFormat="1">
      <c r="A584" s="226"/>
      <c r="B584" s="332" t="s">
        <v>1614</v>
      </c>
      <c r="C584" s="181" t="s">
        <v>19</v>
      </c>
      <c r="D584" s="181" t="s">
        <v>20</v>
      </c>
      <c r="E584" s="181" t="s">
        <v>21</v>
      </c>
      <c r="F584" s="594" t="s">
        <v>1047</v>
      </c>
      <c r="G584" s="592"/>
      <c r="H584" s="592"/>
      <c r="I584" s="593"/>
      <c r="J584" s="181" t="s">
        <v>23</v>
      </c>
      <c r="K584" s="255">
        <f>SUM(L584:M584)</f>
        <v>27000</v>
      </c>
      <c r="L584" s="259">
        <v>27000</v>
      </c>
      <c r="M584" s="237"/>
      <c r="N584" s="174"/>
      <c r="P584" s="252"/>
      <c r="Q584" s="453"/>
      <c r="R584" s="47"/>
      <c r="S584" s="47"/>
      <c r="T584" s="46"/>
    </row>
    <row r="585" spans="1:31" customHeight="1" ht="12.75" s="10" customFormat="1">
      <c r="A585" s="226"/>
      <c r="B585" s="332" t="s">
        <v>1615</v>
      </c>
      <c r="C585" s="181" t="s">
        <v>19</v>
      </c>
      <c r="D585" s="181" t="s">
        <v>20</v>
      </c>
      <c r="E585" s="181" t="s">
        <v>21</v>
      </c>
      <c r="F585" s="594" t="s">
        <v>1047</v>
      </c>
      <c r="G585" s="592"/>
      <c r="H585" s="592"/>
      <c r="I585" s="593"/>
      <c r="J585" s="181" t="s">
        <v>23</v>
      </c>
      <c r="K585" s="255">
        <f>SUM(L585:M585)</f>
        <v>27000</v>
      </c>
      <c r="L585" s="259">
        <v>27000</v>
      </c>
      <c r="M585" s="237"/>
      <c r="N585" s="174"/>
      <c r="P585" s="252"/>
      <c r="Q585" s="453"/>
      <c r="R585" s="47"/>
      <c r="S585" s="47"/>
      <c r="T585" s="46"/>
    </row>
    <row r="586" spans="1:31" customHeight="1" ht="12.75" s="10" customFormat="1">
      <c r="A586" s="226"/>
      <c r="B586" s="332" t="s">
        <v>1616</v>
      </c>
      <c r="C586" s="181" t="s">
        <v>19</v>
      </c>
      <c r="D586" s="181" t="s">
        <v>20</v>
      </c>
      <c r="E586" s="181" t="s">
        <v>21</v>
      </c>
      <c r="F586" s="594" t="s">
        <v>1047</v>
      </c>
      <c r="G586" s="592"/>
      <c r="H586" s="592"/>
      <c r="I586" s="593"/>
      <c r="J586" s="181" t="s">
        <v>23</v>
      </c>
      <c r="K586" s="255">
        <f>SUM(L586:M586)</f>
        <v>27000</v>
      </c>
      <c r="L586" s="259">
        <v>27000</v>
      </c>
      <c r="M586" s="237"/>
      <c r="N586" s="174"/>
      <c r="P586" s="252"/>
      <c r="Q586" s="453"/>
      <c r="R586" s="47"/>
      <c r="S586" s="47"/>
      <c r="T586" s="46"/>
    </row>
    <row r="587" spans="1:31" customHeight="1" ht="12.75" s="10" customFormat="1">
      <c r="A587" s="226"/>
      <c r="B587" s="332" t="s">
        <v>1617</v>
      </c>
      <c r="C587" s="181" t="s">
        <v>19</v>
      </c>
      <c r="D587" s="181" t="s">
        <v>20</v>
      </c>
      <c r="E587" s="181" t="s">
        <v>21</v>
      </c>
      <c r="F587" s="594" t="s">
        <v>1047</v>
      </c>
      <c r="G587" s="592"/>
      <c r="H587" s="592"/>
      <c r="I587" s="593"/>
      <c r="J587" s="181" t="s">
        <v>23</v>
      </c>
      <c r="K587" s="255">
        <f>SUM(L587:M587)</f>
        <v>6200</v>
      </c>
      <c r="L587" s="259">
        <v>6200</v>
      </c>
      <c r="M587" s="237"/>
      <c r="N587" s="174"/>
      <c r="P587" s="252"/>
      <c r="Q587" s="453"/>
      <c r="R587" s="47"/>
      <c r="S587" s="47"/>
      <c r="T587" s="46"/>
    </row>
    <row r="588" spans="1:31" customHeight="1" ht="12.75" s="10" customFormat="1">
      <c r="A588" s="226"/>
      <c r="B588" s="333" t="s">
        <v>1618</v>
      </c>
      <c r="C588" s="181" t="s">
        <v>19</v>
      </c>
      <c r="D588" s="181" t="s">
        <v>20</v>
      </c>
      <c r="E588" s="181" t="s">
        <v>21</v>
      </c>
      <c r="F588" s="594" t="s">
        <v>1047</v>
      </c>
      <c r="G588" s="592"/>
      <c r="H588" s="592"/>
      <c r="I588" s="593"/>
      <c r="J588" s="181" t="s">
        <v>23</v>
      </c>
      <c r="K588" s="255">
        <f>SUM(L588:M588)</f>
        <v>140000</v>
      </c>
      <c r="L588" s="259">
        <v>140000</v>
      </c>
      <c r="M588" s="237"/>
      <c r="N588" s="174"/>
      <c r="P588" s="252"/>
      <c r="Q588" s="453"/>
      <c r="R588" s="47"/>
      <c r="S588" s="47"/>
      <c r="T588" s="46"/>
    </row>
    <row r="589" spans="1:31" customHeight="1" ht="12.75" s="10" customFormat="1">
      <c r="A589" s="226"/>
      <c r="B589" s="334" t="s">
        <v>1619</v>
      </c>
      <c r="C589" s="181" t="s">
        <v>19</v>
      </c>
      <c r="D589" s="181" t="s">
        <v>20</v>
      </c>
      <c r="E589" s="181" t="s">
        <v>21</v>
      </c>
      <c r="F589" s="594" t="s">
        <v>1047</v>
      </c>
      <c r="G589" s="592"/>
      <c r="H589" s="592"/>
      <c r="I589" s="593"/>
      <c r="J589" s="181" t="s">
        <v>23</v>
      </c>
      <c r="K589" s="255">
        <f>SUM(L589:M589)</f>
        <v>70000</v>
      </c>
      <c r="L589" s="259">
        <v>70000</v>
      </c>
      <c r="M589" s="237"/>
      <c r="N589" s="174"/>
      <c r="P589" s="252"/>
      <c r="Q589" s="453"/>
      <c r="R589" s="47"/>
      <c r="S589" s="47"/>
      <c r="T589" s="46"/>
    </row>
    <row r="590" spans="1:31" customHeight="1" ht="12.75" s="10" customFormat="1">
      <c r="A590" s="226"/>
      <c r="B590" s="335" t="s">
        <v>1620</v>
      </c>
      <c r="C590" s="181" t="s">
        <v>19</v>
      </c>
      <c r="D590" s="181" t="s">
        <v>20</v>
      </c>
      <c r="E590" s="181" t="s">
        <v>21</v>
      </c>
      <c r="F590" s="594" t="s">
        <v>1047</v>
      </c>
      <c r="G590" s="592"/>
      <c r="H590" s="592"/>
      <c r="I590" s="593"/>
      <c r="J590" s="181" t="s">
        <v>23</v>
      </c>
      <c r="K590" s="255">
        <f>SUM(L590:M590)</f>
        <v>70000</v>
      </c>
      <c r="L590" s="259">
        <v>70000</v>
      </c>
      <c r="M590" s="237"/>
      <c r="N590" s="174"/>
      <c r="P590" s="252"/>
      <c r="Q590" s="453"/>
      <c r="R590" s="47"/>
      <c r="S590" s="47"/>
      <c r="T590" s="46"/>
    </row>
    <row r="591" spans="1:31" customHeight="1" ht="12.75" s="10" customFormat="1">
      <c r="A591" s="226"/>
      <c r="B591" s="335" t="s">
        <v>1621</v>
      </c>
      <c r="C591" s="181" t="s">
        <v>19</v>
      </c>
      <c r="D591" s="181" t="s">
        <v>20</v>
      </c>
      <c r="E591" s="181" t="s">
        <v>21</v>
      </c>
      <c r="F591" s="594" t="s">
        <v>1047</v>
      </c>
      <c r="G591" s="592"/>
      <c r="H591" s="592"/>
      <c r="I591" s="593"/>
      <c r="J591" s="181" t="s">
        <v>23</v>
      </c>
      <c r="K591" s="255">
        <f>SUM(L591:M591)</f>
        <v>70000</v>
      </c>
      <c r="L591" s="259">
        <v>70000</v>
      </c>
      <c r="M591" s="237"/>
      <c r="N591" s="174"/>
      <c r="P591" s="252"/>
      <c r="Q591" s="453"/>
      <c r="R591" s="47"/>
      <c r="S591" s="47"/>
      <c r="T591" s="46"/>
    </row>
    <row r="592" spans="1:31" customHeight="1" ht="12.75" s="10" customFormat="1">
      <c r="A592" s="226"/>
      <c r="B592" s="336" t="s">
        <v>1622</v>
      </c>
      <c r="C592" s="181" t="s">
        <v>19</v>
      </c>
      <c r="D592" s="181" t="s">
        <v>20</v>
      </c>
      <c r="E592" s="181" t="s">
        <v>21</v>
      </c>
      <c r="F592" s="594" t="s">
        <v>1047</v>
      </c>
      <c r="G592" s="592"/>
      <c r="H592" s="592"/>
      <c r="I592" s="593"/>
      <c r="J592" s="181" t="s">
        <v>23</v>
      </c>
      <c r="K592" s="255">
        <f>SUM(L592:M592)</f>
        <v>5000</v>
      </c>
      <c r="L592" s="259">
        <v>5000</v>
      </c>
      <c r="M592" s="237"/>
      <c r="N592" s="174"/>
      <c r="P592" s="252"/>
      <c r="Q592" s="453"/>
      <c r="R592" s="47"/>
      <c r="S592" s="47"/>
      <c r="T592" s="46"/>
    </row>
    <row r="593" spans="1:31" customHeight="1" ht="12.75" s="10" customFormat="1">
      <c r="A593" s="226"/>
      <c r="B593" s="337" t="s">
        <v>1623</v>
      </c>
      <c r="C593" s="181" t="s">
        <v>19</v>
      </c>
      <c r="D593" s="181" t="s">
        <v>20</v>
      </c>
      <c r="E593" s="181" t="s">
        <v>21</v>
      </c>
      <c r="F593" s="594" t="s">
        <v>1047</v>
      </c>
      <c r="G593" s="592"/>
      <c r="H593" s="592"/>
      <c r="I593" s="593"/>
      <c r="J593" s="181" t="s">
        <v>23</v>
      </c>
      <c r="K593" s="255">
        <f>SUM(L593:M593)</f>
        <v>58800</v>
      </c>
      <c r="L593" s="259">
        <v>58800</v>
      </c>
      <c r="M593" s="237"/>
      <c r="N593" s="174"/>
      <c r="P593" s="252"/>
      <c r="Q593" s="453"/>
      <c r="R593" s="47"/>
      <c r="S593" s="47"/>
      <c r="T593" s="46"/>
    </row>
    <row r="594" spans="1:31" customHeight="1" ht="12.75" s="10" customFormat="1">
      <c r="A594" s="226"/>
      <c r="B594" s="337" t="s">
        <v>1624</v>
      </c>
      <c r="C594" s="181" t="s">
        <v>19</v>
      </c>
      <c r="D594" s="181" t="s">
        <v>20</v>
      </c>
      <c r="E594" s="181" t="s">
        <v>21</v>
      </c>
      <c r="F594" s="594" t="s">
        <v>1047</v>
      </c>
      <c r="G594" s="592"/>
      <c r="H594" s="592"/>
      <c r="I594" s="593"/>
      <c r="J594" s="181" t="s">
        <v>23</v>
      </c>
      <c r="K594" s="255">
        <f>SUM(L594:M594)</f>
        <v>78000</v>
      </c>
      <c r="L594" s="259">
        <v>78000</v>
      </c>
      <c r="M594" s="237"/>
      <c r="N594" s="174"/>
      <c r="P594" s="252"/>
      <c r="Q594" s="453"/>
      <c r="R594" s="47"/>
      <c r="S594" s="47"/>
      <c r="T594" s="46"/>
    </row>
    <row r="595" spans="1:31" customHeight="1" ht="12.75" s="10" customFormat="1">
      <c r="A595" s="226"/>
      <c r="B595" s="337" t="s">
        <v>1625</v>
      </c>
      <c r="C595" s="181" t="s">
        <v>19</v>
      </c>
      <c r="D595" s="181" t="s">
        <v>20</v>
      </c>
      <c r="E595" s="181" t="s">
        <v>21</v>
      </c>
      <c r="F595" s="594" t="s">
        <v>1047</v>
      </c>
      <c r="G595" s="592"/>
      <c r="H595" s="592"/>
      <c r="I595" s="593"/>
      <c r="J595" s="181" t="s">
        <v>23</v>
      </c>
      <c r="K595" s="255">
        <f>SUM(L595:M595)</f>
        <v>78000</v>
      </c>
      <c r="L595" s="259">
        <v>78000</v>
      </c>
      <c r="M595" s="237"/>
      <c r="N595" s="174"/>
      <c r="P595" s="252"/>
      <c r="Q595" s="453"/>
      <c r="R595" s="47"/>
      <c r="S595" s="47"/>
      <c r="T595" s="46"/>
    </row>
    <row r="596" spans="1:31" customHeight="1" ht="12.75" s="10" customFormat="1">
      <c r="A596" s="226"/>
      <c r="B596" s="337" t="s">
        <v>1626</v>
      </c>
      <c r="C596" s="181" t="s">
        <v>19</v>
      </c>
      <c r="D596" s="181" t="s">
        <v>20</v>
      </c>
      <c r="E596" s="181" t="s">
        <v>21</v>
      </c>
      <c r="F596" s="594" t="s">
        <v>1047</v>
      </c>
      <c r="G596" s="592"/>
      <c r="H596" s="592"/>
      <c r="I596" s="593"/>
      <c r="J596" s="181" t="s">
        <v>23</v>
      </c>
      <c r="K596" s="255">
        <f>SUM(L596:M596)</f>
        <v>78000</v>
      </c>
      <c r="L596" s="259">
        <v>78000</v>
      </c>
      <c r="M596" s="237"/>
      <c r="N596" s="174"/>
      <c r="P596" s="252"/>
      <c r="Q596" s="453"/>
      <c r="R596" s="47"/>
      <c r="S596" s="47"/>
      <c r="T596" s="46"/>
    </row>
    <row r="597" spans="1:31" customHeight="1" ht="12.75" s="10" customFormat="1">
      <c r="A597" s="226"/>
      <c r="B597" s="337" t="s">
        <v>1627</v>
      </c>
      <c r="C597" s="181" t="s">
        <v>19</v>
      </c>
      <c r="D597" s="181" t="s">
        <v>20</v>
      </c>
      <c r="E597" s="181" t="s">
        <v>21</v>
      </c>
      <c r="F597" s="594" t="s">
        <v>1047</v>
      </c>
      <c r="G597" s="592"/>
      <c r="H597" s="592"/>
      <c r="I597" s="593"/>
      <c r="J597" s="181" t="s">
        <v>23</v>
      </c>
      <c r="K597" s="255">
        <f>SUM(L597:M597)</f>
        <v>25000</v>
      </c>
      <c r="L597" s="259">
        <v>25000</v>
      </c>
      <c r="M597" s="237"/>
      <c r="N597" s="174"/>
      <c r="P597" s="252"/>
      <c r="Q597" s="453"/>
      <c r="R597" s="47"/>
      <c r="S597" s="47"/>
      <c r="T597" s="46"/>
    </row>
    <row r="598" spans="1:31" customHeight="1" ht="12.75" s="10" customFormat="1">
      <c r="A598" s="226"/>
      <c r="B598" s="263" t="s">
        <v>1628</v>
      </c>
      <c r="C598" s="181" t="s">
        <v>19</v>
      </c>
      <c r="D598" s="181" t="s">
        <v>20</v>
      </c>
      <c r="E598" s="181" t="s">
        <v>21</v>
      </c>
      <c r="F598" s="594" t="s">
        <v>1047</v>
      </c>
      <c r="G598" s="592"/>
      <c r="H598" s="592"/>
      <c r="I598" s="593"/>
      <c r="J598" s="181" t="s">
        <v>23</v>
      </c>
      <c r="K598" s="255">
        <f>SUM(L598:M598)</f>
        <v>27000</v>
      </c>
      <c r="L598" s="259">
        <v>27000</v>
      </c>
      <c r="M598" s="237"/>
      <c r="N598" s="174"/>
      <c r="P598" s="252"/>
      <c r="Q598" s="453"/>
      <c r="R598" s="47"/>
      <c r="S598" s="47"/>
      <c r="T598" s="46"/>
    </row>
    <row r="599" spans="1:31" customHeight="1" ht="12.75" s="10" customFormat="1">
      <c r="A599" s="226"/>
      <c r="B599" s="263" t="s">
        <v>1629</v>
      </c>
      <c r="C599" s="181" t="s">
        <v>19</v>
      </c>
      <c r="D599" s="181" t="s">
        <v>20</v>
      </c>
      <c r="E599" s="181" t="s">
        <v>21</v>
      </c>
      <c r="F599" s="594" t="s">
        <v>1047</v>
      </c>
      <c r="G599" s="592"/>
      <c r="H599" s="592"/>
      <c r="I599" s="593"/>
      <c r="J599" s="181" t="s">
        <v>23</v>
      </c>
      <c r="K599" s="255">
        <f>SUM(L599:M599)</f>
        <v>7254</v>
      </c>
      <c r="L599" s="259">
        <v>7254</v>
      </c>
      <c r="M599" s="237"/>
      <c r="N599" s="174"/>
      <c r="P599" s="252"/>
      <c r="Q599" s="453"/>
      <c r="R599" s="47"/>
      <c r="S599" s="47"/>
      <c r="T599" s="46"/>
    </row>
    <row r="600" spans="1:31" customHeight="1" ht="12.75" s="10" customFormat="1">
      <c r="A600" s="226"/>
      <c r="B600" s="258" t="s">
        <v>1630</v>
      </c>
      <c r="C600" s="181" t="s">
        <v>19</v>
      </c>
      <c r="D600" s="181" t="s">
        <v>20</v>
      </c>
      <c r="E600" s="181" t="s">
        <v>21</v>
      </c>
      <c r="F600" s="594" t="s">
        <v>1047</v>
      </c>
      <c r="G600" s="592"/>
      <c r="H600" s="592"/>
      <c r="I600" s="593"/>
      <c r="J600" s="181" t="s">
        <v>23</v>
      </c>
      <c r="K600" s="255">
        <f>SUM(L600:M600)</f>
        <v>734</v>
      </c>
      <c r="L600" s="259">
        <v>734</v>
      </c>
      <c r="M600" s="237"/>
      <c r="N600" s="174"/>
      <c r="P600" s="252"/>
      <c r="Q600" s="453"/>
      <c r="R600" s="47"/>
      <c r="S600" s="47"/>
      <c r="T600" s="46"/>
    </row>
    <row r="601" spans="1:31" customHeight="1" ht="12.75" s="10" customFormat="1">
      <c r="A601" s="226"/>
      <c r="B601" s="258" t="s">
        <v>1631</v>
      </c>
      <c r="C601" s="181" t="s">
        <v>19</v>
      </c>
      <c r="D601" s="181" t="s">
        <v>20</v>
      </c>
      <c r="E601" s="181" t="s">
        <v>21</v>
      </c>
      <c r="F601" s="594" t="s">
        <v>1047</v>
      </c>
      <c r="G601" s="592"/>
      <c r="H601" s="592"/>
      <c r="I601" s="593"/>
      <c r="J601" s="181" t="s">
        <v>23</v>
      </c>
      <c r="K601" s="255">
        <f>SUM(L601:M601)</f>
        <v>9300</v>
      </c>
      <c r="L601" s="259">
        <v>9300</v>
      </c>
      <c r="M601" s="237"/>
      <c r="N601" s="174"/>
      <c r="P601" s="252"/>
      <c r="Q601" s="453"/>
      <c r="R601" s="47"/>
      <c r="S601" s="47"/>
      <c r="T601" s="46"/>
    </row>
    <row r="602" spans="1:31" customHeight="1" ht="12.75" s="10" customFormat="1">
      <c r="A602" s="226"/>
      <c r="B602" s="338" t="s">
        <v>1632</v>
      </c>
      <c r="C602" s="181" t="s">
        <v>19</v>
      </c>
      <c r="D602" s="181" t="s">
        <v>20</v>
      </c>
      <c r="E602" s="181" t="s">
        <v>21</v>
      </c>
      <c r="F602" s="594" t="s">
        <v>1047</v>
      </c>
      <c r="G602" s="592"/>
      <c r="H602" s="592"/>
      <c r="I602" s="593"/>
      <c r="J602" s="181" t="s">
        <v>23</v>
      </c>
      <c r="K602" s="255">
        <f>SUM(L602:M602)</f>
        <v>10300</v>
      </c>
      <c r="L602" s="259">
        <v>10300</v>
      </c>
      <c r="M602" s="237"/>
      <c r="N602" s="174"/>
      <c r="P602" s="252"/>
      <c r="Q602" s="453"/>
      <c r="R602" s="47"/>
      <c r="S602" s="47"/>
      <c r="T602" s="46"/>
    </row>
    <row r="603" spans="1:31" customHeight="1" ht="12.75" s="10" customFormat="1">
      <c r="A603" s="226"/>
      <c r="B603" s="338" t="s">
        <v>1633</v>
      </c>
      <c r="C603" s="181" t="s">
        <v>19</v>
      </c>
      <c r="D603" s="181" t="s">
        <v>20</v>
      </c>
      <c r="E603" s="181" t="s">
        <v>21</v>
      </c>
      <c r="F603" s="594" t="s">
        <v>1047</v>
      </c>
      <c r="G603" s="592"/>
      <c r="H603" s="592"/>
      <c r="I603" s="593"/>
      <c r="J603" s="181" t="s">
        <v>23</v>
      </c>
      <c r="K603" s="255">
        <f>SUM(L603:M603)</f>
        <v>9000</v>
      </c>
      <c r="L603" s="259">
        <v>9000</v>
      </c>
      <c r="M603" s="237"/>
      <c r="N603" s="174"/>
      <c r="P603" s="252"/>
      <c r="Q603" s="453"/>
      <c r="R603" s="47"/>
      <c r="S603" s="47"/>
      <c r="T603" s="46"/>
    </row>
    <row r="604" spans="1:31" customHeight="1" ht="12.75" s="10" customFormat="1">
      <c r="A604" s="226"/>
      <c r="B604" s="338" t="s">
        <v>1634</v>
      </c>
      <c r="C604" s="181" t="s">
        <v>19</v>
      </c>
      <c r="D604" s="181" t="s">
        <v>20</v>
      </c>
      <c r="E604" s="181" t="s">
        <v>21</v>
      </c>
      <c r="F604" s="594" t="s">
        <v>1047</v>
      </c>
      <c r="G604" s="592"/>
      <c r="H604" s="592"/>
      <c r="I604" s="593"/>
      <c r="J604" s="181" t="s">
        <v>23</v>
      </c>
      <c r="K604" s="255">
        <f>SUM(L604:M604)</f>
        <v>4500</v>
      </c>
      <c r="L604" s="259">
        <v>4500</v>
      </c>
      <c r="M604" s="237"/>
      <c r="N604" s="174"/>
      <c r="P604" s="252"/>
      <c r="Q604" s="453"/>
      <c r="R604" s="47"/>
      <c r="S604" s="47"/>
      <c r="T604" s="46"/>
    </row>
    <row r="605" spans="1:31" customHeight="1" ht="12.75" s="10" customFormat="1">
      <c r="A605" s="226"/>
      <c r="B605" s="338" t="s">
        <v>1635</v>
      </c>
      <c r="C605" s="181" t="s">
        <v>19</v>
      </c>
      <c r="D605" s="181" t="s">
        <v>20</v>
      </c>
      <c r="E605" s="181" t="s">
        <v>21</v>
      </c>
      <c r="F605" s="594" t="s">
        <v>1047</v>
      </c>
      <c r="G605" s="592"/>
      <c r="H605" s="592"/>
      <c r="I605" s="593"/>
      <c r="J605" s="181" t="s">
        <v>23</v>
      </c>
      <c r="K605" s="255">
        <f>SUM(L605:M605)</f>
        <v>4800</v>
      </c>
      <c r="L605" s="259">
        <v>4800</v>
      </c>
      <c r="M605" s="237"/>
      <c r="N605" s="174"/>
      <c r="P605" s="252"/>
      <c r="Q605" s="453"/>
      <c r="R605" s="47"/>
      <c r="S605" s="47"/>
      <c r="T605" s="46"/>
    </row>
    <row r="606" spans="1:31" customHeight="1" ht="12.75" s="10" customFormat="1">
      <c r="A606" s="226"/>
      <c r="B606" s="338" t="s">
        <v>1636</v>
      </c>
      <c r="C606" s="181" t="s">
        <v>19</v>
      </c>
      <c r="D606" s="181" t="s">
        <v>20</v>
      </c>
      <c r="E606" s="181" t="s">
        <v>21</v>
      </c>
      <c r="F606" s="594" t="s">
        <v>1047</v>
      </c>
      <c r="G606" s="592"/>
      <c r="H606" s="592"/>
      <c r="I606" s="593"/>
      <c r="J606" s="181" t="s">
        <v>23</v>
      </c>
      <c r="K606" s="255">
        <f>SUM(L606:M606)</f>
        <v>8100</v>
      </c>
      <c r="L606" s="259">
        <v>8100</v>
      </c>
      <c r="M606" s="237"/>
      <c r="N606" s="174"/>
      <c r="P606" s="252"/>
      <c r="Q606" s="453"/>
      <c r="R606" s="47"/>
      <c r="S606" s="47"/>
      <c r="T606" s="46"/>
    </row>
    <row r="607" spans="1:31" customHeight="1" ht="12.75" s="10" customFormat="1">
      <c r="A607" s="226"/>
      <c r="B607" s="226" t="s">
        <v>1637</v>
      </c>
      <c r="C607" s="181" t="s">
        <v>19</v>
      </c>
      <c r="D607" s="181" t="s">
        <v>20</v>
      </c>
      <c r="E607" s="181" t="s">
        <v>21</v>
      </c>
      <c r="F607" s="594" t="s">
        <v>1047</v>
      </c>
      <c r="G607" s="592"/>
      <c r="H607" s="592"/>
      <c r="I607" s="593"/>
      <c r="J607" s="181" t="s">
        <v>23</v>
      </c>
      <c r="K607" s="255">
        <f>SUM(L607:M607)</f>
        <v>24800</v>
      </c>
      <c r="L607" s="259">
        <v>24800</v>
      </c>
      <c r="M607" s="237"/>
      <c r="N607" s="174"/>
      <c r="P607" s="252"/>
      <c r="Q607" s="453"/>
      <c r="R607" s="47"/>
      <c r="S607" s="47"/>
      <c r="T607" s="46"/>
    </row>
    <row r="608" spans="1:31" customHeight="1" ht="12.75" s="10" customFormat="1">
      <c r="A608" s="226"/>
      <c r="B608" s="338" t="s">
        <v>1638</v>
      </c>
      <c r="C608" s="181" t="s">
        <v>19</v>
      </c>
      <c r="D608" s="181" t="s">
        <v>20</v>
      </c>
      <c r="E608" s="181" t="s">
        <v>21</v>
      </c>
      <c r="F608" s="594" t="s">
        <v>1047</v>
      </c>
      <c r="G608" s="592"/>
      <c r="H608" s="592"/>
      <c r="I608" s="593"/>
      <c r="J608" s="181" t="s">
        <v>23</v>
      </c>
      <c r="K608" s="255">
        <f>SUM(L608:M608)</f>
        <v>2880</v>
      </c>
      <c r="L608" s="259">
        <v>2880</v>
      </c>
      <c r="M608" s="237"/>
      <c r="N608" s="174"/>
      <c r="P608" s="252"/>
      <c r="Q608" s="453"/>
      <c r="R608" s="47"/>
      <c r="S608" s="47"/>
      <c r="T608" s="46"/>
    </row>
    <row r="609" spans="1:31" customHeight="1" ht="12.75" s="10" customFormat="1">
      <c r="A609" s="226"/>
      <c r="B609" s="338" t="s">
        <v>1639</v>
      </c>
      <c r="C609" s="181" t="s">
        <v>19</v>
      </c>
      <c r="D609" s="181" t="s">
        <v>20</v>
      </c>
      <c r="E609" s="181" t="s">
        <v>21</v>
      </c>
      <c r="F609" s="594" t="s">
        <v>1047</v>
      </c>
      <c r="G609" s="592"/>
      <c r="H609" s="592"/>
      <c r="I609" s="593"/>
      <c r="J609" s="181" t="s">
        <v>23</v>
      </c>
      <c r="K609" s="255">
        <f>SUM(L609:M609)</f>
        <v>3100</v>
      </c>
      <c r="L609" s="259">
        <v>3100</v>
      </c>
      <c r="M609" s="237"/>
      <c r="N609" s="174"/>
      <c r="P609" s="252"/>
      <c r="Q609" s="453"/>
      <c r="R609" s="47"/>
      <c r="S609" s="47"/>
      <c r="T609" s="46"/>
    </row>
    <row r="610" spans="1:31" customHeight="1" ht="12.75" s="10" customFormat="1">
      <c r="A610" s="226"/>
      <c r="B610" s="258" t="s">
        <v>1640</v>
      </c>
      <c r="C610" s="181" t="s">
        <v>19</v>
      </c>
      <c r="D610" s="181" t="s">
        <v>20</v>
      </c>
      <c r="E610" s="181" t="s">
        <v>21</v>
      </c>
      <c r="F610" s="594" t="s">
        <v>1047</v>
      </c>
      <c r="G610" s="592"/>
      <c r="H610" s="592"/>
      <c r="I610" s="593"/>
      <c r="J610" s="181" t="s">
        <v>23</v>
      </c>
      <c r="K610" s="255">
        <f>SUM(L610:M610)</f>
        <v>6800</v>
      </c>
      <c r="L610" s="259">
        <v>6800</v>
      </c>
      <c r="M610" s="237"/>
      <c r="N610" s="174"/>
      <c r="P610" s="252"/>
      <c r="Q610" s="453"/>
      <c r="R610" s="47"/>
      <c r="S610" s="47"/>
      <c r="T610" s="46"/>
    </row>
    <row r="611" spans="1:31" customHeight="1" ht="12.75" s="10" customFormat="1">
      <c r="A611" s="226"/>
      <c r="B611" s="258" t="s">
        <v>1641</v>
      </c>
      <c r="C611" s="181" t="s">
        <v>19</v>
      </c>
      <c r="D611" s="181" t="s">
        <v>20</v>
      </c>
      <c r="E611" s="181" t="s">
        <v>21</v>
      </c>
      <c r="F611" s="594" t="s">
        <v>1047</v>
      </c>
      <c r="G611" s="592"/>
      <c r="H611" s="592"/>
      <c r="I611" s="593"/>
      <c r="J611" s="181" t="s">
        <v>23</v>
      </c>
      <c r="K611" s="255">
        <f>SUM(L611:M611)</f>
        <v>2100</v>
      </c>
      <c r="L611" s="259">
        <v>2100</v>
      </c>
      <c r="M611" s="237"/>
      <c r="N611" s="174"/>
      <c r="P611" s="252"/>
      <c r="Q611" s="453"/>
      <c r="R611" s="47"/>
      <c r="S611" s="47"/>
      <c r="T611" s="46"/>
    </row>
    <row r="612" spans="1:31" customHeight="1" ht="12.75" s="10" customFormat="1">
      <c r="A612" s="226"/>
      <c r="B612" s="338" t="s">
        <v>1642</v>
      </c>
      <c r="C612" s="181" t="s">
        <v>19</v>
      </c>
      <c r="D612" s="181" t="s">
        <v>20</v>
      </c>
      <c r="E612" s="181" t="s">
        <v>21</v>
      </c>
      <c r="F612" s="594" t="s">
        <v>1047</v>
      </c>
      <c r="G612" s="592"/>
      <c r="H612" s="592"/>
      <c r="I612" s="593"/>
      <c r="J612" s="181" t="s">
        <v>23</v>
      </c>
      <c r="K612" s="255">
        <f>SUM(L612:M612)</f>
        <v>1800</v>
      </c>
      <c r="L612" s="259">
        <v>1800</v>
      </c>
      <c r="M612" s="237"/>
      <c r="N612" s="174"/>
      <c r="P612" s="252"/>
      <c r="Q612" s="453"/>
      <c r="R612" s="47"/>
      <c r="S612" s="47"/>
      <c r="T612" s="46"/>
    </row>
    <row r="613" spans="1:31" customHeight="1" ht="12.75" s="10" customFormat="1">
      <c r="A613" s="226"/>
      <c r="B613" s="338" t="s">
        <v>1643</v>
      </c>
      <c r="C613" s="181" t="s">
        <v>19</v>
      </c>
      <c r="D613" s="181" t="s">
        <v>20</v>
      </c>
      <c r="E613" s="181" t="s">
        <v>21</v>
      </c>
      <c r="F613" s="594" t="s">
        <v>1047</v>
      </c>
      <c r="G613" s="592"/>
      <c r="H613" s="592"/>
      <c r="I613" s="593"/>
      <c r="J613" s="181" t="s">
        <v>23</v>
      </c>
      <c r="K613" s="255">
        <f>SUM(L613:M613)</f>
        <v>5500</v>
      </c>
      <c r="L613" s="259">
        <v>5500</v>
      </c>
      <c r="M613" s="237"/>
      <c r="N613" s="174"/>
      <c r="P613" s="252"/>
      <c r="Q613" s="453"/>
      <c r="R613" s="47"/>
      <c r="S613" s="47"/>
      <c r="T613" s="46"/>
    </row>
    <row r="614" spans="1:31" customHeight="1" ht="12.75" s="10" customFormat="1">
      <c r="A614" s="226"/>
      <c r="B614" s="338" t="s">
        <v>1644</v>
      </c>
      <c r="C614" s="181" t="s">
        <v>19</v>
      </c>
      <c r="D614" s="181" t="s">
        <v>20</v>
      </c>
      <c r="E614" s="181" t="s">
        <v>21</v>
      </c>
      <c r="F614" s="594" t="s">
        <v>1047</v>
      </c>
      <c r="G614" s="592"/>
      <c r="H614" s="592"/>
      <c r="I614" s="593"/>
      <c r="J614" s="181" t="s">
        <v>23</v>
      </c>
      <c r="K614" s="255">
        <f>SUM(L614:M614)</f>
        <v>1500</v>
      </c>
      <c r="L614" s="259">
        <v>1500</v>
      </c>
      <c r="M614" s="237"/>
      <c r="N614" s="174"/>
      <c r="P614" s="252"/>
      <c r="Q614" s="453"/>
      <c r="R614" s="47"/>
      <c r="S614" s="47"/>
      <c r="T614" s="46"/>
    </row>
    <row r="615" spans="1:31" customHeight="1" ht="12.75" s="10" customFormat="1">
      <c r="A615" s="226"/>
      <c r="B615" s="258" t="s">
        <v>1645</v>
      </c>
      <c r="C615" s="181" t="s">
        <v>19</v>
      </c>
      <c r="D615" s="181" t="s">
        <v>20</v>
      </c>
      <c r="E615" s="181" t="s">
        <v>21</v>
      </c>
      <c r="F615" s="594" t="s">
        <v>1047</v>
      </c>
      <c r="G615" s="592"/>
      <c r="H615" s="592"/>
      <c r="I615" s="593"/>
      <c r="J615" s="181" t="s">
        <v>23</v>
      </c>
      <c r="K615" s="255">
        <f>SUM(L615:M615)</f>
        <v>37200</v>
      </c>
      <c r="L615" s="259">
        <v>37200</v>
      </c>
      <c r="M615" s="237"/>
      <c r="N615" s="174"/>
      <c r="P615" s="252"/>
      <c r="Q615" s="453"/>
      <c r="R615" s="47"/>
      <c r="S615" s="47"/>
      <c r="T615" s="46"/>
    </row>
    <row r="616" spans="1:31" customHeight="1" ht="12.75" s="10" customFormat="1">
      <c r="A616" s="226"/>
      <c r="B616" s="338" t="s">
        <v>1646</v>
      </c>
      <c r="C616" s="181" t="s">
        <v>19</v>
      </c>
      <c r="D616" s="181" t="s">
        <v>20</v>
      </c>
      <c r="E616" s="181" t="s">
        <v>21</v>
      </c>
      <c r="F616" s="594" t="s">
        <v>1047</v>
      </c>
      <c r="G616" s="592"/>
      <c r="H616" s="592"/>
      <c r="I616" s="593"/>
      <c r="J616" s="181" t="s">
        <v>23</v>
      </c>
      <c r="K616" s="255">
        <f>SUM(L616:M616)</f>
        <v>1020</v>
      </c>
      <c r="L616" s="259">
        <v>1020</v>
      </c>
      <c r="M616" s="237"/>
      <c r="N616" s="174"/>
      <c r="P616" s="252"/>
      <c r="Q616" s="453"/>
      <c r="R616" s="47"/>
      <c r="S616" s="47"/>
      <c r="T616" s="46"/>
    </row>
    <row r="617" spans="1:31" customHeight="1" ht="12.75" s="10" customFormat="1">
      <c r="A617" s="226"/>
      <c r="B617" s="338"/>
      <c r="C617" s="181"/>
      <c r="D617" s="181"/>
      <c r="E617" s="181"/>
      <c r="F617" s="228"/>
      <c r="G617" s="229"/>
      <c r="H617" s="229"/>
      <c r="I617" s="230"/>
      <c r="J617" s="181"/>
      <c r="K617" s="255"/>
      <c r="L617" s="259"/>
      <c r="M617" s="237"/>
      <c r="N617" s="174"/>
      <c r="P617" s="252"/>
      <c r="Q617" s="453"/>
      <c r="R617" s="47"/>
      <c r="S617" s="47"/>
      <c r="T617" s="46"/>
    </row>
    <row r="618" spans="1:31" customHeight="1" ht="12.75" s="10" customFormat="1">
      <c r="A618" s="226"/>
      <c r="B618" s="227" t="s">
        <v>1647</v>
      </c>
      <c r="C618" s="181" t="s">
        <v>355</v>
      </c>
      <c r="D618" s="181"/>
      <c r="E618" s="181" t="s">
        <v>21</v>
      </c>
      <c r="F618" s="594" t="s">
        <v>1047</v>
      </c>
      <c r="G618" s="592"/>
      <c r="H618" s="592"/>
      <c r="I618" s="593"/>
      <c r="J618" s="181" t="s">
        <v>23</v>
      </c>
      <c r="K618" s="255">
        <f>L618+M618</f>
        <v>0</v>
      </c>
      <c r="L618" s="255"/>
      <c r="M618" s="237"/>
      <c r="N618" s="174"/>
      <c r="P618" s="252"/>
      <c r="Q618" s="453"/>
      <c r="R618" s="47"/>
      <c r="S618" s="47"/>
      <c r="T618" s="46"/>
    </row>
    <row r="619" spans="1:31" customHeight="1" ht="12.75" s="10" customFormat="1">
      <c r="A619" s="289" t="s">
        <v>1648</v>
      </c>
      <c r="B619" s="244"/>
      <c r="C619" s="181" t="s">
        <v>355</v>
      </c>
      <c r="D619" s="181"/>
      <c r="E619" s="181" t="s">
        <v>21</v>
      </c>
      <c r="F619" s="594" t="s">
        <v>1047</v>
      </c>
      <c r="G619" s="592"/>
      <c r="H619" s="592"/>
      <c r="I619" s="593"/>
      <c r="J619" s="181" t="s">
        <v>23</v>
      </c>
      <c r="K619" s="255"/>
      <c r="L619" s="255"/>
      <c r="M619" s="237"/>
      <c r="N619" s="174"/>
      <c r="P619" s="252"/>
      <c r="Q619" s="453"/>
      <c r="R619" s="47"/>
      <c r="S619" s="47"/>
      <c r="T619" s="46"/>
    </row>
    <row r="620" spans="1:31" customHeight="1" ht="12.75" s="10" customFormat="1">
      <c r="A620" s="339"/>
      <c r="B620" s="266" t="s">
        <v>1649</v>
      </c>
      <c r="C620" s="181" t="s">
        <v>355</v>
      </c>
      <c r="D620" s="181"/>
      <c r="E620" s="181" t="s">
        <v>21</v>
      </c>
      <c r="F620" s="594" t="s">
        <v>1047</v>
      </c>
      <c r="G620" s="592"/>
      <c r="H620" s="592"/>
      <c r="I620" s="593"/>
      <c r="J620" s="181" t="s">
        <v>23</v>
      </c>
      <c r="K620" s="255">
        <f>SUM(L620:M620)</f>
        <v>19140</v>
      </c>
      <c r="L620" s="340">
        <v>19140</v>
      </c>
      <c r="M620" s="237"/>
      <c r="N620" s="174"/>
      <c r="P620" s="252"/>
      <c r="Q620" s="453"/>
      <c r="R620" s="47"/>
      <c r="S620" s="47"/>
      <c r="T620" s="46"/>
    </row>
    <row r="621" spans="1:31" customHeight="1" ht="12.75" s="10" customFormat="1">
      <c r="A621" s="339"/>
      <c r="B621" s="266" t="s">
        <v>1650</v>
      </c>
      <c r="C621" s="181" t="s">
        <v>355</v>
      </c>
      <c r="D621" s="181"/>
      <c r="E621" s="181" t="s">
        <v>21</v>
      </c>
      <c r="F621" s="594" t="s">
        <v>1047</v>
      </c>
      <c r="G621" s="592"/>
      <c r="H621" s="592"/>
      <c r="I621" s="593"/>
      <c r="J621" s="181" t="s">
        <v>23</v>
      </c>
      <c r="K621" s="255">
        <f>SUM(L621:M621)</f>
        <v>37284</v>
      </c>
      <c r="L621" s="340">
        <v>37284</v>
      </c>
      <c r="M621" s="237"/>
      <c r="N621" s="174"/>
      <c r="P621" s="252"/>
      <c r="Q621" s="453"/>
      <c r="R621" s="47"/>
      <c r="S621" s="47"/>
      <c r="T621" s="46"/>
    </row>
    <row r="622" spans="1:31" customHeight="1" ht="12.75" s="10" customFormat="1">
      <c r="A622" s="339"/>
      <c r="B622" s="266" t="s">
        <v>1651</v>
      </c>
      <c r="C622" s="181" t="s">
        <v>355</v>
      </c>
      <c r="D622" s="181"/>
      <c r="E622" s="181" t="s">
        <v>21</v>
      </c>
      <c r="F622" s="594" t="s">
        <v>1047</v>
      </c>
      <c r="G622" s="592"/>
      <c r="H622" s="592"/>
      <c r="I622" s="593"/>
      <c r="J622" s="181" t="s">
        <v>23</v>
      </c>
      <c r="K622" s="255">
        <f>SUM(L622:M622)</f>
        <v>70000</v>
      </c>
      <c r="L622" s="340">
        <v>70000</v>
      </c>
      <c r="M622" s="237"/>
      <c r="N622" s="174"/>
      <c r="P622" s="252"/>
      <c r="Q622" s="453"/>
      <c r="R622" s="47"/>
      <c r="S622" s="47"/>
      <c r="T622" s="46"/>
    </row>
    <row r="623" spans="1:31" customHeight="1" ht="12.75" s="10" customFormat="1">
      <c r="A623" s="339"/>
      <c r="B623" s="266" t="s">
        <v>1652</v>
      </c>
      <c r="C623" s="181" t="s">
        <v>355</v>
      </c>
      <c r="D623" s="181"/>
      <c r="E623" s="181" t="s">
        <v>21</v>
      </c>
      <c r="F623" s="594" t="s">
        <v>1047</v>
      </c>
      <c r="G623" s="592"/>
      <c r="H623" s="592"/>
      <c r="I623" s="593"/>
      <c r="J623" s="181" t="s">
        <v>23</v>
      </c>
      <c r="K623" s="255">
        <f>SUM(L623:M623)</f>
        <v>1700</v>
      </c>
      <c r="L623" s="340">
        <v>1700</v>
      </c>
      <c r="M623" s="237"/>
      <c r="N623" s="174"/>
      <c r="P623" s="252"/>
      <c r="Q623" s="453"/>
      <c r="R623" s="47"/>
      <c r="S623" s="47"/>
      <c r="T623" s="46"/>
    </row>
    <row r="624" spans="1:31" customHeight="1" ht="12.75" s="10" customFormat="1">
      <c r="A624" s="339"/>
      <c r="B624" s="266" t="s">
        <v>1653</v>
      </c>
      <c r="C624" s="181" t="s">
        <v>355</v>
      </c>
      <c r="D624" s="181"/>
      <c r="E624" s="181" t="s">
        <v>21</v>
      </c>
      <c r="F624" s="594" t="s">
        <v>1047</v>
      </c>
      <c r="G624" s="592"/>
      <c r="H624" s="592"/>
      <c r="I624" s="593"/>
      <c r="J624" s="181" t="s">
        <v>23</v>
      </c>
      <c r="K624" s="255">
        <f>SUM(L624:M624)</f>
        <v>2694</v>
      </c>
      <c r="L624" s="340">
        <v>2694</v>
      </c>
      <c r="M624" s="237"/>
      <c r="N624" s="174"/>
      <c r="P624" s="252"/>
      <c r="Q624" s="453"/>
      <c r="R624" s="47"/>
      <c r="S624" s="47"/>
      <c r="T624" s="46"/>
    </row>
    <row r="625" spans="1:31" customHeight="1" ht="12.75" s="10" customFormat="1">
      <c r="A625" s="339"/>
      <c r="B625" s="295" t="s">
        <v>1654</v>
      </c>
      <c r="C625" s="181" t="s">
        <v>355</v>
      </c>
      <c r="D625" s="181"/>
      <c r="E625" s="181" t="s">
        <v>21</v>
      </c>
      <c r="F625" s="594" t="s">
        <v>1047</v>
      </c>
      <c r="G625" s="592"/>
      <c r="H625" s="592"/>
      <c r="I625" s="593"/>
      <c r="J625" s="181" t="s">
        <v>23</v>
      </c>
      <c r="K625" s="255">
        <f>SUM(L625:M625)</f>
        <v>3100</v>
      </c>
      <c r="L625" s="340">
        <v>3100</v>
      </c>
      <c r="M625" s="237"/>
      <c r="N625" s="174"/>
      <c r="P625" s="252"/>
      <c r="Q625" s="453"/>
      <c r="R625" s="47"/>
      <c r="S625" s="47"/>
      <c r="T625" s="46"/>
    </row>
    <row r="626" spans="1:31" customHeight="1" ht="12.75" s="10" customFormat="1">
      <c r="A626" s="231"/>
      <c r="B626" s="295" t="s">
        <v>1655</v>
      </c>
      <c r="C626" s="181" t="s">
        <v>355</v>
      </c>
      <c r="D626" s="181"/>
      <c r="E626" s="181" t="s">
        <v>21</v>
      </c>
      <c r="F626" s="594" t="s">
        <v>1047</v>
      </c>
      <c r="G626" s="592"/>
      <c r="H626" s="592"/>
      <c r="I626" s="593"/>
      <c r="J626" s="181" t="s">
        <v>23</v>
      </c>
      <c r="K626" s="255">
        <f>SUM(L626:M626)</f>
        <v>9976</v>
      </c>
      <c r="L626" s="340">
        <v>9976</v>
      </c>
      <c r="M626" s="237"/>
      <c r="N626" s="174"/>
      <c r="P626" s="252"/>
      <c r="Q626" s="453"/>
      <c r="R626" s="47"/>
      <c r="S626" s="47"/>
      <c r="T626" s="46"/>
    </row>
    <row r="627" spans="1:31" customHeight="1" ht="12.75" s="10" customFormat="1">
      <c r="A627" s="231"/>
      <c r="B627" s="266" t="s">
        <v>1656</v>
      </c>
      <c r="C627" s="181" t="s">
        <v>355</v>
      </c>
      <c r="D627" s="181"/>
      <c r="E627" s="181" t="s">
        <v>21</v>
      </c>
      <c r="F627" s="594" t="s">
        <v>1047</v>
      </c>
      <c r="G627" s="592"/>
      <c r="H627" s="592"/>
      <c r="I627" s="593"/>
      <c r="J627" s="181" t="s">
        <v>23</v>
      </c>
      <c r="K627" s="255">
        <f>SUM(L627:M627)</f>
        <v>994</v>
      </c>
      <c r="L627" s="340">
        <v>994</v>
      </c>
      <c r="M627" s="237"/>
      <c r="N627" s="174"/>
      <c r="P627" s="252"/>
      <c r="Q627" s="453"/>
      <c r="R627" s="47"/>
      <c r="S627" s="47"/>
      <c r="T627" s="46"/>
    </row>
    <row r="628" spans="1:31" customHeight="1" ht="12.75" s="10" customFormat="1">
      <c r="A628" s="231"/>
      <c r="B628" s="266" t="s">
        <v>1657</v>
      </c>
      <c r="C628" s="181" t="s">
        <v>355</v>
      </c>
      <c r="D628" s="181"/>
      <c r="E628" s="181" t="s">
        <v>21</v>
      </c>
      <c r="F628" s="594" t="s">
        <v>1047</v>
      </c>
      <c r="G628" s="592"/>
      <c r="H628" s="592"/>
      <c r="I628" s="593"/>
      <c r="J628" s="181" t="s">
        <v>23</v>
      </c>
      <c r="K628" s="255">
        <f>SUM(L628:M628)</f>
        <v>12000</v>
      </c>
      <c r="L628" s="340">
        <v>12000</v>
      </c>
      <c r="M628" s="237"/>
      <c r="N628" s="174"/>
      <c r="P628" s="252"/>
      <c r="Q628" s="453"/>
      <c r="R628" s="47"/>
      <c r="S628" s="47"/>
      <c r="T628" s="46"/>
    </row>
    <row r="629" spans="1:31" customHeight="1" ht="12.75" s="10" customFormat="1">
      <c r="A629" s="231"/>
      <c r="B629" s="266" t="s">
        <v>1658</v>
      </c>
      <c r="C629" s="181" t="s">
        <v>355</v>
      </c>
      <c r="D629" s="181"/>
      <c r="E629" s="181" t="s">
        <v>21</v>
      </c>
      <c r="F629" s="594" t="s">
        <v>1047</v>
      </c>
      <c r="G629" s="592"/>
      <c r="H629" s="592"/>
      <c r="I629" s="593"/>
      <c r="J629" s="181" t="s">
        <v>23</v>
      </c>
      <c r="K629" s="255">
        <f>SUM(L629:M629)</f>
        <v>444675</v>
      </c>
      <c r="L629" s="340">
        <v>444675</v>
      </c>
      <c r="M629" s="237"/>
      <c r="N629" s="174"/>
      <c r="P629" s="252"/>
      <c r="Q629" s="453"/>
      <c r="R629" s="47"/>
      <c r="S629" s="47"/>
      <c r="T629" s="46"/>
    </row>
    <row r="630" spans="1:31" customHeight="1" ht="12.75" s="10" customFormat="1">
      <c r="A630" s="231"/>
      <c r="B630" s="341" t="s">
        <v>1659</v>
      </c>
      <c r="C630" s="181" t="s">
        <v>355</v>
      </c>
      <c r="D630" s="181"/>
      <c r="E630" s="181" t="s">
        <v>21</v>
      </c>
      <c r="F630" s="594" t="s">
        <v>1047</v>
      </c>
      <c r="G630" s="592"/>
      <c r="H630" s="592"/>
      <c r="I630" s="593"/>
      <c r="J630" s="181" t="s">
        <v>23</v>
      </c>
      <c r="K630" s="255">
        <f>SUM(L630:M630)</f>
        <v>88200</v>
      </c>
      <c r="L630" s="340">
        <v>88200</v>
      </c>
      <c r="M630" s="237"/>
      <c r="N630" s="174"/>
      <c r="P630" s="252"/>
      <c r="Q630" s="453"/>
      <c r="R630" s="47"/>
      <c r="S630" s="47"/>
      <c r="T630" s="46"/>
    </row>
    <row r="631" spans="1:31" customHeight="1" ht="12.75" s="10" customFormat="1">
      <c r="A631" s="231"/>
      <c r="B631" s="295" t="s">
        <v>1660</v>
      </c>
      <c r="C631" s="181" t="s">
        <v>355</v>
      </c>
      <c r="D631" s="181"/>
      <c r="E631" s="181" t="s">
        <v>21</v>
      </c>
      <c r="F631" s="594" t="s">
        <v>1047</v>
      </c>
      <c r="G631" s="592"/>
      <c r="H631" s="592"/>
      <c r="I631" s="593"/>
      <c r="J631" s="181" t="s">
        <v>23</v>
      </c>
      <c r="K631" s="255">
        <f>SUM(L631:M631)</f>
        <v>12800</v>
      </c>
      <c r="L631" s="340">
        <v>12800</v>
      </c>
      <c r="M631" s="237"/>
      <c r="N631" s="174"/>
      <c r="P631" s="252"/>
      <c r="Q631" s="453"/>
      <c r="R631" s="47"/>
      <c r="S631" s="47"/>
      <c r="T631" s="46"/>
    </row>
    <row r="632" spans="1:31" customHeight="1" ht="12.75" s="10" customFormat="1">
      <c r="A632" s="231"/>
      <c r="B632" s="295" t="s">
        <v>1661</v>
      </c>
      <c r="C632" s="181" t="s">
        <v>355</v>
      </c>
      <c r="D632" s="181"/>
      <c r="E632" s="181" t="s">
        <v>21</v>
      </c>
      <c r="F632" s="594" t="s">
        <v>1047</v>
      </c>
      <c r="G632" s="592"/>
      <c r="H632" s="592"/>
      <c r="I632" s="593"/>
      <c r="J632" s="181" t="s">
        <v>23</v>
      </c>
      <c r="K632" s="255">
        <f>SUM(L632:M632)</f>
        <v>6315</v>
      </c>
      <c r="L632" s="340">
        <v>6315</v>
      </c>
      <c r="M632" s="237"/>
      <c r="N632" s="174"/>
      <c r="P632" s="252"/>
      <c r="Q632" s="453"/>
      <c r="R632" s="47"/>
      <c r="S632" s="47"/>
      <c r="T632" s="46"/>
    </row>
    <row r="633" spans="1:31" customHeight="1" ht="12.75" s="10" customFormat="1">
      <c r="A633" s="231"/>
      <c r="B633" s="295" t="s">
        <v>1662</v>
      </c>
      <c r="C633" s="181" t="s">
        <v>355</v>
      </c>
      <c r="D633" s="181"/>
      <c r="E633" s="181" t="s">
        <v>21</v>
      </c>
      <c r="F633" s="594" t="s">
        <v>1047</v>
      </c>
      <c r="G633" s="592"/>
      <c r="H633" s="592"/>
      <c r="I633" s="593"/>
      <c r="J633" s="181" t="s">
        <v>23</v>
      </c>
      <c r="K633" s="255">
        <f>SUM(L633:M633)</f>
        <v>4420</v>
      </c>
      <c r="L633" s="340">
        <v>4420</v>
      </c>
      <c r="M633" s="237"/>
      <c r="N633" s="174"/>
      <c r="P633" s="252"/>
      <c r="Q633" s="453"/>
      <c r="R633" s="47"/>
      <c r="S633" s="47"/>
      <c r="T633" s="46"/>
    </row>
    <row r="634" spans="1:31" customHeight="1" ht="12.75" s="10" customFormat="1">
      <c r="A634" s="231"/>
      <c r="B634" s="342" t="s">
        <v>1663</v>
      </c>
      <c r="C634" s="181" t="s">
        <v>355</v>
      </c>
      <c r="D634" s="181"/>
      <c r="E634" s="181" t="s">
        <v>21</v>
      </c>
      <c r="F634" s="594" t="s">
        <v>1047</v>
      </c>
      <c r="G634" s="592"/>
      <c r="H634" s="592"/>
      <c r="I634" s="593"/>
      <c r="J634" s="181" t="s">
        <v>23</v>
      </c>
      <c r="K634" s="255">
        <f>SUM(L634:M634)</f>
        <v>13965</v>
      </c>
      <c r="L634" s="340">
        <v>13965</v>
      </c>
      <c r="M634" s="237"/>
      <c r="N634" s="174"/>
      <c r="P634" s="252"/>
      <c r="Q634" s="453"/>
      <c r="R634" s="47"/>
      <c r="S634" s="47"/>
      <c r="T634" s="46"/>
    </row>
    <row r="635" spans="1:31" customHeight="1" ht="12.75" s="10" customFormat="1">
      <c r="A635" s="231"/>
      <c r="B635" s="266" t="s">
        <v>1664</v>
      </c>
      <c r="C635" s="181" t="s">
        <v>355</v>
      </c>
      <c r="D635" s="181"/>
      <c r="E635" s="181" t="s">
        <v>21</v>
      </c>
      <c r="F635" s="594" t="s">
        <v>1047</v>
      </c>
      <c r="G635" s="592"/>
      <c r="H635" s="592"/>
      <c r="I635" s="593"/>
      <c r="J635" s="181" t="s">
        <v>23</v>
      </c>
      <c r="K635" s="255">
        <f>SUM(L635:M635)</f>
        <v>38040</v>
      </c>
      <c r="L635" s="340">
        <v>38040</v>
      </c>
      <c r="M635" s="237"/>
      <c r="N635" s="174"/>
      <c r="P635" s="252"/>
      <c r="Q635" s="453"/>
      <c r="R635" s="47"/>
      <c r="S635" s="47"/>
      <c r="T635" s="46"/>
    </row>
    <row r="636" spans="1:31" customHeight="1" ht="12.75" s="10" customFormat="1">
      <c r="A636" s="231"/>
      <c r="B636" s="266" t="s">
        <v>1665</v>
      </c>
      <c r="C636" s="181" t="s">
        <v>355</v>
      </c>
      <c r="D636" s="181"/>
      <c r="E636" s="181" t="s">
        <v>21</v>
      </c>
      <c r="F636" s="594" t="s">
        <v>1047</v>
      </c>
      <c r="G636" s="592"/>
      <c r="H636" s="592"/>
      <c r="I636" s="593"/>
      <c r="J636" s="181" t="s">
        <v>23</v>
      </c>
      <c r="K636" s="255">
        <f>SUM(L636:M636)</f>
        <v>220500</v>
      </c>
      <c r="L636" s="340">
        <v>220500</v>
      </c>
      <c r="M636" s="237"/>
      <c r="N636" s="174"/>
      <c r="P636" s="252"/>
      <c r="Q636" s="453"/>
      <c r="R636" s="47"/>
      <c r="S636" s="47"/>
      <c r="T636" s="46"/>
    </row>
    <row r="637" spans="1:31" customHeight="1" ht="12.75" s="10" customFormat="1">
      <c r="A637" s="231"/>
      <c r="B637" s="295" t="s">
        <v>1666</v>
      </c>
      <c r="C637" s="181" t="s">
        <v>355</v>
      </c>
      <c r="D637" s="181"/>
      <c r="E637" s="181" t="s">
        <v>21</v>
      </c>
      <c r="F637" s="594" t="s">
        <v>1047</v>
      </c>
      <c r="G637" s="592"/>
      <c r="H637" s="592"/>
      <c r="I637" s="593"/>
      <c r="J637" s="181" t="s">
        <v>23</v>
      </c>
      <c r="K637" s="255">
        <f>SUM(L637:M637)</f>
        <v>3310</v>
      </c>
      <c r="L637" s="340">
        <v>3310</v>
      </c>
      <c r="M637" s="237"/>
      <c r="N637" s="174"/>
      <c r="P637" s="252"/>
      <c r="Q637" s="453"/>
      <c r="R637" s="47"/>
      <c r="S637" s="47"/>
      <c r="T637" s="46"/>
    </row>
    <row r="638" spans="1:31" customHeight="1" ht="12.75" s="10" customFormat="1">
      <c r="A638" s="231"/>
      <c r="B638" s="266" t="s">
        <v>1667</v>
      </c>
      <c r="C638" s="181" t="s">
        <v>355</v>
      </c>
      <c r="D638" s="181"/>
      <c r="E638" s="181" t="s">
        <v>21</v>
      </c>
      <c r="F638" s="594" t="s">
        <v>1047</v>
      </c>
      <c r="G638" s="592"/>
      <c r="H638" s="592"/>
      <c r="I638" s="593"/>
      <c r="J638" s="181" t="s">
        <v>23</v>
      </c>
      <c r="K638" s="255">
        <f>SUM(L638:M638)</f>
        <v>252000</v>
      </c>
      <c r="L638" s="340">
        <v>252000</v>
      </c>
      <c r="M638" s="237"/>
      <c r="N638" s="174"/>
      <c r="P638" s="252"/>
      <c r="Q638" s="453"/>
      <c r="R638" s="47"/>
      <c r="S638" s="47"/>
      <c r="T638" s="46"/>
    </row>
    <row r="639" spans="1:31" customHeight="1" ht="12.75" s="10" customFormat="1">
      <c r="A639" s="231"/>
      <c r="B639" s="266" t="s">
        <v>1668</v>
      </c>
      <c r="C639" s="181" t="s">
        <v>355</v>
      </c>
      <c r="D639" s="181"/>
      <c r="E639" s="181" t="s">
        <v>21</v>
      </c>
      <c r="F639" s="594" t="s">
        <v>1047</v>
      </c>
      <c r="G639" s="592"/>
      <c r="H639" s="592"/>
      <c r="I639" s="593"/>
      <c r="J639" s="181" t="s">
        <v>23</v>
      </c>
      <c r="K639" s="255">
        <f>SUM(L639:M639)</f>
        <v>137350</v>
      </c>
      <c r="L639" s="340">
        <v>137350</v>
      </c>
      <c r="M639" s="237"/>
      <c r="N639" s="174"/>
      <c r="P639" s="252"/>
      <c r="Q639" s="453"/>
      <c r="R639" s="47"/>
      <c r="S639" s="47"/>
      <c r="T639" s="46"/>
    </row>
    <row r="640" spans="1:31" customHeight="1" ht="12.75" s="10" customFormat="1">
      <c r="A640" s="231"/>
      <c r="B640" s="295" t="s">
        <v>1669</v>
      </c>
      <c r="C640" s="181" t="s">
        <v>355</v>
      </c>
      <c r="D640" s="181"/>
      <c r="E640" s="181" t="s">
        <v>21</v>
      </c>
      <c r="F640" s="594" t="s">
        <v>1047</v>
      </c>
      <c r="G640" s="592"/>
      <c r="H640" s="592"/>
      <c r="I640" s="593"/>
      <c r="J640" s="181" t="s">
        <v>23</v>
      </c>
      <c r="K640" s="255">
        <f>SUM(L640:M640)</f>
        <v>142925</v>
      </c>
      <c r="L640" s="340">
        <v>142925</v>
      </c>
      <c r="M640" s="237"/>
      <c r="N640" s="174"/>
      <c r="P640" s="252"/>
      <c r="Q640" s="453"/>
      <c r="R640" s="47"/>
      <c r="S640" s="47"/>
      <c r="T640" s="46"/>
    </row>
    <row r="641" spans="1:31" customHeight="1" ht="12.75" s="10" customFormat="1">
      <c r="A641" s="231"/>
      <c r="B641" s="295" t="s">
        <v>1670</v>
      </c>
      <c r="C641" s="181" t="s">
        <v>355</v>
      </c>
      <c r="D641" s="181"/>
      <c r="E641" s="181" t="s">
        <v>21</v>
      </c>
      <c r="F641" s="594" t="s">
        <v>1047</v>
      </c>
      <c r="G641" s="592"/>
      <c r="H641" s="592"/>
      <c r="I641" s="593"/>
      <c r="J641" s="181" t="s">
        <v>23</v>
      </c>
      <c r="K641" s="255">
        <f>SUM(L641:M641)</f>
        <v>6000</v>
      </c>
      <c r="L641" s="340">
        <v>6000</v>
      </c>
      <c r="M641" s="237"/>
      <c r="N641" s="174"/>
      <c r="P641" s="252"/>
      <c r="Q641" s="453"/>
      <c r="R641" s="47"/>
      <c r="S641" s="47"/>
      <c r="T641" s="46"/>
    </row>
    <row r="642" spans="1:31" customHeight="1" ht="12.75" s="10" customFormat="1">
      <c r="A642" s="231"/>
      <c r="B642" s="266" t="s">
        <v>1671</v>
      </c>
      <c r="C642" s="181" t="s">
        <v>355</v>
      </c>
      <c r="D642" s="181"/>
      <c r="E642" s="181" t="s">
        <v>21</v>
      </c>
      <c r="F642" s="594" t="s">
        <v>1047</v>
      </c>
      <c r="G642" s="592"/>
      <c r="H642" s="592"/>
      <c r="I642" s="593"/>
      <c r="J642" s="181" t="s">
        <v>23</v>
      </c>
      <c r="K642" s="255">
        <f>SUM(L642:M642)</f>
        <v>6220</v>
      </c>
      <c r="L642" s="340">
        <v>6220</v>
      </c>
      <c r="M642" s="237"/>
      <c r="N642" s="174"/>
      <c r="P642" s="252"/>
      <c r="Q642" s="453"/>
      <c r="R642" s="47"/>
      <c r="S642" s="47"/>
      <c r="T642" s="46"/>
    </row>
    <row r="643" spans="1:31" customHeight="1" ht="12.75" s="10" customFormat="1">
      <c r="A643" s="231"/>
      <c r="B643" s="266" t="s">
        <v>1672</v>
      </c>
      <c r="C643" s="181" t="s">
        <v>355</v>
      </c>
      <c r="D643" s="181"/>
      <c r="E643" s="181" t="s">
        <v>21</v>
      </c>
      <c r="F643" s="594" t="s">
        <v>1047</v>
      </c>
      <c r="G643" s="592"/>
      <c r="H643" s="592"/>
      <c r="I643" s="593"/>
      <c r="J643" s="181" t="s">
        <v>23</v>
      </c>
      <c r="K643" s="255">
        <f>SUM(L643:M643)</f>
        <v>2000</v>
      </c>
      <c r="L643" s="340">
        <v>2000</v>
      </c>
      <c r="M643" s="237"/>
      <c r="N643" s="174"/>
      <c r="P643" s="252"/>
      <c r="Q643" s="453"/>
      <c r="R643" s="47"/>
      <c r="S643" s="47"/>
      <c r="T643" s="46"/>
    </row>
    <row r="644" spans="1:31" customHeight="1" ht="12.75" s="10" customFormat="1">
      <c r="A644" s="231"/>
      <c r="B644" s="266" t="s">
        <v>1673</v>
      </c>
      <c r="C644" s="181" t="s">
        <v>355</v>
      </c>
      <c r="D644" s="181"/>
      <c r="E644" s="181" t="s">
        <v>21</v>
      </c>
      <c r="F644" s="594" t="s">
        <v>1047</v>
      </c>
      <c r="G644" s="592"/>
      <c r="H644" s="592"/>
      <c r="I644" s="593"/>
      <c r="J644" s="181" t="s">
        <v>23</v>
      </c>
      <c r="K644" s="255">
        <f>SUM(L644:M644)</f>
        <v>8800</v>
      </c>
      <c r="L644" s="340">
        <v>8800</v>
      </c>
      <c r="M644" s="237"/>
      <c r="N644" s="174"/>
      <c r="P644" s="252"/>
      <c r="Q644" s="453"/>
      <c r="R644" s="47"/>
      <c r="S644" s="47"/>
      <c r="T644" s="46"/>
    </row>
    <row r="645" spans="1:31" customHeight="1" ht="12.75" s="10" customFormat="1">
      <c r="A645" s="231"/>
      <c r="B645" s="266" t="s">
        <v>1674</v>
      </c>
      <c r="C645" s="181" t="s">
        <v>355</v>
      </c>
      <c r="D645" s="181"/>
      <c r="E645" s="181" t="s">
        <v>21</v>
      </c>
      <c r="F645" s="594" t="s">
        <v>1047</v>
      </c>
      <c r="G645" s="592"/>
      <c r="H645" s="592"/>
      <c r="I645" s="593"/>
      <c r="J645" s="181" t="s">
        <v>23</v>
      </c>
      <c r="K645" s="255">
        <f>SUM(L645:M645)</f>
        <v>30800</v>
      </c>
      <c r="L645" s="340">
        <v>30800</v>
      </c>
      <c r="M645" s="237"/>
      <c r="N645" s="174"/>
      <c r="P645" s="252"/>
      <c r="Q645" s="453"/>
      <c r="R645" s="47"/>
      <c r="S645" s="47"/>
      <c r="T645" s="46"/>
    </row>
    <row r="646" spans="1:31" customHeight="1" ht="12.75" s="10" customFormat="1">
      <c r="A646" s="231"/>
      <c r="B646" s="266" t="s">
        <v>1675</v>
      </c>
      <c r="C646" s="181" t="s">
        <v>355</v>
      </c>
      <c r="D646" s="181"/>
      <c r="E646" s="181" t="s">
        <v>21</v>
      </c>
      <c r="F646" s="594" t="s">
        <v>1047</v>
      </c>
      <c r="G646" s="592"/>
      <c r="H646" s="592"/>
      <c r="I646" s="593"/>
      <c r="J646" s="181" t="s">
        <v>23</v>
      </c>
      <c r="K646" s="255">
        <f>SUM(L646:M646)</f>
        <v>840</v>
      </c>
      <c r="L646" s="340">
        <v>840</v>
      </c>
      <c r="M646" s="237"/>
      <c r="N646" s="174"/>
      <c r="P646" s="252"/>
      <c r="Q646" s="453"/>
      <c r="R646" s="47"/>
      <c r="S646" s="47"/>
      <c r="T646" s="46"/>
    </row>
    <row r="647" spans="1:31" customHeight="1" ht="12.75" s="10" customFormat="1">
      <c r="A647" s="231"/>
      <c r="B647" s="266" t="s">
        <v>1676</v>
      </c>
      <c r="C647" s="181" t="s">
        <v>355</v>
      </c>
      <c r="D647" s="181"/>
      <c r="E647" s="181" t="s">
        <v>21</v>
      </c>
      <c r="F647" s="594" t="s">
        <v>1047</v>
      </c>
      <c r="G647" s="592"/>
      <c r="H647" s="592"/>
      <c r="I647" s="593"/>
      <c r="J647" s="181" t="s">
        <v>23</v>
      </c>
      <c r="K647" s="255">
        <f>SUM(L647:M647)</f>
        <v>9924</v>
      </c>
      <c r="L647" s="340">
        <v>9924</v>
      </c>
      <c r="M647" s="237"/>
      <c r="N647" s="174"/>
      <c r="P647" s="252"/>
      <c r="Q647" s="453"/>
      <c r="R647" s="47"/>
      <c r="S647" s="47"/>
      <c r="T647" s="46"/>
    </row>
    <row r="648" spans="1:31" customHeight="1" ht="12.75" s="10" customFormat="1">
      <c r="A648" s="231"/>
      <c r="B648" s="266" t="s">
        <v>1677</v>
      </c>
      <c r="C648" s="181" t="s">
        <v>355</v>
      </c>
      <c r="D648" s="181"/>
      <c r="E648" s="181" t="s">
        <v>21</v>
      </c>
      <c r="F648" s="594" t="s">
        <v>1047</v>
      </c>
      <c r="G648" s="592"/>
      <c r="H648" s="592"/>
      <c r="I648" s="593"/>
      <c r="J648" s="181" t="s">
        <v>23</v>
      </c>
      <c r="K648" s="255">
        <f>SUM(L648:M648)</f>
        <v>9924</v>
      </c>
      <c r="L648" s="340">
        <v>9924</v>
      </c>
      <c r="M648" s="237"/>
      <c r="N648" s="174"/>
      <c r="P648" s="252"/>
      <c r="Q648" s="453"/>
      <c r="R648" s="47"/>
      <c r="S648" s="47"/>
      <c r="T648" s="46"/>
    </row>
    <row r="649" spans="1:31" customHeight="1" ht="12.75" s="10" customFormat="1">
      <c r="A649" s="231"/>
      <c r="B649" s="266" t="s">
        <v>1678</v>
      </c>
      <c r="C649" s="181" t="s">
        <v>355</v>
      </c>
      <c r="D649" s="181"/>
      <c r="E649" s="181" t="s">
        <v>21</v>
      </c>
      <c r="F649" s="594" t="s">
        <v>1047</v>
      </c>
      <c r="G649" s="592"/>
      <c r="H649" s="592"/>
      <c r="I649" s="593"/>
      <c r="J649" s="181" t="s">
        <v>23</v>
      </c>
      <c r="K649" s="255">
        <f>SUM(L649:M649)</f>
        <v>19848</v>
      </c>
      <c r="L649" s="340">
        <v>19848</v>
      </c>
      <c r="M649" s="237"/>
      <c r="N649" s="174"/>
      <c r="P649" s="252"/>
      <c r="Q649" s="453"/>
      <c r="R649" s="47"/>
      <c r="S649" s="47"/>
      <c r="T649" s="46"/>
    </row>
    <row r="650" spans="1:31" customHeight="1" ht="12.75" s="10" customFormat="1">
      <c r="A650" s="231"/>
      <c r="B650" s="266" t="s">
        <v>1679</v>
      </c>
      <c r="C650" s="181" t="s">
        <v>355</v>
      </c>
      <c r="D650" s="181"/>
      <c r="E650" s="181" t="s">
        <v>21</v>
      </c>
      <c r="F650" s="594" t="s">
        <v>1047</v>
      </c>
      <c r="G650" s="592"/>
      <c r="H650" s="592"/>
      <c r="I650" s="593"/>
      <c r="J650" s="181" t="s">
        <v>23</v>
      </c>
      <c r="K650" s="255">
        <f>SUM(L650:M650)</f>
        <v>9924</v>
      </c>
      <c r="L650" s="340">
        <v>9924</v>
      </c>
      <c r="M650" s="237"/>
      <c r="N650" s="174"/>
      <c r="P650" s="252"/>
      <c r="Q650" s="453"/>
      <c r="R650" s="47"/>
      <c r="S650" s="47"/>
      <c r="T650" s="46"/>
    </row>
    <row r="651" spans="1:31" customHeight="1" ht="12.75" s="10" customFormat="1">
      <c r="A651" s="231"/>
      <c r="B651" s="266" t="s">
        <v>1680</v>
      </c>
      <c r="C651" s="181" t="s">
        <v>355</v>
      </c>
      <c r="D651" s="181"/>
      <c r="E651" s="181" t="s">
        <v>21</v>
      </c>
      <c r="F651" s="594" t="s">
        <v>1047</v>
      </c>
      <c r="G651" s="592"/>
      <c r="H651" s="592"/>
      <c r="I651" s="593"/>
      <c r="J651" s="181" t="s">
        <v>23</v>
      </c>
      <c r="K651" s="255">
        <f>SUM(L651:M651)</f>
        <v>50400</v>
      </c>
      <c r="L651" s="340">
        <v>50400</v>
      </c>
      <c r="M651" s="237"/>
      <c r="N651" s="174"/>
      <c r="P651" s="252"/>
      <c r="Q651" s="453"/>
      <c r="R651" s="47"/>
      <c r="S651" s="47"/>
      <c r="T651" s="46"/>
    </row>
    <row r="652" spans="1:31" customHeight="1" ht="12.75" s="10" customFormat="1">
      <c r="A652" s="266"/>
      <c r="B652" s="295" t="s">
        <v>1681</v>
      </c>
      <c r="C652" s="181" t="s">
        <v>355</v>
      </c>
      <c r="D652" s="181"/>
      <c r="E652" s="181" t="s">
        <v>21</v>
      </c>
      <c r="F652" s="594" t="s">
        <v>1047</v>
      </c>
      <c r="G652" s="592"/>
      <c r="H652" s="592"/>
      <c r="I652" s="593"/>
      <c r="J652" s="181" t="s">
        <v>23</v>
      </c>
      <c r="K652" s="255">
        <f>SUM(L652:M652)</f>
        <v>114150</v>
      </c>
      <c r="L652" s="340">
        <v>114150</v>
      </c>
      <c r="M652" s="237"/>
      <c r="N652" s="174"/>
      <c r="P652" s="252"/>
      <c r="Q652" s="453"/>
      <c r="R652" s="47"/>
      <c r="S652" s="47"/>
      <c r="T652" s="46"/>
    </row>
    <row r="653" spans="1:31" customHeight="1" ht="12.75" s="10" customFormat="1">
      <c r="A653" s="231"/>
      <c r="B653" s="295" t="s">
        <v>1682</v>
      </c>
      <c r="C653" s="181" t="s">
        <v>355</v>
      </c>
      <c r="D653" s="181"/>
      <c r="E653" s="181" t="s">
        <v>21</v>
      </c>
      <c r="F653" s="594" t="s">
        <v>1047</v>
      </c>
      <c r="G653" s="592"/>
      <c r="H653" s="592"/>
      <c r="I653" s="593"/>
      <c r="J653" s="181" t="s">
        <v>23</v>
      </c>
      <c r="K653" s="255">
        <f>SUM(L653:M653)</f>
        <v>114600</v>
      </c>
      <c r="L653" s="340">
        <v>114600</v>
      </c>
      <c r="M653" s="237"/>
      <c r="N653" s="174"/>
      <c r="P653" s="252"/>
      <c r="Q653" s="453"/>
      <c r="R653" s="47"/>
      <c r="S653" s="47"/>
      <c r="T653" s="46"/>
    </row>
    <row r="654" spans="1:31" customHeight="1" ht="12.75" s="10" customFormat="1">
      <c r="A654" s="231"/>
      <c r="B654" s="295" t="s">
        <v>1683</v>
      </c>
      <c r="C654" s="181" t="s">
        <v>355</v>
      </c>
      <c r="D654" s="181"/>
      <c r="E654" s="181" t="s">
        <v>21</v>
      </c>
      <c r="F654" s="594" t="s">
        <v>1047</v>
      </c>
      <c r="G654" s="592"/>
      <c r="H654" s="592"/>
      <c r="I654" s="593"/>
      <c r="J654" s="181" t="s">
        <v>23</v>
      </c>
      <c r="K654" s="255">
        <f>SUM(L654:M654)</f>
        <v>12495</v>
      </c>
      <c r="L654" s="340">
        <v>12495</v>
      </c>
      <c r="M654" s="237"/>
      <c r="N654" s="174"/>
      <c r="P654" s="252"/>
      <c r="Q654" s="453"/>
      <c r="R654" s="47"/>
      <c r="S654" s="47"/>
      <c r="T654" s="46"/>
    </row>
    <row r="655" spans="1:31" customHeight="1" ht="12.75" s="10" customFormat="1">
      <c r="A655" s="231"/>
      <c r="B655" s="295" t="s">
        <v>1684</v>
      </c>
      <c r="C655" s="181" t="s">
        <v>355</v>
      </c>
      <c r="D655" s="181"/>
      <c r="E655" s="181" t="s">
        <v>21</v>
      </c>
      <c r="F655" s="594" t="s">
        <v>1047</v>
      </c>
      <c r="G655" s="592"/>
      <c r="H655" s="592"/>
      <c r="I655" s="593"/>
      <c r="J655" s="181" t="s">
        <v>23</v>
      </c>
      <c r="K655" s="255">
        <f>SUM(L655:M655)</f>
        <v>1586</v>
      </c>
      <c r="L655" s="340">
        <v>1586</v>
      </c>
      <c r="M655" s="237"/>
      <c r="N655" s="174"/>
      <c r="P655" s="252"/>
      <c r="Q655" s="453"/>
      <c r="R655" s="47"/>
      <c r="S655" s="47"/>
      <c r="T655" s="46"/>
    </row>
    <row r="656" spans="1:31" customHeight="1" ht="12.75" s="10" customFormat="1">
      <c r="A656" s="231"/>
      <c r="B656" s="295" t="s">
        <v>1685</v>
      </c>
      <c r="C656" s="181" t="s">
        <v>355</v>
      </c>
      <c r="D656" s="181"/>
      <c r="E656" s="181" t="s">
        <v>21</v>
      </c>
      <c r="F656" s="594" t="s">
        <v>1047</v>
      </c>
      <c r="G656" s="592"/>
      <c r="H656" s="592"/>
      <c r="I656" s="593"/>
      <c r="J656" s="181" t="s">
        <v>23</v>
      </c>
      <c r="K656" s="255">
        <f>SUM(L656:M656)</f>
        <v>1586</v>
      </c>
      <c r="L656" s="340">
        <v>1586</v>
      </c>
      <c r="M656" s="237"/>
      <c r="N656" s="174"/>
      <c r="P656" s="252"/>
      <c r="Q656" s="453"/>
      <c r="R656" s="47"/>
      <c r="S656" s="47"/>
      <c r="T656" s="46"/>
    </row>
    <row r="657" spans="1:31" customHeight="1" ht="12.75" s="10" customFormat="1">
      <c r="A657" s="231"/>
      <c r="B657" s="295" t="s">
        <v>1686</v>
      </c>
      <c r="C657" s="181" t="s">
        <v>355</v>
      </c>
      <c r="D657" s="181"/>
      <c r="E657" s="181" t="s">
        <v>21</v>
      </c>
      <c r="F657" s="594" t="s">
        <v>1047</v>
      </c>
      <c r="G657" s="592"/>
      <c r="H657" s="592"/>
      <c r="I657" s="593"/>
      <c r="J657" s="181" t="s">
        <v>23</v>
      </c>
      <c r="K657" s="255">
        <f>SUM(L657:M657)</f>
        <v>1586</v>
      </c>
      <c r="L657" s="340">
        <v>1586</v>
      </c>
      <c r="M657" s="237"/>
      <c r="N657" s="174"/>
      <c r="P657" s="252"/>
      <c r="Q657" s="453"/>
      <c r="R657" s="47"/>
      <c r="S657" s="47"/>
      <c r="T657" s="46"/>
    </row>
    <row r="658" spans="1:31" customHeight="1" ht="12.75" s="10" customFormat="1">
      <c r="A658" s="231"/>
      <c r="B658" s="266" t="s">
        <v>1687</v>
      </c>
      <c r="C658" s="181" t="s">
        <v>355</v>
      </c>
      <c r="D658" s="181"/>
      <c r="E658" s="181" t="s">
        <v>21</v>
      </c>
      <c r="F658" s="594" t="s">
        <v>1047</v>
      </c>
      <c r="G658" s="592"/>
      <c r="H658" s="592"/>
      <c r="I658" s="593"/>
      <c r="J658" s="181" t="s">
        <v>23</v>
      </c>
      <c r="K658" s="255">
        <f>SUM(L658:M658)</f>
        <v>2100</v>
      </c>
      <c r="L658" s="340">
        <v>2100</v>
      </c>
      <c r="M658" s="237"/>
      <c r="N658" s="174"/>
      <c r="P658" s="252"/>
      <c r="Q658" s="453"/>
      <c r="R658" s="47"/>
      <c r="S658" s="47"/>
      <c r="T658" s="46"/>
    </row>
    <row r="659" spans="1:31" customHeight="1" ht="12.75" s="10" customFormat="1">
      <c r="A659" s="231"/>
      <c r="B659" s="266" t="s">
        <v>1688</v>
      </c>
      <c r="C659" s="181" t="s">
        <v>355</v>
      </c>
      <c r="D659" s="181"/>
      <c r="E659" s="181" t="s">
        <v>21</v>
      </c>
      <c r="F659" s="594" t="s">
        <v>1047</v>
      </c>
      <c r="G659" s="592"/>
      <c r="H659" s="592"/>
      <c r="I659" s="593"/>
      <c r="J659" s="181" t="s">
        <v>23</v>
      </c>
      <c r="K659" s="255">
        <f>SUM(L659:M659)</f>
        <v>237456</v>
      </c>
      <c r="L659" s="340">
        <v>237456</v>
      </c>
      <c r="M659" s="237"/>
      <c r="N659" s="174"/>
      <c r="P659" s="252"/>
      <c r="Q659" s="453"/>
      <c r="R659" s="47"/>
      <c r="S659" s="47"/>
      <c r="T659" s="46"/>
    </row>
    <row r="660" spans="1:31" customHeight="1" ht="12.75" s="10" customFormat="1">
      <c r="A660" s="231"/>
      <c r="B660" s="266" t="s">
        <v>1689</v>
      </c>
      <c r="C660" s="181" t="s">
        <v>355</v>
      </c>
      <c r="D660" s="181"/>
      <c r="E660" s="181" t="s">
        <v>21</v>
      </c>
      <c r="F660" s="594" t="s">
        <v>1047</v>
      </c>
      <c r="G660" s="592"/>
      <c r="H660" s="592"/>
      <c r="I660" s="593"/>
      <c r="J660" s="181" t="s">
        <v>23</v>
      </c>
      <c r="K660" s="255">
        <f>SUM(L660:M660)</f>
        <v>434700</v>
      </c>
      <c r="L660" s="340">
        <v>434700</v>
      </c>
      <c r="M660" s="237"/>
      <c r="N660" s="174"/>
      <c r="P660" s="252"/>
      <c r="Q660" s="453"/>
      <c r="R660" s="47"/>
      <c r="S660" s="47"/>
      <c r="T660" s="46"/>
    </row>
    <row r="661" spans="1:31" customHeight="1" ht="12.75" s="10" customFormat="1">
      <c r="A661" s="231"/>
      <c r="B661" s="295" t="s">
        <v>1690</v>
      </c>
      <c r="C661" s="181" t="s">
        <v>355</v>
      </c>
      <c r="D661" s="181"/>
      <c r="E661" s="181" t="s">
        <v>21</v>
      </c>
      <c r="F661" s="594" t="s">
        <v>1047</v>
      </c>
      <c r="G661" s="592"/>
      <c r="H661" s="592"/>
      <c r="I661" s="593"/>
      <c r="J661" s="181" t="s">
        <v>23</v>
      </c>
      <c r="K661" s="255">
        <f>SUM(L661:M661)</f>
        <v>10458</v>
      </c>
      <c r="L661" s="340">
        <v>10458</v>
      </c>
      <c r="M661" s="237"/>
      <c r="N661" s="174"/>
      <c r="P661" s="252"/>
      <c r="Q661" s="453"/>
      <c r="R661" s="47"/>
      <c r="S661" s="47"/>
      <c r="T661" s="46"/>
    </row>
    <row r="662" spans="1:31" customHeight="1" ht="12.75" s="10" customFormat="1">
      <c r="A662" s="231"/>
      <c r="B662" s="295" t="s">
        <v>1691</v>
      </c>
      <c r="C662" s="181" t="s">
        <v>355</v>
      </c>
      <c r="D662" s="181"/>
      <c r="E662" s="181" t="s">
        <v>21</v>
      </c>
      <c r="F662" s="594" t="s">
        <v>1047</v>
      </c>
      <c r="G662" s="592"/>
      <c r="H662" s="592"/>
      <c r="I662" s="593"/>
      <c r="J662" s="181" t="s">
        <v>23</v>
      </c>
      <c r="K662" s="255">
        <f>SUM(L662:M662)</f>
        <v>10458</v>
      </c>
      <c r="L662" s="340">
        <v>10458</v>
      </c>
      <c r="M662" s="237"/>
      <c r="N662" s="174"/>
      <c r="P662" s="252"/>
      <c r="Q662" s="453"/>
      <c r="R662" s="47"/>
      <c r="S662" s="47"/>
      <c r="T662" s="46"/>
    </row>
    <row r="663" spans="1:31" customHeight="1" ht="12.75" s="10" customFormat="1">
      <c r="A663" s="231"/>
      <c r="B663" s="295" t="s">
        <v>1692</v>
      </c>
      <c r="C663" s="181" t="s">
        <v>355</v>
      </c>
      <c r="D663" s="181"/>
      <c r="E663" s="181" t="s">
        <v>21</v>
      </c>
      <c r="F663" s="594" t="s">
        <v>1047</v>
      </c>
      <c r="G663" s="592"/>
      <c r="H663" s="592"/>
      <c r="I663" s="593"/>
      <c r="J663" s="181" t="s">
        <v>23</v>
      </c>
      <c r="K663" s="255">
        <f>SUM(L663:M663)</f>
        <v>55000</v>
      </c>
      <c r="L663" s="340">
        <v>55000</v>
      </c>
      <c r="M663" s="237"/>
      <c r="N663" s="174"/>
      <c r="P663" s="252"/>
      <c r="Q663" s="453"/>
      <c r="R663" s="47"/>
      <c r="S663" s="47"/>
      <c r="T663" s="46"/>
    </row>
    <row r="664" spans="1:31" customHeight="1" ht="12.75" s="10" customFormat="1">
      <c r="A664" s="231"/>
      <c r="B664" s="295" t="s">
        <v>1693</v>
      </c>
      <c r="C664" s="181" t="s">
        <v>355</v>
      </c>
      <c r="D664" s="181"/>
      <c r="E664" s="181" t="s">
        <v>21</v>
      </c>
      <c r="F664" s="594" t="s">
        <v>1047</v>
      </c>
      <c r="G664" s="592"/>
      <c r="H664" s="592"/>
      <c r="I664" s="593"/>
      <c r="J664" s="181" t="s">
        <v>23</v>
      </c>
      <c r="K664" s="255">
        <f>SUM(L664:M664)</f>
        <v>5015</v>
      </c>
      <c r="L664" s="340">
        <v>5015</v>
      </c>
      <c r="M664" s="237"/>
      <c r="N664" s="174"/>
      <c r="P664" s="252"/>
      <c r="Q664" s="453"/>
      <c r="R664" s="47"/>
      <c r="S664" s="47"/>
      <c r="T664" s="46"/>
    </row>
    <row r="665" spans="1:31" customHeight="1" ht="12.75" s="10" customFormat="1">
      <c r="A665" s="231"/>
      <c r="B665" s="295" t="s">
        <v>1694</v>
      </c>
      <c r="C665" s="181" t="s">
        <v>355</v>
      </c>
      <c r="D665" s="181"/>
      <c r="E665" s="181" t="s">
        <v>21</v>
      </c>
      <c r="F665" s="594" t="s">
        <v>1047</v>
      </c>
      <c r="G665" s="592"/>
      <c r="H665" s="592"/>
      <c r="I665" s="593"/>
      <c r="J665" s="181" t="s">
        <v>23</v>
      </c>
      <c r="K665" s="255">
        <f>SUM(L665:M665)</f>
        <v>47905</v>
      </c>
      <c r="L665" s="340">
        <v>47905</v>
      </c>
      <c r="M665" s="237"/>
      <c r="N665" s="174"/>
      <c r="P665" s="252"/>
      <c r="Q665" s="453"/>
      <c r="R665" s="47"/>
      <c r="S665" s="47"/>
      <c r="T665" s="46"/>
    </row>
    <row r="666" spans="1:31" customHeight="1" ht="12.75" s="10" customFormat="1">
      <c r="A666" s="231"/>
      <c r="B666" s="295" t="s">
        <v>1695</v>
      </c>
      <c r="C666" s="181" t="s">
        <v>355</v>
      </c>
      <c r="D666" s="181"/>
      <c r="E666" s="181" t="s">
        <v>21</v>
      </c>
      <c r="F666" s="594" t="s">
        <v>1047</v>
      </c>
      <c r="G666" s="592"/>
      <c r="H666" s="592"/>
      <c r="I666" s="593"/>
      <c r="J666" s="181" t="s">
        <v>23</v>
      </c>
      <c r="K666" s="255">
        <f>SUM(L666:M666)</f>
        <v>3600</v>
      </c>
      <c r="L666" s="340">
        <v>3600</v>
      </c>
      <c r="M666" s="237"/>
      <c r="N666" s="174"/>
      <c r="P666" s="252"/>
      <c r="Q666" s="453"/>
      <c r="R666" s="47"/>
      <c r="S666" s="47"/>
      <c r="T666" s="46"/>
    </row>
    <row r="667" spans="1:31" customHeight="1" ht="12.75" s="10" customFormat="1">
      <c r="A667" s="231"/>
      <c r="B667" s="295" t="s">
        <v>1696</v>
      </c>
      <c r="C667" s="181" t="s">
        <v>355</v>
      </c>
      <c r="D667" s="181"/>
      <c r="E667" s="181" t="s">
        <v>21</v>
      </c>
      <c r="F667" s="594" t="s">
        <v>1047</v>
      </c>
      <c r="G667" s="592"/>
      <c r="H667" s="592"/>
      <c r="I667" s="593"/>
      <c r="J667" s="181" t="s">
        <v>23</v>
      </c>
      <c r="K667" s="255">
        <f>SUM(L667:M667)</f>
        <v>27800</v>
      </c>
      <c r="L667" s="340">
        <v>27800</v>
      </c>
      <c r="M667" s="237"/>
      <c r="N667" s="174"/>
      <c r="P667" s="252"/>
      <c r="Q667" s="453"/>
      <c r="R667" s="47"/>
      <c r="S667" s="47"/>
      <c r="T667" s="46"/>
    </row>
    <row r="668" spans="1:31" customHeight="1" ht="12.75" s="10" customFormat="1">
      <c r="A668" s="231"/>
      <c r="B668" s="343" t="s">
        <v>1697</v>
      </c>
      <c r="C668" s="181" t="s">
        <v>355</v>
      </c>
      <c r="D668" s="181"/>
      <c r="E668" s="181" t="s">
        <v>21</v>
      </c>
      <c r="F668" s="594" t="s">
        <v>1047</v>
      </c>
      <c r="G668" s="592"/>
      <c r="H668" s="592"/>
      <c r="I668" s="593"/>
      <c r="J668" s="181" t="s">
        <v>23</v>
      </c>
      <c r="K668" s="255">
        <f>SUM(L668:M668)</f>
        <v>7500</v>
      </c>
      <c r="L668" s="340">
        <v>7500</v>
      </c>
      <c r="M668" s="237"/>
      <c r="N668" s="174"/>
      <c r="P668" s="252"/>
      <c r="Q668" s="453"/>
      <c r="R668" s="47"/>
      <c r="S668" s="47"/>
      <c r="T668" s="46"/>
    </row>
    <row r="669" spans="1:31" customHeight="1" ht="12.75" s="10" customFormat="1">
      <c r="A669" s="231"/>
      <c r="B669" s="295" t="s">
        <v>1698</v>
      </c>
      <c r="C669" s="181" t="s">
        <v>355</v>
      </c>
      <c r="D669" s="181"/>
      <c r="E669" s="181" t="s">
        <v>21</v>
      </c>
      <c r="F669" s="594" t="s">
        <v>1047</v>
      </c>
      <c r="G669" s="592"/>
      <c r="H669" s="592"/>
      <c r="I669" s="593"/>
      <c r="J669" s="181" t="s">
        <v>23</v>
      </c>
      <c r="K669" s="255">
        <f>SUM(L669:M669)</f>
        <v>3308</v>
      </c>
      <c r="L669" s="340">
        <v>3308</v>
      </c>
      <c r="M669" s="237"/>
      <c r="N669" s="174"/>
      <c r="P669" s="252"/>
      <c r="Q669" s="453"/>
      <c r="R669" s="47"/>
      <c r="S669" s="47"/>
      <c r="T669" s="46"/>
    </row>
    <row r="670" spans="1:31" customHeight="1" ht="12.75" s="10" customFormat="1">
      <c r="A670" s="231"/>
      <c r="B670" s="295" t="s">
        <v>1699</v>
      </c>
      <c r="C670" s="181" t="s">
        <v>355</v>
      </c>
      <c r="D670" s="181"/>
      <c r="E670" s="181" t="s">
        <v>21</v>
      </c>
      <c r="F670" s="594" t="s">
        <v>1047</v>
      </c>
      <c r="G670" s="592"/>
      <c r="H670" s="592"/>
      <c r="I670" s="593"/>
      <c r="J670" s="181" t="s">
        <v>23</v>
      </c>
      <c r="K670" s="255">
        <f>SUM(L670:M670)</f>
        <v>12504</v>
      </c>
      <c r="L670" s="340">
        <v>12504</v>
      </c>
      <c r="M670" s="237"/>
      <c r="N670" s="174"/>
      <c r="P670" s="252"/>
      <c r="Q670" s="453"/>
      <c r="R670" s="47"/>
      <c r="S670" s="47"/>
      <c r="T670" s="46"/>
    </row>
    <row r="671" spans="1:31" customHeight="1" ht="12.75" s="10" customFormat="1">
      <c r="A671" s="231"/>
      <c r="B671" s="266" t="s">
        <v>1700</v>
      </c>
      <c r="C671" s="181" t="s">
        <v>355</v>
      </c>
      <c r="D671" s="181"/>
      <c r="E671" s="181" t="s">
        <v>21</v>
      </c>
      <c r="F671" s="594" t="s">
        <v>1047</v>
      </c>
      <c r="G671" s="592"/>
      <c r="H671" s="592"/>
      <c r="I671" s="593"/>
      <c r="J671" s="181" t="s">
        <v>23</v>
      </c>
      <c r="K671" s="255">
        <f>SUM(L671:M671)</f>
        <v>51900</v>
      </c>
      <c r="L671" s="340">
        <v>51900</v>
      </c>
      <c r="M671" s="237"/>
      <c r="N671" s="174"/>
      <c r="P671" s="252"/>
      <c r="Q671" s="453"/>
      <c r="R671" s="47"/>
      <c r="S671" s="47"/>
      <c r="T671" s="46"/>
    </row>
    <row r="672" spans="1:31" customHeight="1" ht="12.75" s="10" customFormat="1">
      <c r="A672" s="231"/>
      <c r="B672" s="341" t="s">
        <v>1701</v>
      </c>
      <c r="C672" s="181" t="s">
        <v>355</v>
      </c>
      <c r="D672" s="181"/>
      <c r="E672" s="181" t="s">
        <v>21</v>
      </c>
      <c r="F672" s="594" t="s">
        <v>1047</v>
      </c>
      <c r="G672" s="592"/>
      <c r="H672" s="592"/>
      <c r="I672" s="593"/>
      <c r="J672" s="181" t="s">
        <v>23</v>
      </c>
      <c r="K672" s="255">
        <f>SUM(L672:M672)</f>
        <v>1578</v>
      </c>
      <c r="L672" s="340">
        <v>1578</v>
      </c>
      <c r="M672" s="237"/>
      <c r="N672" s="174"/>
      <c r="P672" s="252"/>
      <c r="Q672" s="453"/>
      <c r="R672" s="47"/>
      <c r="S672" s="47"/>
      <c r="T672" s="46"/>
    </row>
    <row r="673" spans="1:31" customHeight="1" ht="12.75" s="10" customFormat="1">
      <c r="A673" s="231"/>
      <c r="B673" s="341" t="s">
        <v>1702</v>
      </c>
      <c r="C673" s="181" t="s">
        <v>355</v>
      </c>
      <c r="D673" s="181"/>
      <c r="E673" s="181" t="s">
        <v>21</v>
      </c>
      <c r="F673" s="594" t="s">
        <v>1047</v>
      </c>
      <c r="G673" s="592"/>
      <c r="H673" s="592"/>
      <c r="I673" s="593"/>
      <c r="J673" s="181" t="s">
        <v>23</v>
      </c>
      <c r="K673" s="255">
        <f>SUM(L673:M673)</f>
        <v>1578</v>
      </c>
      <c r="L673" s="340">
        <v>1578</v>
      </c>
      <c r="M673" s="237"/>
      <c r="N673" s="174"/>
      <c r="P673" s="252"/>
      <c r="Q673" s="453"/>
      <c r="R673" s="47"/>
      <c r="S673" s="47"/>
      <c r="T673" s="46"/>
    </row>
    <row r="674" spans="1:31" customHeight="1" ht="12.75" s="10" customFormat="1">
      <c r="A674" s="231"/>
      <c r="B674" s="341" t="s">
        <v>1703</v>
      </c>
      <c r="C674" s="181" t="s">
        <v>355</v>
      </c>
      <c r="D674" s="181"/>
      <c r="E674" s="181" t="s">
        <v>21</v>
      </c>
      <c r="F674" s="594" t="s">
        <v>1047</v>
      </c>
      <c r="G674" s="592"/>
      <c r="H674" s="592"/>
      <c r="I674" s="593"/>
      <c r="J674" s="181" t="s">
        <v>23</v>
      </c>
      <c r="K674" s="255">
        <f>SUM(L674:M674)</f>
        <v>3000</v>
      </c>
      <c r="L674" s="340">
        <v>3000</v>
      </c>
      <c r="M674" s="237"/>
      <c r="N674" s="174"/>
      <c r="P674" s="252"/>
      <c r="Q674" s="453"/>
      <c r="R674" s="47"/>
      <c r="S674" s="47"/>
      <c r="T674" s="46"/>
    </row>
    <row r="675" spans="1:31" customHeight="1" ht="12.75" s="10" customFormat="1">
      <c r="A675" s="231"/>
      <c r="B675" s="295" t="s">
        <v>1704</v>
      </c>
      <c r="C675" s="181" t="s">
        <v>355</v>
      </c>
      <c r="D675" s="181"/>
      <c r="E675" s="181" t="s">
        <v>21</v>
      </c>
      <c r="F675" s="594" t="s">
        <v>1047</v>
      </c>
      <c r="G675" s="592"/>
      <c r="H675" s="592"/>
      <c r="I675" s="593"/>
      <c r="J675" s="181" t="s">
        <v>23</v>
      </c>
      <c r="K675" s="255">
        <f>SUM(L675:M675)</f>
        <v>27320</v>
      </c>
      <c r="L675" s="340">
        <v>27320</v>
      </c>
      <c r="M675" s="237"/>
      <c r="N675" s="174"/>
      <c r="P675" s="252"/>
      <c r="Q675" s="453"/>
      <c r="R675" s="47"/>
      <c r="S675" s="47"/>
      <c r="T675" s="46"/>
    </row>
    <row r="676" spans="1:31" customHeight="1" ht="12.75" s="10" customFormat="1">
      <c r="A676" s="231"/>
      <c r="B676" s="266" t="s">
        <v>1705</v>
      </c>
      <c r="C676" s="181" t="s">
        <v>355</v>
      </c>
      <c r="D676" s="181"/>
      <c r="E676" s="181" t="s">
        <v>21</v>
      </c>
      <c r="F676" s="594" t="s">
        <v>1047</v>
      </c>
      <c r="G676" s="592"/>
      <c r="H676" s="592"/>
      <c r="I676" s="593"/>
      <c r="J676" s="181" t="s">
        <v>23</v>
      </c>
      <c r="K676" s="255">
        <f>SUM(L676:M676)</f>
        <v>3960</v>
      </c>
      <c r="L676" s="340">
        <v>3960</v>
      </c>
      <c r="M676" s="237"/>
      <c r="N676" s="174"/>
      <c r="P676" s="252"/>
      <c r="Q676" s="453"/>
      <c r="R676" s="47"/>
      <c r="S676" s="47"/>
      <c r="T676" s="46"/>
    </row>
    <row r="677" spans="1:31" customHeight="1" ht="12.75" s="10" customFormat="1">
      <c r="A677" s="344"/>
      <c r="B677" s="242" t="s">
        <v>1706</v>
      </c>
      <c r="C677" s="181" t="s">
        <v>355</v>
      </c>
      <c r="D677" s="181"/>
      <c r="E677" s="181" t="s">
        <v>21</v>
      </c>
      <c r="F677" s="594" t="s">
        <v>1047</v>
      </c>
      <c r="G677" s="592"/>
      <c r="H677" s="592"/>
      <c r="I677" s="593"/>
      <c r="J677" s="181" t="s">
        <v>23</v>
      </c>
      <c r="K677" s="255">
        <f>SUM(L677:M677)</f>
        <v>50925</v>
      </c>
      <c r="L677" s="340">
        <v>50925</v>
      </c>
      <c r="M677" s="237"/>
      <c r="N677" s="174"/>
      <c r="P677" s="252"/>
      <c r="Q677" s="453"/>
      <c r="R677" s="47"/>
      <c r="S677" s="47"/>
      <c r="T677" s="46"/>
    </row>
    <row r="678" spans="1:31" customHeight="1" ht="12.75" s="10" customFormat="1">
      <c r="A678" s="344"/>
      <c r="B678" s="242" t="s">
        <v>1707</v>
      </c>
      <c r="C678" s="181" t="s">
        <v>355</v>
      </c>
      <c r="D678" s="181"/>
      <c r="E678" s="181" t="s">
        <v>21</v>
      </c>
      <c r="F678" s="594" t="s">
        <v>1047</v>
      </c>
      <c r="G678" s="592"/>
      <c r="H678" s="592"/>
      <c r="I678" s="593"/>
      <c r="J678" s="181" t="s">
        <v>23</v>
      </c>
      <c r="K678" s="255">
        <f>SUM(L678:M678)</f>
        <v>47212</v>
      </c>
      <c r="L678" s="340">
        <v>47212</v>
      </c>
      <c r="M678" s="237"/>
      <c r="N678" s="174"/>
      <c r="P678" s="252"/>
      <c r="Q678" s="453"/>
      <c r="R678" s="47"/>
      <c r="S678" s="47"/>
      <c r="T678" s="46"/>
    </row>
    <row r="679" spans="1:31" customHeight="1" ht="12.75" s="10" customFormat="1">
      <c r="A679" s="344"/>
      <c r="B679" s="242" t="s">
        <v>1708</v>
      </c>
      <c r="C679" s="181" t="s">
        <v>355</v>
      </c>
      <c r="D679" s="181"/>
      <c r="E679" s="181" t="s">
        <v>21</v>
      </c>
      <c r="F679" s="594" t="s">
        <v>1047</v>
      </c>
      <c r="G679" s="592"/>
      <c r="H679" s="592"/>
      <c r="I679" s="593"/>
      <c r="J679" s="181" t="s">
        <v>23</v>
      </c>
      <c r="K679" s="255">
        <f>SUM(L679:M679)</f>
        <v>6512</v>
      </c>
      <c r="L679" s="340">
        <v>6512</v>
      </c>
      <c r="M679" s="237"/>
      <c r="N679" s="174"/>
      <c r="P679" s="252"/>
      <c r="Q679" s="453"/>
      <c r="R679" s="47"/>
      <c r="S679" s="47"/>
      <c r="T679" s="46"/>
    </row>
    <row r="680" spans="1:31" customHeight="1" ht="12.75" s="10" customFormat="1">
      <c r="A680" s="231"/>
      <c r="B680" s="242" t="s">
        <v>1709</v>
      </c>
      <c r="C680" s="181" t="s">
        <v>355</v>
      </c>
      <c r="D680" s="181"/>
      <c r="E680" s="181" t="s">
        <v>21</v>
      </c>
      <c r="F680" s="594" t="s">
        <v>1047</v>
      </c>
      <c r="G680" s="592"/>
      <c r="H680" s="592"/>
      <c r="I680" s="593"/>
      <c r="J680" s="181" t="s">
        <v>23</v>
      </c>
      <c r="K680" s="255">
        <f>SUM(L680:M680)</f>
        <v>60236</v>
      </c>
      <c r="L680" s="340">
        <v>60236</v>
      </c>
      <c r="M680" s="237"/>
      <c r="N680" s="174"/>
      <c r="P680" s="252"/>
      <c r="Q680" s="453"/>
      <c r="R680" s="47"/>
      <c r="S680" s="47"/>
      <c r="T680" s="46"/>
    </row>
    <row r="681" spans="1:31" customHeight="1" ht="12.75" s="10" customFormat="1">
      <c r="A681" s="344"/>
      <c r="B681" s="242" t="s">
        <v>1710</v>
      </c>
      <c r="C681" s="181" t="s">
        <v>355</v>
      </c>
      <c r="D681" s="181"/>
      <c r="E681" s="181" t="s">
        <v>21</v>
      </c>
      <c r="F681" s="594" t="s">
        <v>1047</v>
      </c>
      <c r="G681" s="592"/>
      <c r="H681" s="592"/>
      <c r="I681" s="593"/>
      <c r="J681" s="181" t="s">
        <v>23</v>
      </c>
      <c r="K681" s="255">
        <f>SUM(L681:M681)</f>
        <v>7560</v>
      </c>
      <c r="L681" s="340">
        <v>7560</v>
      </c>
      <c r="M681" s="237"/>
      <c r="N681" s="174"/>
      <c r="P681" s="252"/>
      <c r="Q681" s="453"/>
      <c r="R681" s="47"/>
      <c r="S681" s="47"/>
      <c r="T681" s="46"/>
    </row>
    <row r="682" spans="1:31" customHeight="1" ht="12.75" s="10" customFormat="1">
      <c r="A682" s="344"/>
      <c r="B682" s="242" t="s">
        <v>1711</v>
      </c>
      <c r="C682" s="181" t="s">
        <v>355</v>
      </c>
      <c r="D682" s="181"/>
      <c r="E682" s="181" t="s">
        <v>21</v>
      </c>
      <c r="F682" s="594" t="s">
        <v>1047</v>
      </c>
      <c r="G682" s="592"/>
      <c r="H682" s="592"/>
      <c r="I682" s="593"/>
      <c r="J682" s="181" t="s">
        <v>23</v>
      </c>
      <c r="K682" s="255">
        <f>SUM(L682:M682)</f>
        <v>13230</v>
      </c>
      <c r="L682" s="340">
        <v>13230</v>
      </c>
      <c r="M682" s="237"/>
      <c r="N682" s="174"/>
      <c r="P682" s="252"/>
      <c r="Q682" s="453"/>
      <c r="R682" s="47"/>
      <c r="S682" s="47"/>
      <c r="T682" s="46"/>
    </row>
    <row r="683" spans="1:31" customHeight="1" ht="12.75" s="10" customFormat="1">
      <c r="A683" s="344"/>
      <c r="B683" s="242" t="s">
        <v>1712</v>
      </c>
      <c r="C683" s="181" t="s">
        <v>355</v>
      </c>
      <c r="D683" s="181"/>
      <c r="E683" s="181" t="s">
        <v>21</v>
      </c>
      <c r="F683" s="594" t="s">
        <v>1047</v>
      </c>
      <c r="G683" s="592"/>
      <c r="H683" s="592"/>
      <c r="I683" s="593"/>
      <c r="J683" s="181" t="s">
        <v>23</v>
      </c>
      <c r="K683" s="255">
        <f>SUM(L683:M683)</f>
        <v>4200</v>
      </c>
      <c r="L683" s="340">
        <v>4200</v>
      </c>
      <c r="M683" s="237"/>
      <c r="N683" s="174"/>
      <c r="P683" s="252"/>
      <c r="Q683" s="453"/>
      <c r="R683" s="47"/>
      <c r="S683" s="47"/>
      <c r="T683" s="46"/>
    </row>
    <row r="684" spans="1:31" customHeight="1" ht="12.75" s="10" customFormat="1">
      <c r="A684" s="344"/>
      <c r="B684" s="345" t="s">
        <v>1713</v>
      </c>
      <c r="C684" s="181" t="s">
        <v>355</v>
      </c>
      <c r="D684" s="181"/>
      <c r="E684" s="181" t="s">
        <v>21</v>
      </c>
      <c r="F684" s="594" t="s">
        <v>1047</v>
      </c>
      <c r="G684" s="592"/>
      <c r="H684" s="592"/>
      <c r="I684" s="593"/>
      <c r="J684" s="181" t="s">
        <v>23</v>
      </c>
      <c r="K684" s="255">
        <f>SUM(L684:M684)</f>
        <v>12600</v>
      </c>
      <c r="L684" s="340">
        <v>12600</v>
      </c>
      <c r="M684" s="237"/>
      <c r="N684" s="174"/>
      <c r="P684" s="252"/>
      <c r="Q684" s="453"/>
      <c r="R684" s="47"/>
      <c r="S684" s="47"/>
      <c r="T684" s="46"/>
    </row>
    <row r="685" spans="1:31" customHeight="1" ht="12.75" s="10" customFormat="1">
      <c r="A685" s="231"/>
      <c r="B685" s="266" t="s">
        <v>1714</v>
      </c>
      <c r="C685" s="181" t="s">
        <v>355</v>
      </c>
      <c r="D685" s="181"/>
      <c r="E685" s="181" t="s">
        <v>21</v>
      </c>
      <c r="F685" s="594" t="s">
        <v>1047</v>
      </c>
      <c r="G685" s="592"/>
      <c r="H685" s="592"/>
      <c r="I685" s="593"/>
      <c r="J685" s="181" t="s">
        <v>23</v>
      </c>
      <c r="K685" s="255">
        <f>SUM(L685:M685)</f>
        <v>8400</v>
      </c>
      <c r="L685" s="340">
        <v>8400</v>
      </c>
      <c r="M685" s="237"/>
      <c r="N685" s="174"/>
      <c r="P685" s="252"/>
      <c r="Q685" s="453"/>
      <c r="R685" s="47"/>
      <c r="S685" s="47"/>
      <c r="T685" s="46"/>
    </row>
    <row r="686" spans="1:31" customHeight="1" ht="12.75" s="10" customFormat="1">
      <c r="A686" s="346"/>
      <c r="B686" s="347" t="s">
        <v>1715</v>
      </c>
      <c r="C686" s="181" t="s">
        <v>355</v>
      </c>
      <c r="D686" s="181"/>
      <c r="E686" s="181" t="s">
        <v>21</v>
      </c>
      <c r="F686" s="594" t="s">
        <v>1047</v>
      </c>
      <c r="G686" s="592"/>
      <c r="H686" s="592"/>
      <c r="I686" s="593"/>
      <c r="J686" s="181" t="s">
        <v>23</v>
      </c>
      <c r="K686" s="255">
        <f>SUM(L686:M686)</f>
        <v>18200</v>
      </c>
      <c r="L686" s="340">
        <v>18200</v>
      </c>
      <c r="M686" s="237"/>
      <c r="N686" s="174"/>
      <c r="P686" s="252"/>
      <c r="Q686" s="453"/>
      <c r="R686" s="47"/>
      <c r="S686" s="47"/>
      <c r="T686" s="46"/>
    </row>
    <row r="687" spans="1:31" customHeight="1" ht="12.75" s="10" customFormat="1">
      <c r="A687" s="344"/>
      <c r="B687" s="242" t="s">
        <v>1716</v>
      </c>
      <c r="C687" s="181" t="s">
        <v>355</v>
      </c>
      <c r="D687" s="181"/>
      <c r="E687" s="181" t="s">
        <v>21</v>
      </c>
      <c r="F687" s="594" t="s">
        <v>1047</v>
      </c>
      <c r="G687" s="592"/>
      <c r="H687" s="592"/>
      <c r="I687" s="593"/>
      <c r="J687" s="181" t="s">
        <v>23</v>
      </c>
      <c r="K687" s="255">
        <f>SUM(L687:M687)</f>
        <v>3600</v>
      </c>
      <c r="L687" s="340">
        <v>3600</v>
      </c>
      <c r="M687" s="237"/>
      <c r="N687" s="174"/>
      <c r="P687" s="252"/>
      <c r="Q687" s="453"/>
      <c r="R687" s="47"/>
      <c r="S687" s="47"/>
      <c r="T687" s="46"/>
    </row>
    <row r="688" spans="1:31" customHeight="1" ht="12.75" s="10" customFormat="1">
      <c r="A688" s="344"/>
      <c r="B688" s="242" t="s">
        <v>1717</v>
      </c>
      <c r="C688" s="181" t="s">
        <v>355</v>
      </c>
      <c r="D688" s="181"/>
      <c r="E688" s="181" t="s">
        <v>21</v>
      </c>
      <c r="F688" s="594" t="s">
        <v>1047</v>
      </c>
      <c r="G688" s="592"/>
      <c r="H688" s="592"/>
      <c r="I688" s="593"/>
      <c r="J688" s="181" t="s">
        <v>23</v>
      </c>
      <c r="K688" s="255">
        <f>SUM(L688:M688)</f>
        <v>1664</v>
      </c>
      <c r="L688" s="340">
        <v>1664</v>
      </c>
      <c r="M688" s="237"/>
      <c r="N688" s="174"/>
      <c r="P688" s="252"/>
      <c r="Q688" s="453"/>
      <c r="R688" s="47"/>
      <c r="S688" s="47"/>
      <c r="T688" s="46"/>
    </row>
    <row r="689" spans="1:31" customHeight="1" ht="12.75" s="10" customFormat="1">
      <c r="A689" s="231"/>
      <c r="B689" s="295" t="s">
        <v>1718</v>
      </c>
      <c r="C689" s="181" t="s">
        <v>355</v>
      </c>
      <c r="D689" s="181"/>
      <c r="E689" s="181" t="s">
        <v>21</v>
      </c>
      <c r="F689" s="594" t="s">
        <v>1047</v>
      </c>
      <c r="G689" s="592"/>
      <c r="H689" s="592"/>
      <c r="I689" s="593"/>
      <c r="J689" s="181" t="s">
        <v>23</v>
      </c>
      <c r="K689" s="255">
        <f>SUM(L689:M689)</f>
        <v>5130</v>
      </c>
      <c r="L689" s="340">
        <v>5130</v>
      </c>
      <c r="M689" s="237"/>
      <c r="N689" s="174"/>
      <c r="P689" s="252"/>
      <c r="Q689" s="453"/>
      <c r="R689" s="47"/>
      <c r="S689" s="47"/>
      <c r="T689" s="46"/>
    </row>
    <row r="690" spans="1:31" customHeight="1" ht="12.75" s="10" customFormat="1">
      <c r="A690" s="344"/>
      <c r="B690" s="242" t="s">
        <v>1719</v>
      </c>
      <c r="C690" s="181" t="s">
        <v>355</v>
      </c>
      <c r="D690" s="181"/>
      <c r="E690" s="181" t="s">
        <v>21</v>
      </c>
      <c r="F690" s="594" t="s">
        <v>1047</v>
      </c>
      <c r="G690" s="592"/>
      <c r="H690" s="592"/>
      <c r="I690" s="593"/>
      <c r="J690" s="181" t="s">
        <v>23</v>
      </c>
      <c r="K690" s="255">
        <f>SUM(L690:M690)</f>
        <v>22500</v>
      </c>
      <c r="L690" s="340">
        <v>22500</v>
      </c>
      <c r="M690" s="237"/>
      <c r="N690" s="174"/>
      <c r="P690" s="252"/>
      <c r="Q690" s="453"/>
      <c r="R690" s="47"/>
      <c r="S690" s="47"/>
      <c r="T690" s="46"/>
    </row>
    <row r="691" spans="1:31" customHeight="1" ht="12.75" s="10" customFormat="1">
      <c r="A691" s="344"/>
      <c r="B691" s="242" t="s">
        <v>1720</v>
      </c>
      <c r="C691" s="181" t="s">
        <v>355</v>
      </c>
      <c r="D691" s="181"/>
      <c r="E691" s="181" t="s">
        <v>21</v>
      </c>
      <c r="F691" s="594" t="s">
        <v>1047</v>
      </c>
      <c r="G691" s="592"/>
      <c r="H691" s="592"/>
      <c r="I691" s="593"/>
      <c r="J691" s="181" t="s">
        <v>23</v>
      </c>
      <c r="K691" s="255">
        <f>SUM(L691:M691)</f>
        <v>7500</v>
      </c>
      <c r="L691" s="340">
        <v>7500</v>
      </c>
      <c r="M691" s="237"/>
      <c r="N691" s="174"/>
      <c r="P691" s="252"/>
      <c r="Q691" s="453"/>
      <c r="R691" s="47"/>
      <c r="S691" s="47"/>
      <c r="T691" s="46"/>
    </row>
    <row r="692" spans="1:31" customHeight="1" ht="12.75" s="10" customFormat="1">
      <c r="A692" s="344"/>
      <c r="B692" s="242" t="s">
        <v>1721</v>
      </c>
      <c r="C692" s="181" t="s">
        <v>355</v>
      </c>
      <c r="D692" s="181"/>
      <c r="E692" s="181" t="s">
        <v>21</v>
      </c>
      <c r="F692" s="594" t="s">
        <v>1047</v>
      </c>
      <c r="G692" s="592"/>
      <c r="H692" s="592"/>
      <c r="I692" s="593"/>
      <c r="J692" s="181" t="s">
        <v>23</v>
      </c>
      <c r="K692" s="255">
        <f>SUM(L692:M692)</f>
        <v>7500</v>
      </c>
      <c r="L692" s="340">
        <v>7500</v>
      </c>
      <c r="M692" s="237"/>
      <c r="N692" s="174"/>
      <c r="P692" s="252"/>
      <c r="Q692" s="453"/>
      <c r="R692" s="47"/>
      <c r="S692" s="47"/>
      <c r="T692" s="46"/>
    </row>
    <row r="693" spans="1:31" customHeight="1" ht="12.75" s="10" customFormat="1">
      <c r="A693" s="344"/>
      <c r="B693" s="242" t="s">
        <v>1722</v>
      </c>
      <c r="C693" s="181" t="s">
        <v>355</v>
      </c>
      <c r="D693" s="181"/>
      <c r="E693" s="181" t="s">
        <v>21</v>
      </c>
      <c r="F693" s="594" t="s">
        <v>1047</v>
      </c>
      <c r="G693" s="592"/>
      <c r="H693" s="592"/>
      <c r="I693" s="593"/>
      <c r="J693" s="181" t="s">
        <v>23</v>
      </c>
      <c r="K693" s="255">
        <f>SUM(L693:M693)</f>
        <v>7500</v>
      </c>
      <c r="L693" s="340">
        <v>7500</v>
      </c>
      <c r="M693" s="237"/>
      <c r="N693" s="174"/>
      <c r="P693" s="252"/>
      <c r="Q693" s="453"/>
      <c r="R693" s="47"/>
      <c r="S693" s="47"/>
      <c r="T693" s="46"/>
    </row>
    <row r="694" spans="1:31" customHeight="1" ht="12.75" s="10" customFormat="1">
      <c r="A694" s="344"/>
      <c r="B694" s="242" t="s">
        <v>1723</v>
      </c>
      <c r="C694" s="181" t="s">
        <v>355</v>
      </c>
      <c r="D694" s="181"/>
      <c r="E694" s="181" t="s">
        <v>21</v>
      </c>
      <c r="F694" s="594" t="s">
        <v>1047</v>
      </c>
      <c r="G694" s="592"/>
      <c r="H694" s="592"/>
      <c r="I694" s="593"/>
      <c r="J694" s="181" t="s">
        <v>23</v>
      </c>
      <c r="K694" s="255">
        <f>SUM(L694:M694)</f>
        <v>6450</v>
      </c>
      <c r="L694" s="340">
        <v>6450</v>
      </c>
      <c r="M694" s="237"/>
      <c r="N694" s="174"/>
      <c r="P694" s="252"/>
      <c r="Q694" s="453"/>
      <c r="R694" s="47"/>
      <c r="S694" s="47"/>
      <c r="T694" s="46"/>
    </row>
    <row r="695" spans="1:31" customHeight="1" ht="12.75" s="10" customFormat="1">
      <c r="A695" s="344"/>
      <c r="B695" s="242" t="s">
        <v>1724</v>
      </c>
      <c r="C695" s="181" t="s">
        <v>355</v>
      </c>
      <c r="D695" s="181"/>
      <c r="E695" s="181" t="s">
        <v>21</v>
      </c>
      <c r="F695" s="594" t="s">
        <v>1047</v>
      </c>
      <c r="G695" s="592"/>
      <c r="H695" s="592"/>
      <c r="I695" s="593"/>
      <c r="J695" s="181" t="s">
        <v>23</v>
      </c>
      <c r="K695" s="255">
        <f>SUM(L695:M695)</f>
        <v>2000</v>
      </c>
      <c r="L695" s="340">
        <v>2000</v>
      </c>
      <c r="M695" s="237"/>
      <c r="N695" s="174"/>
      <c r="P695" s="252"/>
      <c r="Q695" s="453"/>
      <c r="R695" s="47"/>
      <c r="S695" s="47"/>
      <c r="T695" s="46"/>
    </row>
    <row r="696" spans="1:31" customHeight="1" ht="12.75" s="10" customFormat="1">
      <c r="A696" s="344"/>
      <c r="B696" s="348" t="s">
        <v>1725</v>
      </c>
      <c r="C696" s="181" t="s">
        <v>355</v>
      </c>
      <c r="D696" s="181"/>
      <c r="E696" s="181" t="s">
        <v>21</v>
      </c>
      <c r="F696" s="594" t="s">
        <v>1047</v>
      </c>
      <c r="G696" s="592"/>
      <c r="H696" s="592"/>
      <c r="I696" s="593"/>
      <c r="J696" s="181" t="s">
        <v>23</v>
      </c>
      <c r="K696" s="255">
        <f>SUM(L696:M696)</f>
        <v>720000</v>
      </c>
      <c r="L696" s="340">
        <v>720000</v>
      </c>
      <c r="M696" s="237"/>
      <c r="N696" s="174"/>
      <c r="P696" s="252"/>
      <c r="Q696" s="453"/>
      <c r="R696" s="47"/>
      <c r="S696" s="47"/>
      <c r="T696" s="46"/>
    </row>
    <row r="697" spans="1:31" customHeight="1" ht="12.75" s="10" customFormat="1">
      <c r="A697" s="344"/>
      <c r="B697" s="348" t="s">
        <v>1726</v>
      </c>
      <c r="C697" s="181" t="s">
        <v>355</v>
      </c>
      <c r="D697" s="181"/>
      <c r="E697" s="181" t="s">
        <v>21</v>
      </c>
      <c r="F697" s="594" t="s">
        <v>1047</v>
      </c>
      <c r="G697" s="592"/>
      <c r="H697" s="592"/>
      <c r="I697" s="593"/>
      <c r="J697" s="181" t="s">
        <v>23</v>
      </c>
      <c r="K697" s="255">
        <f>SUM(L697:M697)</f>
        <v>95000</v>
      </c>
      <c r="L697" s="340">
        <v>95000</v>
      </c>
      <c r="M697" s="237"/>
      <c r="N697" s="174"/>
      <c r="P697" s="252"/>
      <c r="Q697" s="453"/>
      <c r="R697" s="47"/>
      <c r="S697" s="47"/>
      <c r="T697" s="46"/>
    </row>
    <row r="698" spans="1:31" customHeight="1" ht="12.75" s="10" customFormat="1">
      <c r="A698" s="344"/>
      <c r="B698" s="349" t="s">
        <v>1727</v>
      </c>
      <c r="C698" s="181" t="s">
        <v>355</v>
      </c>
      <c r="D698" s="181"/>
      <c r="E698" s="181" t="s">
        <v>21</v>
      </c>
      <c r="F698" s="594" t="s">
        <v>1047</v>
      </c>
      <c r="G698" s="592"/>
      <c r="H698" s="592"/>
      <c r="I698" s="593"/>
      <c r="J698" s="181" t="s">
        <v>23</v>
      </c>
      <c r="K698" s="255">
        <f>SUM(L698:M698)</f>
        <v>10780</v>
      </c>
      <c r="L698" s="340">
        <v>10780</v>
      </c>
      <c r="M698" s="237"/>
      <c r="N698" s="174"/>
      <c r="P698" s="252"/>
      <c r="Q698" s="453"/>
      <c r="R698" s="47"/>
      <c r="S698" s="47"/>
      <c r="T698" s="46"/>
    </row>
    <row r="699" spans="1:31" customHeight="1" ht="12.75" s="10" customFormat="1">
      <c r="A699" s="231"/>
      <c r="B699" s="349" t="s">
        <v>1728</v>
      </c>
      <c r="C699" s="181" t="s">
        <v>355</v>
      </c>
      <c r="D699" s="181"/>
      <c r="E699" s="181" t="s">
        <v>21</v>
      </c>
      <c r="F699" s="594" t="s">
        <v>1047</v>
      </c>
      <c r="G699" s="592"/>
      <c r="H699" s="592"/>
      <c r="I699" s="593"/>
      <c r="J699" s="181" t="s">
        <v>23</v>
      </c>
      <c r="K699" s="255">
        <f>SUM(L699:M699)</f>
        <v>8750</v>
      </c>
      <c r="L699" s="340">
        <v>8750</v>
      </c>
      <c r="M699" s="237"/>
      <c r="N699" s="174"/>
      <c r="P699" s="252"/>
      <c r="Q699" s="453"/>
      <c r="R699" s="47"/>
      <c r="S699" s="47"/>
      <c r="T699" s="46"/>
    </row>
    <row r="700" spans="1:31" customHeight="1" ht="12.75" s="10" customFormat="1">
      <c r="A700" s="289" t="s">
        <v>1729</v>
      </c>
      <c r="B700" s="244"/>
      <c r="C700" s="181"/>
      <c r="D700" s="181"/>
      <c r="E700" s="181"/>
      <c r="F700" s="228"/>
      <c r="G700" s="229"/>
      <c r="H700" s="229"/>
      <c r="I700" s="230"/>
      <c r="J700" s="181"/>
      <c r="K700" s="255">
        <f>SUM(L700:M700)</f>
        <v>0</v>
      </c>
      <c r="L700" s="340"/>
      <c r="M700" s="237"/>
      <c r="N700" s="174"/>
      <c r="P700" s="252"/>
      <c r="Q700" s="453"/>
      <c r="R700" s="47"/>
      <c r="S700" s="47"/>
      <c r="T700" s="46"/>
    </row>
    <row r="701" spans="1:31" customHeight="1" ht="12.75" s="10" customFormat="1">
      <c r="A701" s="231"/>
      <c r="B701" s="266" t="s">
        <v>1730</v>
      </c>
      <c r="C701" s="181" t="s">
        <v>355</v>
      </c>
      <c r="D701" s="181"/>
      <c r="E701" s="181" t="s">
        <v>21</v>
      </c>
      <c r="F701" s="594" t="s">
        <v>1047</v>
      </c>
      <c r="G701" s="592"/>
      <c r="H701" s="592"/>
      <c r="I701" s="593"/>
      <c r="J701" s="181" t="s">
        <v>23</v>
      </c>
      <c r="K701" s="255">
        <f>SUM(L701:M701)</f>
        <v>35900</v>
      </c>
      <c r="L701" s="340">
        <v>35900</v>
      </c>
      <c r="M701" s="237"/>
      <c r="N701" s="174"/>
      <c r="P701" s="252"/>
      <c r="Q701" s="453"/>
      <c r="R701" s="47"/>
      <c r="S701" s="47"/>
      <c r="T701" s="46"/>
    </row>
    <row r="702" spans="1:31" customHeight="1" ht="12.75" s="10" customFormat="1">
      <c r="A702" s="350"/>
      <c r="B702" s="292" t="s">
        <v>1731</v>
      </c>
      <c r="C702" s="181"/>
      <c r="D702" s="181"/>
      <c r="E702" s="181"/>
      <c r="F702" s="228"/>
      <c r="G702" s="229"/>
      <c r="H702" s="229"/>
      <c r="I702" s="230"/>
      <c r="J702" s="181"/>
      <c r="K702" s="255">
        <f>SUM(L702:M702)</f>
        <v>4032560</v>
      </c>
      <c r="L702" s="351">
        <v>4032560</v>
      </c>
      <c r="M702" s="237"/>
      <c r="N702" s="174"/>
      <c r="P702" s="252"/>
      <c r="Q702" s="453"/>
      <c r="R702" s="47"/>
      <c r="S702" s="47"/>
      <c r="T702" s="46"/>
    </row>
    <row r="703" spans="1:31" customHeight="1" ht="12.75" s="10" customFormat="1">
      <c r="A703" s="352"/>
      <c r="B703" s="243" t="s">
        <v>1732</v>
      </c>
      <c r="C703" s="181"/>
      <c r="D703" s="181"/>
      <c r="E703" s="181"/>
      <c r="F703" s="228"/>
      <c r="G703" s="229"/>
      <c r="H703" s="229"/>
      <c r="I703" s="230"/>
      <c r="J703" s="181"/>
      <c r="K703" s="255">
        <f>SUM(L703:M703)</f>
        <v>60000</v>
      </c>
      <c r="L703" s="353">
        <v>60000</v>
      </c>
      <c r="M703" s="237"/>
      <c r="N703" s="174"/>
      <c r="P703" s="252"/>
      <c r="Q703" s="453"/>
      <c r="R703" s="47"/>
      <c r="S703" s="47"/>
      <c r="T703" s="46"/>
    </row>
    <row r="704" spans="1:31" customHeight="1" ht="12.75" s="10" customFormat="1">
      <c r="A704" s="293" t="s">
        <v>1733</v>
      </c>
      <c r="B704" s="298"/>
      <c r="C704" s="181"/>
      <c r="D704" s="181"/>
      <c r="E704" s="181"/>
      <c r="F704" s="228"/>
      <c r="G704" s="229"/>
      <c r="H704" s="229"/>
      <c r="I704" s="230"/>
      <c r="J704" s="181"/>
      <c r="K704" s="255">
        <f>SUM(L704:M704)</f>
        <v>0</v>
      </c>
      <c r="L704" s="354"/>
      <c r="M704" s="237"/>
      <c r="N704" s="174"/>
      <c r="P704" s="252"/>
      <c r="Q704" s="453"/>
      <c r="R704" s="47"/>
      <c r="S704" s="47"/>
      <c r="T704" s="46"/>
    </row>
    <row r="705" spans="1:31" customHeight="1" ht="12.75" s="10" customFormat="1">
      <c r="A705" s="223"/>
      <c r="B705" s="293" t="s">
        <v>1734</v>
      </c>
      <c r="C705" s="181"/>
      <c r="D705" s="181"/>
      <c r="E705" s="181"/>
      <c r="F705" s="228"/>
      <c r="G705" s="229"/>
      <c r="H705" s="229"/>
      <c r="I705" s="230"/>
      <c r="J705" s="181"/>
      <c r="K705" s="255">
        <f>SUM(L705:M705)</f>
        <v>0</v>
      </c>
      <c r="L705" s="355"/>
      <c r="M705" s="237"/>
      <c r="N705" s="174"/>
      <c r="P705" s="252"/>
      <c r="Q705" s="453"/>
      <c r="R705" s="47"/>
      <c r="S705" s="47"/>
      <c r="T705" s="46"/>
    </row>
    <row r="706" spans="1:31" customHeight="1" ht="12.75" s="10" customFormat="1">
      <c r="A706" s="266"/>
      <c r="B706" s="264" t="s">
        <v>1735</v>
      </c>
      <c r="C706" s="181" t="s">
        <v>355</v>
      </c>
      <c r="D706" s="181"/>
      <c r="E706" s="181" t="s">
        <v>21</v>
      </c>
      <c r="F706" s="594" t="s">
        <v>1047</v>
      </c>
      <c r="G706" s="592"/>
      <c r="H706" s="592"/>
      <c r="I706" s="593"/>
      <c r="J706" s="181" t="s">
        <v>23</v>
      </c>
      <c r="K706" s="255">
        <f>SUM(L706:M706)</f>
        <v>8310</v>
      </c>
      <c r="L706" s="314">
        <v>8310</v>
      </c>
      <c r="M706" s="237"/>
      <c r="N706" s="174"/>
      <c r="P706" s="252"/>
      <c r="Q706" s="453"/>
      <c r="R706" s="47"/>
      <c r="S706" s="47"/>
      <c r="T706" s="46"/>
    </row>
    <row r="707" spans="1:31" customHeight="1" ht="12.75" s="10" customFormat="1">
      <c r="A707" s="266"/>
      <c r="B707" s="356" t="s">
        <v>1736</v>
      </c>
      <c r="C707" s="181" t="s">
        <v>355</v>
      </c>
      <c r="D707" s="181"/>
      <c r="E707" s="181" t="s">
        <v>21</v>
      </c>
      <c r="F707" s="594" t="s">
        <v>1047</v>
      </c>
      <c r="G707" s="592"/>
      <c r="H707" s="592"/>
      <c r="I707" s="593"/>
      <c r="J707" s="181" t="s">
        <v>23</v>
      </c>
      <c r="K707" s="255">
        <f>SUM(L707:M707)</f>
        <v>2177</v>
      </c>
      <c r="L707" s="314">
        <v>2177</v>
      </c>
      <c r="M707" s="237"/>
      <c r="N707" s="174"/>
      <c r="P707" s="252"/>
      <c r="Q707" s="453"/>
      <c r="R707" s="47"/>
      <c r="S707" s="47"/>
      <c r="T707" s="46"/>
    </row>
    <row r="708" spans="1:31" customHeight="1" ht="12.75" s="10" customFormat="1">
      <c r="A708" s="266"/>
      <c r="B708" s="347" t="s">
        <v>1737</v>
      </c>
      <c r="C708" s="181" t="s">
        <v>355</v>
      </c>
      <c r="D708" s="181"/>
      <c r="E708" s="181" t="s">
        <v>21</v>
      </c>
      <c r="F708" s="594" t="s">
        <v>1047</v>
      </c>
      <c r="G708" s="592"/>
      <c r="H708" s="592"/>
      <c r="I708" s="593"/>
      <c r="J708" s="181" t="s">
        <v>23</v>
      </c>
      <c r="K708" s="255">
        <f>SUM(L708:M708)</f>
        <v>1940</v>
      </c>
      <c r="L708" s="314">
        <v>1940</v>
      </c>
      <c r="M708" s="237"/>
      <c r="N708" s="174"/>
      <c r="P708" s="252"/>
      <c r="Q708" s="453"/>
      <c r="R708" s="47"/>
      <c r="S708" s="47"/>
      <c r="T708" s="46"/>
    </row>
    <row r="709" spans="1:31" customHeight="1" ht="12.75" s="10" customFormat="1">
      <c r="A709" s="266"/>
      <c r="B709" s="356" t="s">
        <v>1738</v>
      </c>
      <c r="C709" s="181" t="s">
        <v>355</v>
      </c>
      <c r="D709" s="181"/>
      <c r="E709" s="181" t="s">
        <v>21</v>
      </c>
      <c r="F709" s="594" t="s">
        <v>1047</v>
      </c>
      <c r="G709" s="592"/>
      <c r="H709" s="592"/>
      <c r="I709" s="593"/>
      <c r="J709" s="181" t="s">
        <v>23</v>
      </c>
      <c r="K709" s="255">
        <f>SUM(L709:M709)</f>
        <v>3007</v>
      </c>
      <c r="L709" s="314">
        <v>3007</v>
      </c>
      <c r="M709" s="237"/>
      <c r="N709" s="174"/>
      <c r="P709" s="252"/>
      <c r="Q709" s="453"/>
      <c r="R709" s="47"/>
      <c r="S709" s="47"/>
      <c r="T709" s="46"/>
    </row>
    <row r="710" spans="1:31" customHeight="1" ht="12.75" s="10" customFormat="1">
      <c r="A710" s="266"/>
      <c r="B710" s="265" t="s">
        <v>1739</v>
      </c>
      <c r="C710" s="181" t="s">
        <v>355</v>
      </c>
      <c r="D710" s="181"/>
      <c r="E710" s="181" t="s">
        <v>21</v>
      </c>
      <c r="F710" s="594" t="s">
        <v>1047</v>
      </c>
      <c r="G710" s="592"/>
      <c r="H710" s="592"/>
      <c r="I710" s="593"/>
      <c r="J710" s="181" t="s">
        <v>23</v>
      </c>
      <c r="K710" s="255">
        <f>SUM(L710:M710)</f>
        <v>28530</v>
      </c>
      <c r="L710" s="314">
        <v>28530</v>
      </c>
      <c r="M710" s="237"/>
      <c r="N710" s="174"/>
      <c r="P710" s="252"/>
      <c r="Q710" s="453"/>
      <c r="R710" s="47"/>
      <c r="S710" s="47"/>
      <c r="T710" s="46"/>
    </row>
    <row r="711" spans="1:31" customHeight="1" ht="12.75" s="10" customFormat="1">
      <c r="A711" s="266"/>
      <c r="B711" s="265" t="s">
        <v>1671</v>
      </c>
      <c r="C711" s="181" t="s">
        <v>355</v>
      </c>
      <c r="D711" s="181"/>
      <c r="E711" s="181" t="s">
        <v>21</v>
      </c>
      <c r="F711" s="594" t="s">
        <v>1047</v>
      </c>
      <c r="G711" s="592"/>
      <c r="H711" s="592"/>
      <c r="I711" s="593"/>
      <c r="J711" s="181" t="s">
        <v>23</v>
      </c>
      <c r="K711" s="255">
        <f>SUM(L711:M711)</f>
        <v>3110</v>
      </c>
      <c r="L711" s="314">
        <v>3110</v>
      </c>
      <c r="M711" s="237"/>
      <c r="N711" s="174"/>
      <c r="P711" s="252"/>
      <c r="Q711" s="453"/>
      <c r="R711" s="47"/>
      <c r="S711" s="47"/>
      <c r="T711" s="46"/>
    </row>
    <row r="712" spans="1:31" customHeight="1" ht="12.75" s="10" customFormat="1">
      <c r="A712" s="266"/>
      <c r="B712" s="265" t="s">
        <v>1740</v>
      </c>
      <c r="C712" s="181" t="s">
        <v>355</v>
      </c>
      <c r="D712" s="181"/>
      <c r="E712" s="181" t="s">
        <v>21</v>
      </c>
      <c r="F712" s="594" t="s">
        <v>1047</v>
      </c>
      <c r="G712" s="592"/>
      <c r="H712" s="592"/>
      <c r="I712" s="593"/>
      <c r="J712" s="181" t="s">
        <v>23</v>
      </c>
      <c r="K712" s="255">
        <f>SUM(L712:M712)</f>
        <v>2630</v>
      </c>
      <c r="L712" s="314">
        <v>2630</v>
      </c>
      <c r="M712" s="237"/>
      <c r="N712" s="174"/>
      <c r="P712" s="252"/>
      <c r="Q712" s="453"/>
      <c r="R712" s="47"/>
      <c r="S712" s="47"/>
      <c r="T712" s="46"/>
    </row>
    <row r="713" spans="1:31" customHeight="1" ht="12.75" s="10" customFormat="1">
      <c r="A713" s="266"/>
      <c r="B713" s="265" t="s">
        <v>1741</v>
      </c>
      <c r="C713" s="181" t="s">
        <v>355</v>
      </c>
      <c r="D713" s="181"/>
      <c r="E713" s="181" t="s">
        <v>21</v>
      </c>
      <c r="F713" s="594" t="s">
        <v>1047</v>
      </c>
      <c r="G713" s="592"/>
      <c r="H713" s="592"/>
      <c r="I713" s="593"/>
      <c r="J713" s="181" t="s">
        <v>23</v>
      </c>
      <c r="K713" s="255">
        <f>SUM(L713:M713)</f>
        <v>166325</v>
      </c>
      <c r="L713" s="314">
        <v>166325</v>
      </c>
      <c r="M713" s="237"/>
      <c r="N713" s="174"/>
      <c r="P713" s="252"/>
      <c r="Q713" s="453"/>
      <c r="R713" s="47"/>
      <c r="S713" s="47"/>
      <c r="T713" s="46"/>
    </row>
    <row r="714" spans="1:31" customHeight="1" ht="12.75" s="10" customFormat="1">
      <c r="A714" s="266"/>
      <c r="B714" s="265" t="s">
        <v>1742</v>
      </c>
      <c r="C714" s="181" t="s">
        <v>355</v>
      </c>
      <c r="D714" s="181"/>
      <c r="E714" s="181" t="s">
        <v>21</v>
      </c>
      <c r="F714" s="594" t="s">
        <v>1047</v>
      </c>
      <c r="G714" s="592"/>
      <c r="H714" s="592"/>
      <c r="I714" s="593"/>
      <c r="J714" s="181" t="s">
        <v>23</v>
      </c>
      <c r="K714" s="255">
        <f>SUM(L714:M714)</f>
        <v>54600</v>
      </c>
      <c r="L714" s="314">
        <v>54600</v>
      </c>
      <c r="M714" s="237"/>
      <c r="N714" s="174"/>
      <c r="P714" s="252"/>
      <c r="Q714" s="453"/>
      <c r="R714" s="47"/>
      <c r="S714" s="47"/>
      <c r="T714" s="46"/>
    </row>
    <row r="715" spans="1:31" customHeight="1" ht="12.75" s="10" customFormat="1">
      <c r="A715" s="266"/>
      <c r="B715" s="265" t="s">
        <v>1743</v>
      </c>
      <c r="C715" s="181" t="s">
        <v>355</v>
      </c>
      <c r="D715" s="181"/>
      <c r="E715" s="181" t="s">
        <v>21</v>
      </c>
      <c r="F715" s="594" t="s">
        <v>1047</v>
      </c>
      <c r="G715" s="592"/>
      <c r="H715" s="592"/>
      <c r="I715" s="593"/>
      <c r="J715" s="181" t="s">
        <v>23</v>
      </c>
      <c r="K715" s="255">
        <f>SUM(L715:M715)</f>
        <v>7000</v>
      </c>
      <c r="L715" s="314">
        <v>7000</v>
      </c>
      <c r="M715" s="237"/>
      <c r="N715" s="174"/>
      <c r="P715" s="252"/>
      <c r="Q715" s="453"/>
      <c r="R715" s="47"/>
      <c r="S715" s="47"/>
      <c r="T715" s="46"/>
    </row>
    <row r="716" spans="1:31" customHeight="1" ht="12.75" s="10" customFormat="1">
      <c r="A716" s="266"/>
      <c r="B716" s="265" t="s">
        <v>1744</v>
      </c>
      <c r="C716" s="181" t="s">
        <v>355</v>
      </c>
      <c r="D716" s="181"/>
      <c r="E716" s="181" t="s">
        <v>21</v>
      </c>
      <c r="F716" s="594" t="s">
        <v>1047</v>
      </c>
      <c r="G716" s="592"/>
      <c r="H716" s="592"/>
      <c r="I716" s="593"/>
      <c r="J716" s="181" t="s">
        <v>23</v>
      </c>
      <c r="K716" s="255">
        <f>SUM(L716:M716)</f>
        <v>7000</v>
      </c>
      <c r="L716" s="314">
        <v>7000</v>
      </c>
      <c r="M716" s="237"/>
      <c r="N716" s="174"/>
      <c r="P716" s="252"/>
      <c r="Q716" s="453"/>
      <c r="R716" s="47"/>
      <c r="S716" s="47"/>
      <c r="T716" s="46"/>
    </row>
    <row r="717" spans="1:31" customHeight="1" ht="12.75" s="10" customFormat="1">
      <c r="A717" s="266"/>
      <c r="B717" s="265" t="s">
        <v>1745</v>
      </c>
      <c r="C717" s="181" t="s">
        <v>355</v>
      </c>
      <c r="D717" s="181"/>
      <c r="E717" s="181" t="s">
        <v>21</v>
      </c>
      <c r="F717" s="594" t="s">
        <v>1047</v>
      </c>
      <c r="G717" s="592"/>
      <c r="H717" s="592"/>
      <c r="I717" s="593"/>
      <c r="J717" s="181" t="s">
        <v>23</v>
      </c>
      <c r="K717" s="255">
        <f>SUM(L717:M717)</f>
        <v>5040</v>
      </c>
      <c r="L717" s="314">
        <v>5040</v>
      </c>
      <c r="M717" s="237"/>
      <c r="N717" s="174"/>
      <c r="P717" s="252"/>
      <c r="Q717" s="453"/>
      <c r="R717" s="47"/>
      <c r="S717" s="47"/>
      <c r="T717" s="46"/>
    </row>
    <row r="718" spans="1:31" customHeight="1" ht="12.75" s="10" customFormat="1">
      <c r="A718" s="266"/>
      <c r="B718" s="265" t="s">
        <v>1746</v>
      </c>
      <c r="C718" s="181" t="s">
        <v>355</v>
      </c>
      <c r="D718" s="181"/>
      <c r="E718" s="181" t="s">
        <v>21</v>
      </c>
      <c r="F718" s="594" t="s">
        <v>1047</v>
      </c>
      <c r="G718" s="592"/>
      <c r="H718" s="592"/>
      <c r="I718" s="593"/>
      <c r="J718" s="181" t="s">
        <v>23</v>
      </c>
      <c r="K718" s="255">
        <f>SUM(L718:M718)</f>
        <v>8773</v>
      </c>
      <c r="L718" s="314">
        <v>8773</v>
      </c>
      <c r="M718" s="237"/>
      <c r="N718" s="174"/>
      <c r="P718" s="252"/>
      <c r="Q718" s="453"/>
      <c r="R718" s="47"/>
      <c r="S718" s="47"/>
      <c r="T718" s="46"/>
    </row>
    <row r="719" spans="1:31" customHeight="1" ht="12.75" s="10" customFormat="1">
      <c r="A719" s="266"/>
      <c r="B719" s="265" t="s">
        <v>1747</v>
      </c>
      <c r="C719" s="181" t="s">
        <v>355</v>
      </c>
      <c r="D719" s="181"/>
      <c r="E719" s="181" t="s">
        <v>21</v>
      </c>
      <c r="F719" s="594" t="s">
        <v>1047</v>
      </c>
      <c r="G719" s="592"/>
      <c r="H719" s="592"/>
      <c r="I719" s="593"/>
      <c r="J719" s="181" t="s">
        <v>23</v>
      </c>
      <c r="K719" s="255">
        <f>SUM(L719:M719)</f>
        <v>3661</v>
      </c>
      <c r="L719" s="314">
        <v>3661</v>
      </c>
      <c r="M719" s="237"/>
      <c r="N719" s="174"/>
      <c r="P719" s="252"/>
      <c r="Q719" s="453"/>
      <c r="R719" s="47"/>
      <c r="S719" s="47"/>
      <c r="T719" s="46"/>
    </row>
    <row r="720" spans="1:31" customHeight="1" ht="12.75" s="10" customFormat="1">
      <c r="A720" s="266"/>
      <c r="B720" s="265" t="s">
        <v>1748</v>
      </c>
      <c r="C720" s="181" t="s">
        <v>355</v>
      </c>
      <c r="D720" s="181"/>
      <c r="E720" s="181" t="s">
        <v>21</v>
      </c>
      <c r="F720" s="594" t="s">
        <v>1047</v>
      </c>
      <c r="G720" s="592"/>
      <c r="H720" s="592"/>
      <c r="I720" s="593"/>
      <c r="J720" s="181" t="s">
        <v>23</v>
      </c>
      <c r="K720" s="255">
        <f>SUM(L720:M720)</f>
        <v>3234</v>
      </c>
      <c r="L720" s="314">
        <v>3234</v>
      </c>
      <c r="M720" s="237"/>
      <c r="N720" s="174"/>
      <c r="P720" s="252"/>
      <c r="Q720" s="453"/>
      <c r="R720" s="47"/>
      <c r="S720" s="47"/>
      <c r="T720" s="46"/>
    </row>
    <row r="721" spans="1:31" customHeight="1" ht="12.75" s="10" customFormat="1">
      <c r="A721" s="266"/>
      <c r="B721" s="265" t="s">
        <v>1749</v>
      </c>
      <c r="C721" s="181" t="s">
        <v>355</v>
      </c>
      <c r="D721" s="181"/>
      <c r="E721" s="181" t="s">
        <v>21</v>
      </c>
      <c r="F721" s="594" t="s">
        <v>1047</v>
      </c>
      <c r="G721" s="592"/>
      <c r="H721" s="592"/>
      <c r="I721" s="593"/>
      <c r="J721" s="181" t="s">
        <v>23</v>
      </c>
      <c r="K721" s="255">
        <f>SUM(L721:M721)</f>
        <v>693</v>
      </c>
      <c r="L721" s="314">
        <v>693</v>
      </c>
      <c r="M721" s="237"/>
      <c r="N721" s="174"/>
      <c r="P721" s="252"/>
      <c r="Q721" s="453"/>
      <c r="R721" s="47"/>
      <c r="S721" s="47"/>
      <c r="T721" s="46"/>
    </row>
    <row r="722" spans="1:31" customHeight="1" ht="12.75" s="10" customFormat="1">
      <c r="A722" s="266"/>
      <c r="B722" s="266" t="s">
        <v>1750</v>
      </c>
      <c r="C722" s="181" t="s">
        <v>355</v>
      </c>
      <c r="D722" s="181"/>
      <c r="E722" s="181" t="s">
        <v>21</v>
      </c>
      <c r="F722" s="594" t="s">
        <v>1047</v>
      </c>
      <c r="G722" s="592"/>
      <c r="H722" s="592"/>
      <c r="I722" s="593"/>
      <c r="J722" s="181" t="s">
        <v>23</v>
      </c>
      <c r="K722" s="255">
        <f>SUM(L722:M722)</f>
        <v>1250</v>
      </c>
      <c r="L722" s="314">
        <v>1250</v>
      </c>
      <c r="M722" s="237"/>
      <c r="N722" s="174"/>
      <c r="P722" s="252"/>
      <c r="Q722" s="453"/>
      <c r="R722" s="47"/>
      <c r="S722" s="47"/>
      <c r="T722" s="46"/>
    </row>
    <row r="723" spans="1:31" customHeight="1" ht="12.75" s="10" customFormat="1">
      <c r="A723" s="266"/>
      <c r="B723" s="265" t="s">
        <v>1751</v>
      </c>
      <c r="C723" s="181" t="s">
        <v>355</v>
      </c>
      <c r="D723" s="181"/>
      <c r="E723" s="181" t="s">
        <v>21</v>
      </c>
      <c r="F723" s="594" t="s">
        <v>1047</v>
      </c>
      <c r="G723" s="592"/>
      <c r="H723" s="592"/>
      <c r="I723" s="593"/>
      <c r="J723" s="181" t="s">
        <v>23</v>
      </c>
      <c r="K723" s="255">
        <f>SUM(L723:M723)</f>
        <v>5500</v>
      </c>
      <c r="L723" s="314">
        <v>5500</v>
      </c>
      <c r="M723" s="237"/>
      <c r="N723" s="174"/>
      <c r="P723" s="252"/>
      <c r="Q723" s="453"/>
      <c r="R723" s="47"/>
      <c r="S723" s="47"/>
      <c r="T723" s="46"/>
    </row>
    <row r="724" spans="1:31" customHeight="1" ht="12.75" s="10" customFormat="1">
      <c r="A724" s="266"/>
      <c r="B724" s="265" t="s">
        <v>1752</v>
      </c>
      <c r="C724" s="181" t="s">
        <v>355</v>
      </c>
      <c r="D724" s="181"/>
      <c r="E724" s="181" t="s">
        <v>21</v>
      </c>
      <c r="F724" s="594" t="s">
        <v>1047</v>
      </c>
      <c r="G724" s="592"/>
      <c r="H724" s="592"/>
      <c r="I724" s="593"/>
      <c r="J724" s="181" t="s">
        <v>23</v>
      </c>
      <c r="K724" s="255">
        <f>SUM(L724:M724)</f>
        <v>1800</v>
      </c>
      <c r="L724" s="314">
        <v>1800</v>
      </c>
      <c r="M724" s="237"/>
      <c r="N724" s="174"/>
      <c r="P724" s="252"/>
      <c r="Q724" s="453"/>
      <c r="R724" s="47"/>
      <c r="S724" s="47"/>
      <c r="T724" s="46"/>
    </row>
    <row r="725" spans="1:31" customHeight="1" ht="12.75" s="10" customFormat="1">
      <c r="A725" s="266"/>
      <c r="B725" s="266" t="s">
        <v>1753</v>
      </c>
      <c r="C725" s="181" t="s">
        <v>355</v>
      </c>
      <c r="D725" s="181"/>
      <c r="E725" s="181" t="s">
        <v>21</v>
      </c>
      <c r="F725" s="594" t="s">
        <v>1047</v>
      </c>
      <c r="G725" s="592"/>
      <c r="H725" s="592"/>
      <c r="I725" s="593"/>
      <c r="J725" s="181" t="s">
        <v>23</v>
      </c>
      <c r="K725" s="255">
        <f>SUM(L725:M725)</f>
        <v>8100</v>
      </c>
      <c r="L725" s="314">
        <v>8100</v>
      </c>
      <c r="M725" s="237"/>
      <c r="N725" s="174"/>
      <c r="P725" s="252"/>
      <c r="Q725" s="453"/>
      <c r="R725" s="47"/>
      <c r="S725" s="47"/>
      <c r="T725" s="46"/>
    </row>
    <row r="726" spans="1:31" customHeight="1" ht="12.75" s="10" customFormat="1">
      <c r="A726" s="266"/>
      <c r="B726" s="265" t="s">
        <v>1754</v>
      </c>
      <c r="C726" s="181" t="s">
        <v>355</v>
      </c>
      <c r="D726" s="181"/>
      <c r="E726" s="181" t="s">
        <v>21</v>
      </c>
      <c r="F726" s="594" t="s">
        <v>1047</v>
      </c>
      <c r="G726" s="592"/>
      <c r="H726" s="592"/>
      <c r="I726" s="593"/>
      <c r="J726" s="181" t="s">
        <v>23</v>
      </c>
      <c r="K726" s="255">
        <f>SUM(L726:M726)</f>
        <v>12817</v>
      </c>
      <c r="L726" s="314">
        <v>12817</v>
      </c>
      <c r="M726" s="237"/>
      <c r="N726" s="174"/>
      <c r="P726" s="252"/>
      <c r="Q726" s="453"/>
      <c r="R726" s="47"/>
      <c r="S726" s="47"/>
      <c r="T726" s="46"/>
    </row>
    <row r="727" spans="1:31" customHeight="1" ht="12.75" s="10" customFormat="1">
      <c r="A727" s="266"/>
      <c r="B727" s="265" t="s">
        <v>1755</v>
      </c>
      <c r="C727" s="181" t="s">
        <v>355</v>
      </c>
      <c r="D727" s="181"/>
      <c r="E727" s="181" t="s">
        <v>21</v>
      </c>
      <c r="F727" s="594" t="s">
        <v>1047</v>
      </c>
      <c r="G727" s="592"/>
      <c r="H727" s="592"/>
      <c r="I727" s="593"/>
      <c r="J727" s="181" t="s">
        <v>23</v>
      </c>
      <c r="K727" s="255">
        <f>SUM(L727:M727)</f>
        <v>3662</v>
      </c>
      <c r="L727" s="314">
        <v>3662</v>
      </c>
      <c r="M727" s="237"/>
      <c r="N727" s="174"/>
      <c r="P727" s="252"/>
      <c r="Q727" s="453"/>
      <c r="R727" s="47"/>
      <c r="S727" s="47"/>
      <c r="T727" s="46"/>
    </row>
    <row r="728" spans="1:31" customHeight="1" ht="12.75" s="10" customFormat="1">
      <c r="A728" s="266"/>
      <c r="B728" s="265" t="s">
        <v>1756</v>
      </c>
      <c r="C728" s="181" t="s">
        <v>355</v>
      </c>
      <c r="D728" s="181"/>
      <c r="E728" s="181" t="s">
        <v>21</v>
      </c>
      <c r="F728" s="594" t="s">
        <v>1047</v>
      </c>
      <c r="G728" s="592"/>
      <c r="H728" s="592"/>
      <c r="I728" s="593"/>
      <c r="J728" s="181" t="s">
        <v>23</v>
      </c>
      <c r="K728" s="255">
        <f>SUM(L728:M728)</f>
        <v>25410</v>
      </c>
      <c r="L728" s="314">
        <v>25410</v>
      </c>
      <c r="M728" s="237"/>
      <c r="N728" s="174"/>
      <c r="P728" s="252"/>
      <c r="Q728" s="453"/>
      <c r="R728" s="47"/>
      <c r="S728" s="47"/>
      <c r="T728" s="46"/>
    </row>
    <row r="729" spans="1:31" customHeight="1" ht="12.75" s="10" customFormat="1">
      <c r="A729" s="266"/>
      <c r="B729" s="265" t="s">
        <v>1757</v>
      </c>
      <c r="C729" s="181" t="s">
        <v>355</v>
      </c>
      <c r="D729" s="181"/>
      <c r="E729" s="181" t="s">
        <v>21</v>
      </c>
      <c r="F729" s="594" t="s">
        <v>1047</v>
      </c>
      <c r="G729" s="592"/>
      <c r="H729" s="592"/>
      <c r="I729" s="593"/>
      <c r="J729" s="181" t="s">
        <v>23</v>
      </c>
      <c r="K729" s="255">
        <f>SUM(L729:M729)</f>
        <v>751</v>
      </c>
      <c r="L729" s="314">
        <v>751</v>
      </c>
      <c r="M729" s="237"/>
      <c r="N729" s="174"/>
      <c r="P729" s="252"/>
      <c r="Q729" s="453"/>
      <c r="R729" s="47"/>
      <c r="S729" s="47"/>
      <c r="T729" s="46"/>
    </row>
    <row r="730" spans="1:31" customHeight="1" ht="12.75" s="10" customFormat="1">
      <c r="A730" s="266"/>
      <c r="B730" s="265" t="s">
        <v>1758</v>
      </c>
      <c r="C730" s="181" t="s">
        <v>355</v>
      </c>
      <c r="D730" s="181"/>
      <c r="E730" s="181" t="s">
        <v>21</v>
      </c>
      <c r="F730" s="594" t="s">
        <v>1047</v>
      </c>
      <c r="G730" s="592"/>
      <c r="H730" s="592"/>
      <c r="I730" s="593"/>
      <c r="J730" s="181" t="s">
        <v>23</v>
      </c>
      <c r="K730" s="255">
        <f>SUM(L730:M730)</f>
        <v>4500</v>
      </c>
      <c r="L730" s="314">
        <v>4500</v>
      </c>
      <c r="M730" s="237"/>
      <c r="N730" s="174"/>
      <c r="P730" s="252"/>
      <c r="Q730" s="453"/>
      <c r="R730" s="47"/>
      <c r="S730" s="47"/>
      <c r="T730" s="46"/>
    </row>
    <row r="731" spans="1:31" customHeight="1" ht="12.75" s="10" customFormat="1">
      <c r="A731" s="357"/>
      <c r="B731" s="265" t="s">
        <v>1759</v>
      </c>
      <c r="C731" s="181" t="s">
        <v>355</v>
      </c>
      <c r="D731" s="181"/>
      <c r="E731" s="181" t="s">
        <v>21</v>
      </c>
      <c r="F731" s="594" t="s">
        <v>1047</v>
      </c>
      <c r="G731" s="592"/>
      <c r="H731" s="592"/>
      <c r="I731" s="593"/>
      <c r="J731" s="181" t="s">
        <v>23</v>
      </c>
      <c r="K731" s="255">
        <f>SUM(L731:M731)</f>
        <v>16640</v>
      </c>
      <c r="L731" s="314">
        <v>16640</v>
      </c>
      <c r="M731" s="237"/>
      <c r="N731" s="174"/>
      <c r="P731" s="252"/>
      <c r="Q731" s="453"/>
      <c r="R731" s="47"/>
      <c r="S731" s="47"/>
      <c r="T731" s="46"/>
    </row>
    <row r="732" spans="1:31" customHeight="1" ht="12.75" s="10" customFormat="1">
      <c r="A732" s="357"/>
      <c r="B732" s="265" t="s">
        <v>1760</v>
      </c>
      <c r="C732" s="181" t="s">
        <v>355</v>
      </c>
      <c r="D732" s="181"/>
      <c r="E732" s="181" t="s">
        <v>21</v>
      </c>
      <c r="F732" s="594" t="s">
        <v>1047</v>
      </c>
      <c r="G732" s="592"/>
      <c r="H732" s="592"/>
      <c r="I732" s="593"/>
      <c r="J732" s="181" t="s">
        <v>23</v>
      </c>
      <c r="K732" s="255">
        <f>SUM(L732:M732)</f>
        <v>123136</v>
      </c>
      <c r="L732" s="314">
        <v>123136</v>
      </c>
      <c r="M732" s="237"/>
      <c r="N732" s="174"/>
      <c r="P732" s="252"/>
      <c r="Q732" s="453"/>
      <c r="R732" s="47"/>
      <c r="S732" s="47"/>
      <c r="T732" s="46"/>
    </row>
    <row r="733" spans="1:31" customHeight="1" ht="12.75" s="10" customFormat="1">
      <c r="A733" s="357"/>
      <c r="B733" s="265" t="s">
        <v>1761</v>
      </c>
      <c r="C733" s="181" t="s">
        <v>355</v>
      </c>
      <c r="D733" s="181"/>
      <c r="E733" s="181" t="s">
        <v>21</v>
      </c>
      <c r="F733" s="594" t="s">
        <v>1047</v>
      </c>
      <c r="G733" s="592"/>
      <c r="H733" s="592"/>
      <c r="I733" s="593"/>
      <c r="J733" s="181" t="s">
        <v>23</v>
      </c>
      <c r="K733" s="255">
        <f>SUM(L733:M733)</f>
        <v>7192</v>
      </c>
      <c r="L733" s="314">
        <v>7192</v>
      </c>
      <c r="M733" s="237"/>
      <c r="N733" s="174"/>
      <c r="P733" s="252"/>
      <c r="Q733" s="453"/>
      <c r="R733" s="47"/>
      <c r="S733" s="47"/>
      <c r="T733" s="46"/>
    </row>
    <row r="734" spans="1:31" customHeight="1" ht="12.75" s="10" customFormat="1">
      <c r="A734" s="357"/>
      <c r="B734" s="266" t="s">
        <v>1762</v>
      </c>
      <c r="C734" s="181" t="s">
        <v>355</v>
      </c>
      <c r="D734" s="181"/>
      <c r="E734" s="181" t="s">
        <v>21</v>
      </c>
      <c r="F734" s="594" t="s">
        <v>1047</v>
      </c>
      <c r="G734" s="592"/>
      <c r="H734" s="592"/>
      <c r="I734" s="593"/>
      <c r="J734" s="181" t="s">
        <v>23</v>
      </c>
      <c r="K734" s="255">
        <f>SUM(L734:M734)</f>
        <v>112650</v>
      </c>
      <c r="L734" s="314">
        <v>112650</v>
      </c>
      <c r="M734" s="237"/>
      <c r="N734" s="174"/>
      <c r="P734" s="252"/>
      <c r="Q734" s="453"/>
      <c r="R734" s="47"/>
      <c r="S734" s="47"/>
      <c r="T734" s="46"/>
    </row>
    <row r="735" spans="1:31" customHeight="1" ht="12.75" s="10" customFormat="1">
      <c r="A735" s="357"/>
      <c r="B735" s="265" t="s">
        <v>1763</v>
      </c>
      <c r="C735" s="181" t="s">
        <v>355</v>
      </c>
      <c r="D735" s="181"/>
      <c r="E735" s="181" t="s">
        <v>21</v>
      </c>
      <c r="F735" s="594" t="s">
        <v>1047</v>
      </c>
      <c r="G735" s="592"/>
      <c r="H735" s="592"/>
      <c r="I735" s="593"/>
      <c r="J735" s="181" t="s">
        <v>23</v>
      </c>
      <c r="K735" s="255">
        <f>SUM(L735:M735)</f>
        <v>19960</v>
      </c>
      <c r="L735" s="314">
        <v>19960</v>
      </c>
      <c r="M735" s="237"/>
      <c r="N735" s="174"/>
      <c r="P735" s="252"/>
      <c r="Q735" s="453"/>
      <c r="R735" s="47"/>
      <c r="S735" s="47"/>
      <c r="T735" s="46"/>
    </row>
    <row r="736" spans="1:31" customHeight="1" ht="12.75" s="10" customFormat="1">
      <c r="A736" s="357"/>
      <c r="B736" s="358" t="s">
        <v>1764</v>
      </c>
      <c r="C736" s="181" t="s">
        <v>355</v>
      </c>
      <c r="D736" s="181"/>
      <c r="E736" s="181" t="s">
        <v>21</v>
      </c>
      <c r="F736" s="594" t="s">
        <v>1047</v>
      </c>
      <c r="G736" s="592"/>
      <c r="H736" s="592"/>
      <c r="I736" s="593"/>
      <c r="J736" s="181" t="s">
        <v>23</v>
      </c>
      <c r="K736" s="255">
        <f>SUM(L736:M736)</f>
        <v>54600</v>
      </c>
      <c r="L736" s="314">
        <v>54600</v>
      </c>
      <c r="M736" s="237"/>
      <c r="N736" s="174"/>
      <c r="P736" s="252"/>
      <c r="Q736" s="453"/>
      <c r="R736" s="47"/>
      <c r="S736" s="47"/>
      <c r="T736" s="46"/>
    </row>
    <row r="737" spans="1:31" customHeight="1" ht="12.75" s="10" customFormat="1">
      <c r="A737" s="357"/>
      <c r="B737" s="266" t="s">
        <v>1765</v>
      </c>
      <c r="C737" s="181" t="s">
        <v>355</v>
      </c>
      <c r="D737" s="181"/>
      <c r="E737" s="181" t="s">
        <v>21</v>
      </c>
      <c r="F737" s="594" t="s">
        <v>1047</v>
      </c>
      <c r="G737" s="592"/>
      <c r="H737" s="592"/>
      <c r="I737" s="593"/>
      <c r="J737" s="181" t="s">
        <v>23</v>
      </c>
      <c r="K737" s="255">
        <f>SUM(L737:M737)</f>
        <v>43668</v>
      </c>
      <c r="L737" s="314">
        <v>43668</v>
      </c>
      <c r="M737" s="237"/>
      <c r="N737" s="174"/>
      <c r="P737" s="252"/>
      <c r="Q737" s="453"/>
      <c r="R737" s="47"/>
      <c r="S737" s="47"/>
      <c r="T737" s="46"/>
    </row>
    <row r="738" spans="1:31" customHeight="1" ht="12.75" s="10" customFormat="1">
      <c r="A738" s="357"/>
      <c r="B738" s="266" t="s">
        <v>1766</v>
      </c>
      <c r="C738" s="181" t="s">
        <v>355</v>
      </c>
      <c r="D738" s="181"/>
      <c r="E738" s="181" t="s">
        <v>21</v>
      </c>
      <c r="F738" s="594" t="s">
        <v>1047</v>
      </c>
      <c r="G738" s="592"/>
      <c r="H738" s="592"/>
      <c r="I738" s="593"/>
      <c r="J738" s="181" t="s">
        <v>23</v>
      </c>
      <c r="K738" s="255">
        <f>SUM(L738:M738)</f>
        <v>56700</v>
      </c>
      <c r="L738" s="314">
        <v>56700</v>
      </c>
      <c r="M738" s="237"/>
      <c r="N738" s="174"/>
      <c r="P738" s="252"/>
      <c r="Q738" s="453"/>
      <c r="R738" s="47"/>
      <c r="S738" s="47"/>
      <c r="T738" s="46"/>
    </row>
    <row r="739" spans="1:31" customHeight="1" ht="12.75" s="10" customFormat="1">
      <c r="A739" s="357"/>
      <c r="B739" s="265" t="s">
        <v>1767</v>
      </c>
      <c r="C739" s="181" t="s">
        <v>355</v>
      </c>
      <c r="D739" s="181"/>
      <c r="E739" s="181" t="s">
        <v>21</v>
      </c>
      <c r="F739" s="594" t="s">
        <v>1047</v>
      </c>
      <c r="G739" s="592"/>
      <c r="H739" s="592"/>
      <c r="I739" s="593"/>
      <c r="J739" s="181" t="s">
        <v>23</v>
      </c>
      <c r="K739" s="255">
        <f>SUM(L739:M739)</f>
        <v>14550</v>
      </c>
      <c r="L739" s="314">
        <v>14550</v>
      </c>
      <c r="M739" s="237"/>
      <c r="N739" s="174"/>
      <c r="P739" s="252"/>
      <c r="Q739" s="453"/>
      <c r="R739" s="47"/>
      <c r="S739" s="47"/>
      <c r="T739" s="46"/>
    </row>
    <row r="740" spans="1:31" customHeight="1" ht="12.75" s="10" customFormat="1">
      <c r="A740" s="359"/>
      <c r="B740" s="265" t="s">
        <v>1768</v>
      </c>
      <c r="C740" s="181" t="s">
        <v>355</v>
      </c>
      <c r="D740" s="181"/>
      <c r="E740" s="181" t="s">
        <v>21</v>
      </c>
      <c r="F740" s="594" t="s">
        <v>1047</v>
      </c>
      <c r="G740" s="592"/>
      <c r="H740" s="592"/>
      <c r="I740" s="593"/>
      <c r="J740" s="181" t="s">
        <v>23</v>
      </c>
      <c r="K740" s="255">
        <f>SUM(L740:M740)</f>
        <v>1590</v>
      </c>
      <c r="L740" s="314">
        <v>1590</v>
      </c>
      <c r="M740" s="237"/>
      <c r="N740" s="174"/>
      <c r="P740" s="252"/>
      <c r="Q740" s="453"/>
      <c r="R740" s="47"/>
      <c r="S740" s="47"/>
      <c r="T740" s="46"/>
    </row>
    <row r="741" spans="1:31" customHeight="1" ht="12.75" s="10" customFormat="1">
      <c r="A741" s="359"/>
      <c r="B741" s="356" t="s">
        <v>1769</v>
      </c>
      <c r="C741" s="181" t="s">
        <v>355</v>
      </c>
      <c r="D741" s="181"/>
      <c r="E741" s="181" t="s">
        <v>21</v>
      </c>
      <c r="F741" s="594" t="s">
        <v>1047</v>
      </c>
      <c r="G741" s="592"/>
      <c r="H741" s="592"/>
      <c r="I741" s="593"/>
      <c r="J741" s="181" t="s">
        <v>23</v>
      </c>
      <c r="K741" s="255">
        <f>SUM(L741:M741)</f>
        <v>23760</v>
      </c>
      <c r="L741" s="314">
        <v>23760</v>
      </c>
      <c r="M741" s="237"/>
      <c r="N741" s="174"/>
      <c r="P741" s="252"/>
      <c r="Q741" s="453"/>
      <c r="R741" s="47"/>
      <c r="S741" s="47"/>
      <c r="T741" s="46"/>
    </row>
    <row r="742" spans="1:31" customHeight="1" ht="12.75" s="10" customFormat="1">
      <c r="A742" s="357"/>
      <c r="B742" s="356" t="s">
        <v>1770</v>
      </c>
      <c r="C742" s="181" t="s">
        <v>355</v>
      </c>
      <c r="D742" s="181"/>
      <c r="E742" s="181" t="s">
        <v>21</v>
      </c>
      <c r="F742" s="594" t="s">
        <v>1047</v>
      </c>
      <c r="G742" s="592"/>
      <c r="H742" s="592"/>
      <c r="I742" s="593"/>
      <c r="J742" s="181" t="s">
        <v>23</v>
      </c>
      <c r="K742" s="255">
        <f>SUM(L742:M742)</f>
        <v>278</v>
      </c>
      <c r="L742" s="314">
        <v>278</v>
      </c>
      <c r="M742" s="237"/>
      <c r="N742" s="174"/>
      <c r="P742" s="252"/>
      <c r="Q742" s="453"/>
      <c r="R742" s="47"/>
      <c r="S742" s="47"/>
      <c r="T742" s="46"/>
    </row>
    <row r="743" spans="1:31" customHeight="1" ht="12.75" s="10" customFormat="1">
      <c r="A743" s="357"/>
      <c r="B743" s="265" t="s">
        <v>1771</v>
      </c>
      <c r="C743" s="181" t="s">
        <v>355</v>
      </c>
      <c r="D743" s="181"/>
      <c r="E743" s="181" t="s">
        <v>21</v>
      </c>
      <c r="F743" s="594" t="s">
        <v>1047</v>
      </c>
      <c r="G743" s="592"/>
      <c r="H743" s="592"/>
      <c r="I743" s="593"/>
      <c r="J743" s="181" t="s">
        <v>23</v>
      </c>
      <c r="K743" s="255">
        <f>SUM(L743:M743)</f>
        <v>210000</v>
      </c>
      <c r="L743" s="314">
        <v>210000</v>
      </c>
      <c r="M743" s="237"/>
      <c r="N743" s="174"/>
      <c r="P743" s="252"/>
      <c r="Q743" s="453"/>
      <c r="R743" s="47"/>
      <c r="S743" s="47"/>
      <c r="T743" s="46"/>
    </row>
    <row r="744" spans="1:31" customHeight="1" ht="12.75" s="10" customFormat="1">
      <c r="A744" s="357"/>
      <c r="B744" s="265" t="s">
        <v>1772</v>
      </c>
      <c r="C744" s="181" t="s">
        <v>355</v>
      </c>
      <c r="D744" s="181"/>
      <c r="E744" s="181" t="s">
        <v>21</v>
      </c>
      <c r="F744" s="594" t="s">
        <v>1047</v>
      </c>
      <c r="G744" s="592"/>
      <c r="H744" s="592"/>
      <c r="I744" s="593"/>
      <c r="J744" s="181" t="s">
        <v>23</v>
      </c>
      <c r="K744" s="255">
        <f>SUM(L744:M744)</f>
        <v>2310</v>
      </c>
      <c r="L744" s="314">
        <v>2310</v>
      </c>
      <c r="M744" s="237"/>
      <c r="N744" s="174"/>
      <c r="P744" s="252"/>
      <c r="Q744" s="453"/>
      <c r="R744" s="47"/>
      <c r="S744" s="47"/>
      <c r="T744" s="46"/>
    </row>
    <row r="745" spans="1:31" customHeight="1" ht="12.75" s="10" customFormat="1">
      <c r="A745" s="357"/>
      <c r="B745" s="265" t="s">
        <v>1773</v>
      </c>
      <c r="C745" s="181" t="s">
        <v>355</v>
      </c>
      <c r="D745" s="181"/>
      <c r="E745" s="181" t="s">
        <v>21</v>
      </c>
      <c r="F745" s="594" t="s">
        <v>1047</v>
      </c>
      <c r="G745" s="592"/>
      <c r="H745" s="592"/>
      <c r="I745" s="593"/>
      <c r="J745" s="181" t="s">
        <v>23</v>
      </c>
      <c r="K745" s="255">
        <f>SUM(L745:M745)</f>
        <v>7980</v>
      </c>
      <c r="L745" s="314">
        <v>7980</v>
      </c>
      <c r="M745" s="237"/>
      <c r="N745" s="174"/>
      <c r="P745" s="252"/>
      <c r="Q745" s="453"/>
      <c r="R745" s="47"/>
      <c r="S745" s="47"/>
      <c r="T745" s="46"/>
    </row>
    <row r="746" spans="1:31" customHeight="1" ht="12.75" s="10" customFormat="1">
      <c r="A746" s="357"/>
      <c r="B746" s="265" t="s">
        <v>1774</v>
      </c>
      <c r="C746" s="181" t="s">
        <v>355</v>
      </c>
      <c r="D746" s="181"/>
      <c r="E746" s="181" t="s">
        <v>21</v>
      </c>
      <c r="F746" s="594" t="s">
        <v>1047</v>
      </c>
      <c r="G746" s="592"/>
      <c r="H746" s="592"/>
      <c r="I746" s="593"/>
      <c r="J746" s="181" t="s">
        <v>23</v>
      </c>
      <c r="K746" s="255">
        <f>SUM(L746:M746)</f>
        <v>78750</v>
      </c>
      <c r="L746" s="314">
        <v>78750</v>
      </c>
      <c r="M746" s="237"/>
      <c r="N746" s="174"/>
      <c r="P746" s="252"/>
      <c r="Q746" s="453"/>
      <c r="R746" s="47"/>
      <c r="S746" s="47"/>
      <c r="T746" s="46"/>
    </row>
    <row r="747" spans="1:31" customHeight="1" ht="12.75" s="10" customFormat="1">
      <c r="A747" s="357"/>
      <c r="B747" s="266" t="s">
        <v>1775</v>
      </c>
      <c r="C747" s="181" t="s">
        <v>355</v>
      </c>
      <c r="D747" s="181"/>
      <c r="E747" s="181" t="s">
        <v>21</v>
      </c>
      <c r="F747" s="594" t="s">
        <v>1047</v>
      </c>
      <c r="G747" s="592"/>
      <c r="H747" s="592"/>
      <c r="I747" s="593"/>
      <c r="J747" s="181" t="s">
        <v>23</v>
      </c>
      <c r="K747" s="255">
        <f>SUM(L747:M747)</f>
        <v>195360</v>
      </c>
      <c r="L747" s="314">
        <v>195360</v>
      </c>
      <c r="M747" s="237"/>
      <c r="N747" s="174"/>
      <c r="P747" s="252"/>
      <c r="Q747" s="453"/>
      <c r="R747" s="47"/>
      <c r="S747" s="47"/>
      <c r="T747" s="46"/>
    </row>
    <row r="748" spans="1:31" customHeight="1" ht="12.75" s="10" customFormat="1">
      <c r="A748" s="357"/>
      <c r="B748" s="345" t="s">
        <v>1776</v>
      </c>
      <c r="C748" s="181" t="s">
        <v>355</v>
      </c>
      <c r="D748" s="181"/>
      <c r="E748" s="181" t="s">
        <v>21</v>
      </c>
      <c r="F748" s="594" t="s">
        <v>1047</v>
      </c>
      <c r="G748" s="592"/>
      <c r="H748" s="592"/>
      <c r="I748" s="593"/>
      <c r="J748" s="181" t="s">
        <v>23</v>
      </c>
      <c r="K748" s="255">
        <f>SUM(L748:M748)</f>
        <v>132300</v>
      </c>
      <c r="L748" s="314">
        <v>132300</v>
      </c>
      <c r="M748" s="237"/>
      <c r="N748" s="174"/>
      <c r="P748" s="252"/>
      <c r="Q748" s="453"/>
      <c r="R748" s="47"/>
      <c r="S748" s="47"/>
      <c r="T748" s="46"/>
    </row>
    <row r="749" spans="1:31" customHeight="1" ht="12.75" s="10" customFormat="1">
      <c r="A749" s="357"/>
      <c r="B749" s="358" t="s">
        <v>1777</v>
      </c>
      <c r="C749" s="181" t="s">
        <v>355</v>
      </c>
      <c r="D749" s="181"/>
      <c r="E749" s="181" t="s">
        <v>21</v>
      </c>
      <c r="F749" s="594" t="s">
        <v>1047</v>
      </c>
      <c r="G749" s="592"/>
      <c r="H749" s="592"/>
      <c r="I749" s="593"/>
      <c r="J749" s="181" t="s">
        <v>23</v>
      </c>
      <c r="K749" s="255">
        <f>SUM(L749:M749)</f>
        <v>14000</v>
      </c>
      <c r="L749" s="314">
        <v>14000</v>
      </c>
      <c r="M749" s="237"/>
      <c r="N749" s="174"/>
      <c r="P749" s="252"/>
      <c r="Q749" s="453"/>
      <c r="R749" s="47"/>
      <c r="S749" s="47"/>
      <c r="T749" s="46"/>
    </row>
    <row r="750" spans="1:31" customHeight="1" ht="12.75" s="10" customFormat="1">
      <c r="A750" s="360"/>
      <c r="B750" s="265" t="s">
        <v>1778</v>
      </c>
      <c r="C750" s="181" t="s">
        <v>355</v>
      </c>
      <c r="D750" s="181"/>
      <c r="E750" s="181" t="s">
        <v>21</v>
      </c>
      <c r="F750" s="594" t="s">
        <v>1047</v>
      </c>
      <c r="G750" s="592"/>
      <c r="H750" s="592"/>
      <c r="I750" s="593"/>
      <c r="J750" s="181" t="s">
        <v>23</v>
      </c>
      <c r="K750" s="255">
        <f>SUM(L750:M750)</f>
        <v>2076</v>
      </c>
      <c r="L750" s="314">
        <v>2076</v>
      </c>
      <c r="M750" s="237"/>
      <c r="N750" s="174"/>
      <c r="P750" s="252"/>
      <c r="Q750" s="453"/>
      <c r="R750" s="47"/>
      <c r="S750" s="47"/>
      <c r="T750" s="46"/>
    </row>
    <row r="751" spans="1:31" customHeight="1" ht="12.75" s="10" customFormat="1">
      <c r="A751" s="350"/>
      <c r="B751" s="242" t="s">
        <v>1731</v>
      </c>
      <c r="C751" s="181"/>
      <c r="D751" s="181"/>
      <c r="E751" s="181"/>
      <c r="F751" s="228"/>
      <c r="G751" s="229"/>
      <c r="H751" s="229"/>
      <c r="I751" s="230"/>
      <c r="J751" s="181"/>
      <c r="K751" s="255">
        <f>SUM(L751:M751)</f>
        <v>1487320</v>
      </c>
      <c r="L751" s="355">
        <v>1487320</v>
      </c>
      <c r="M751" s="237"/>
      <c r="N751" s="174"/>
      <c r="P751" s="252"/>
      <c r="Q751" s="453"/>
      <c r="R751" s="47"/>
      <c r="S751" s="47"/>
      <c r="T751" s="46"/>
    </row>
    <row r="752" spans="1:31" customHeight="1" ht="12.75" s="10" customFormat="1">
      <c r="A752" s="223"/>
      <c r="B752" s="293" t="s">
        <v>1779</v>
      </c>
      <c r="C752" s="181"/>
      <c r="D752" s="181"/>
      <c r="E752" s="181"/>
      <c r="F752" s="228"/>
      <c r="G752" s="229"/>
      <c r="H752" s="229"/>
      <c r="I752" s="230"/>
      <c r="J752" s="181"/>
      <c r="K752" s="255">
        <f>SUM(L752:M752)</f>
        <v>0</v>
      </c>
      <c r="L752" s="355"/>
      <c r="M752" s="237"/>
      <c r="N752" s="174"/>
      <c r="P752" s="252"/>
      <c r="Q752" s="453"/>
      <c r="R752" s="47"/>
      <c r="S752" s="47"/>
      <c r="T752" s="46"/>
    </row>
    <row r="753" spans="1:31" customHeight="1" ht="12.75" s="10" customFormat="1">
      <c r="A753" s="266"/>
      <c r="B753" s="266" t="s">
        <v>1780</v>
      </c>
      <c r="C753" s="181" t="s">
        <v>355</v>
      </c>
      <c r="D753" s="181"/>
      <c r="E753" s="181" t="s">
        <v>21</v>
      </c>
      <c r="F753" s="594" t="s">
        <v>1047</v>
      </c>
      <c r="G753" s="592"/>
      <c r="H753" s="592"/>
      <c r="I753" s="593"/>
      <c r="J753" s="181" t="s">
        <v>23</v>
      </c>
      <c r="K753" s="255">
        <f>SUM(L753:M753)</f>
        <v>74750</v>
      </c>
      <c r="L753" s="314">
        <v>74750</v>
      </c>
      <c r="M753" s="237"/>
      <c r="N753" s="174"/>
      <c r="P753" s="252"/>
      <c r="Q753" s="453"/>
      <c r="R753" s="47"/>
      <c r="S753" s="47"/>
      <c r="T753" s="46"/>
    </row>
    <row r="754" spans="1:31" customHeight="1" ht="12.75" s="10" customFormat="1">
      <c r="A754" s="266"/>
      <c r="B754" s="266" t="s">
        <v>1781</v>
      </c>
      <c r="C754" s="181" t="s">
        <v>355</v>
      </c>
      <c r="D754" s="181"/>
      <c r="E754" s="181" t="s">
        <v>21</v>
      </c>
      <c r="F754" s="594" t="s">
        <v>1047</v>
      </c>
      <c r="G754" s="592"/>
      <c r="H754" s="592"/>
      <c r="I754" s="593"/>
      <c r="J754" s="181" t="s">
        <v>23</v>
      </c>
      <c r="K754" s="255">
        <f>SUM(L754:M754)</f>
        <v>77046</v>
      </c>
      <c r="L754" s="314">
        <v>77046</v>
      </c>
      <c r="M754" s="237"/>
      <c r="N754" s="174"/>
      <c r="P754" s="252"/>
      <c r="Q754" s="453"/>
      <c r="R754" s="47"/>
      <c r="S754" s="47"/>
      <c r="T754" s="46"/>
    </row>
    <row r="755" spans="1:31" customHeight="1" ht="12.75" s="10" customFormat="1">
      <c r="A755" s="266"/>
      <c r="B755" s="266" t="s">
        <v>1782</v>
      </c>
      <c r="C755" s="181" t="s">
        <v>355</v>
      </c>
      <c r="D755" s="181"/>
      <c r="E755" s="181" t="s">
        <v>21</v>
      </c>
      <c r="F755" s="594" t="s">
        <v>1047</v>
      </c>
      <c r="G755" s="592"/>
      <c r="H755" s="592"/>
      <c r="I755" s="593"/>
      <c r="J755" s="181" t="s">
        <v>23</v>
      </c>
      <c r="K755" s="255">
        <f>SUM(L755:M755)</f>
        <v>108300</v>
      </c>
      <c r="L755" s="314">
        <v>108300</v>
      </c>
      <c r="M755" s="237"/>
      <c r="N755" s="174"/>
      <c r="P755" s="252"/>
      <c r="Q755" s="453"/>
      <c r="R755" s="47"/>
      <c r="S755" s="47"/>
      <c r="T755" s="46"/>
    </row>
    <row r="756" spans="1:31" customHeight="1" ht="12.75" s="10" customFormat="1">
      <c r="A756" s="266"/>
      <c r="B756" s="266" t="s">
        <v>1783</v>
      </c>
      <c r="C756" s="181" t="s">
        <v>355</v>
      </c>
      <c r="D756" s="181"/>
      <c r="E756" s="181" t="s">
        <v>21</v>
      </c>
      <c r="F756" s="594" t="s">
        <v>1047</v>
      </c>
      <c r="G756" s="592"/>
      <c r="H756" s="592"/>
      <c r="I756" s="593"/>
      <c r="J756" s="181" t="s">
        <v>23</v>
      </c>
      <c r="K756" s="255">
        <f>SUM(L756:M756)</f>
        <v>161000</v>
      </c>
      <c r="L756" s="314">
        <v>161000</v>
      </c>
      <c r="M756" s="237"/>
      <c r="N756" s="174"/>
      <c r="P756" s="252"/>
      <c r="Q756" s="453"/>
      <c r="R756" s="47"/>
      <c r="S756" s="47"/>
      <c r="T756" s="46"/>
    </row>
    <row r="757" spans="1:31" customHeight="1" ht="12.75" s="10" customFormat="1">
      <c r="A757" s="266"/>
      <c r="B757" s="266" t="s">
        <v>1784</v>
      </c>
      <c r="C757" s="181" t="s">
        <v>355</v>
      </c>
      <c r="D757" s="181"/>
      <c r="E757" s="181" t="s">
        <v>21</v>
      </c>
      <c r="F757" s="594" t="s">
        <v>1047</v>
      </c>
      <c r="G757" s="592"/>
      <c r="H757" s="592"/>
      <c r="I757" s="593"/>
      <c r="J757" s="181" t="s">
        <v>23</v>
      </c>
      <c r="K757" s="255">
        <f>SUM(L757:M757)</f>
        <v>174300</v>
      </c>
      <c r="L757" s="314">
        <v>174300</v>
      </c>
      <c r="M757" s="237"/>
      <c r="N757" s="174"/>
      <c r="P757" s="252"/>
      <c r="Q757" s="453"/>
      <c r="R757" s="47"/>
      <c r="S757" s="47"/>
      <c r="T757" s="46"/>
    </row>
    <row r="758" spans="1:31" customHeight="1" ht="12.75" s="10" customFormat="1">
      <c r="A758" s="266"/>
      <c r="B758" s="266" t="s">
        <v>1785</v>
      </c>
      <c r="C758" s="181" t="s">
        <v>355</v>
      </c>
      <c r="D758" s="181"/>
      <c r="E758" s="181" t="s">
        <v>21</v>
      </c>
      <c r="F758" s="594" t="s">
        <v>1047</v>
      </c>
      <c r="G758" s="592"/>
      <c r="H758" s="592"/>
      <c r="I758" s="593"/>
      <c r="J758" s="181" t="s">
        <v>23</v>
      </c>
      <c r="K758" s="255">
        <f>SUM(L758:M758)</f>
        <v>42792</v>
      </c>
      <c r="L758" s="314">
        <v>42792</v>
      </c>
      <c r="M758" s="237"/>
      <c r="N758" s="174"/>
      <c r="P758" s="252"/>
      <c r="Q758" s="453"/>
      <c r="R758" s="47"/>
      <c r="S758" s="47"/>
      <c r="T758" s="46"/>
    </row>
    <row r="759" spans="1:31" customHeight="1" ht="12.75" s="10" customFormat="1">
      <c r="A759" s="266"/>
      <c r="B759" s="266" t="s">
        <v>1786</v>
      </c>
      <c r="C759" s="181" t="s">
        <v>355</v>
      </c>
      <c r="D759" s="181"/>
      <c r="E759" s="181" t="s">
        <v>21</v>
      </c>
      <c r="F759" s="594" t="s">
        <v>1047</v>
      </c>
      <c r="G759" s="592"/>
      <c r="H759" s="592"/>
      <c r="I759" s="593"/>
      <c r="J759" s="181" t="s">
        <v>23</v>
      </c>
      <c r="K759" s="255">
        <f>SUM(L759:M759)</f>
        <v>294300</v>
      </c>
      <c r="L759" s="314">
        <v>294300</v>
      </c>
      <c r="M759" s="237"/>
      <c r="N759" s="174"/>
      <c r="P759" s="252"/>
      <c r="Q759" s="453"/>
      <c r="R759" s="47"/>
      <c r="S759" s="47"/>
      <c r="T759" s="46"/>
    </row>
    <row r="760" spans="1:31" customHeight="1" ht="12.75" s="10" customFormat="1">
      <c r="A760" s="266"/>
      <c r="B760" s="266" t="s">
        <v>1787</v>
      </c>
      <c r="C760" s="181" t="s">
        <v>355</v>
      </c>
      <c r="D760" s="181"/>
      <c r="E760" s="181" t="s">
        <v>21</v>
      </c>
      <c r="F760" s="594" t="s">
        <v>1047</v>
      </c>
      <c r="G760" s="592"/>
      <c r="H760" s="592"/>
      <c r="I760" s="593"/>
      <c r="J760" s="181" t="s">
        <v>23</v>
      </c>
      <c r="K760" s="255">
        <f>SUM(L760:M760)</f>
        <v>151800</v>
      </c>
      <c r="L760" s="314">
        <v>151800</v>
      </c>
      <c r="M760" s="237"/>
      <c r="N760" s="174"/>
      <c r="P760" s="252"/>
      <c r="Q760" s="453"/>
      <c r="R760" s="47"/>
      <c r="S760" s="47"/>
      <c r="T760" s="46"/>
    </row>
    <row r="761" spans="1:31" customHeight="1" ht="12.75" s="10" customFormat="1">
      <c r="A761" s="266"/>
      <c r="B761" s="266" t="s">
        <v>1788</v>
      </c>
      <c r="C761" s="181" t="s">
        <v>355</v>
      </c>
      <c r="D761" s="181"/>
      <c r="E761" s="181" t="s">
        <v>21</v>
      </c>
      <c r="F761" s="594" t="s">
        <v>1047</v>
      </c>
      <c r="G761" s="592"/>
      <c r="H761" s="592"/>
      <c r="I761" s="593"/>
      <c r="J761" s="181" t="s">
        <v>23</v>
      </c>
      <c r="K761" s="255">
        <f>SUM(L761:M761)</f>
        <v>52880</v>
      </c>
      <c r="L761" s="314">
        <v>52880</v>
      </c>
      <c r="M761" s="237"/>
      <c r="N761" s="174"/>
      <c r="P761" s="252"/>
      <c r="Q761" s="453"/>
      <c r="R761" s="47"/>
      <c r="S761" s="47"/>
      <c r="T761" s="46"/>
    </row>
    <row r="762" spans="1:31" customHeight="1" ht="12.75" s="10" customFormat="1">
      <c r="A762" s="266"/>
      <c r="B762" s="266" t="s">
        <v>1789</v>
      </c>
      <c r="C762" s="181" t="s">
        <v>355</v>
      </c>
      <c r="D762" s="181"/>
      <c r="E762" s="181" t="s">
        <v>21</v>
      </c>
      <c r="F762" s="594" t="s">
        <v>1047</v>
      </c>
      <c r="G762" s="592"/>
      <c r="H762" s="592"/>
      <c r="I762" s="593"/>
      <c r="J762" s="181" t="s">
        <v>23</v>
      </c>
      <c r="K762" s="255">
        <f>SUM(L762:M762)</f>
        <v>79320</v>
      </c>
      <c r="L762" s="314">
        <v>79320</v>
      </c>
      <c r="M762" s="237"/>
      <c r="N762" s="174"/>
      <c r="P762" s="252"/>
      <c r="Q762" s="453"/>
      <c r="R762" s="47"/>
      <c r="S762" s="47"/>
      <c r="T762" s="46"/>
    </row>
    <row r="763" spans="1:31" customHeight="1" ht="12.75" s="10" customFormat="1">
      <c r="A763" s="266"/>
      <c r="B763" s="266" t="s">
        <v>1790</v>
      </c>
      <c r="C763" s="181" t="s">
        <v>355</v>
      </c>
      <c r="D763" s="181"/>
      <c r="E763" s="181" t="s">
        <v>21</v>
      </c>
      <c r="F763" s="594" t="s">
        <v>1047</v>
      </c>
      <c r="G763" s="592"/>
      <c r="H763" s="592"/>
      <c r="I763" s="593"/>
      <c r="J763" s="181" t="s">
        <v>23</v>
      </c>
      <c r="K763" s="255">
        <f>SUM(L763:M763)</f>
        <v>100650</v>
      </c>
      <c r="L763" s="314">
        <v>100650</v>
      </c>
      <c r="M763" s="237"/>
      <c r="N763" s="174"/>
      <c r="P763" s="252"/>
      <c r="Q763" s="453"/>
      <c r="R763" s="47"/>
      <c r="S763" s="47"/>
      <c r="T763" s="46"/>
    </row>
    <row r="764" spans="1:31" customHeight="1" ht="12.75" s="10" customFormat="1">
      <c r="A764" s="266"/>
      <c r="B764" s="266" t="s">
        <v>1791</v>
      </c>
      <c r="C764" s="181" t="s">
        <v>355</v>
      </c>
      <c r="D764" s="181"/>
      <c r="E764" s="181" t="s">
        <v>21</v>
      </c>
      <c r="F764" s="594" t="s">
        <v>1047</v>
      </c>
      <c r="G764" s="592"/>
      <c r="H764" s="592"/>
      <c r="I764" s="593"/>
      <c r="J764" s="181" t="s">
        <v>23</v>
      </c>
      <c r="K764" s="255">
        <f>SUM(L764:M764)</f>
        <v>85300</v>
      </c>
      <c r="L764" s="314">
        <v>85300</v>
      </c>
      <c r="M764" s="237"/>
      <c r="N764" s="174"/>
      <c r="P764" s="252"/>
      <c r="Q764" s="453"/>
      <c r="R764" s="47"/>
      <c r="S764" s="47"/>
      <c r="T764" s="46"/>
    </row>
    <row r="765" spans="1:31" customHeight="1" ht="12.75" s="10" customFormat="1">
      <c r="A765" s="266"/>
      <c r="B765" s="266" t="s">
        <v>1792</v>
      </c>
      <c r="C765" s="181" t="s">
        <v>355</v>
      </c>
      <c r="D765" s="181"/>
      <c r="E765" s="181" t="s">
        <v>21</v>
      </c>
      <c r="F765" s="594" t="s">
        <v>1047</v>
      </c>
      <c r="G765" s="592"/>
      <c r="H765" s="592"/>
      <c r="I765" s="593"/>
      <c r="J765" s="181" t="s">
        <v>23</v>
      </c>
      <c r="K765" s="255">
        <f>SUM(L765:M765)</f>
        <v>28300</v>
      </c>
      <c r="L765" s="314">
        <v>28300</v>
      </c>
      <c r="M765" s="237"/>
      <c r="N765" s="174"/>
      <c r="P765" s="252"/>
      <c r="Q765" s="453"/>
      <c r="R765" s="47"/>
      <c r="S765" s="47"/>
      <c r="T765" s="46"/>
    </row>
    <row r="766" spans="1:31" customHeight="1" ht="12.75" s="10" customFormat="1">
      <c r="A766" s="266"/>
      <c r="B766" s="266" t="s">
        <v>1793</v>
      </c>
      <c r="C766" s="181" t="s">
        <v>355</v>
      </c>
      <c r="D766" s="181"/>
      <c r="E766" s="181" t="s">
        <v>21</v>
      </c>
      <c r="F766" s="594" t="s">
        <v>1047</v>
      </c>
      <c r="G766" s="592"/>
      <c r="H766" s="592"/>
      <c r="I766" s="593"/>
      <c r="J766" s="181" t="s">
        <v>23</v>
      </c>
      <c r="K766" s="255">
        <f>SUM(L766:M766)</f>
        <v>38400</v>
      </c>
      <c r="L766" s="314">
        <v>38400</v>
      </c>
      <c r="M766" s="237"/>
      <c r="N766" s="174"/>
      <c r="P766" s="252"/>
      <c r="Q766" s="453"/>
      <c r="R766" s="47"/>
      <c r="S766" s="47"/>
      <c r="T766" s="46"/>
    </row>
    <row r="767" spans="1:31" customHeight="1" ht="12.75" s="10" customFormat="1">
      <c r="A767" s="266"/>
      <c r="B767" s="242" t="s">
        <v>1731</v>
      </c>
      <c r="C767" s="181"/>
      <c r="D767" s="181"/>
      <c r="E767" s="181"/>
      <c r="F767" s="228"/>
      <c r="G767" s="229"/>
      <c r="H767" s="229"/>
      <c r="I767" s="230"/>
      <c r="J767" s="181"/>
      <c r="K767" s="255">
        <f>SUM(L767:M767)</f>
        <v>1469138</v>
      </c>
      <c r="L767" s="355">
        <v>1469138</v>
      </c>
      <c r="M767" s="237"/>
      <c r="N767" s="174"/>
      <c r="P767" s="252"/>
      <c r="Q767" s="453"/>
      <c r="R767" s="47"/>
      <c r="S767" s="47"/>
      <c r="T767" s="46"/>
    </row>
    <row r="768" spans="1:31" customHeight="1" ht="12.75" s="10" customFormat="1">
      <c r="A768" s="223"/>
      <c r="B768" s="293" t="s">
        <v>1794</v>
      </c>
      <c r="C768" s="181"/>
      <c r="D768" s="181"/>
      <c r="E768" s="181"/>
      <c r="F768" s="228"/>
      <c r="G768" s="229"/>
      <c r="H768" s="229"/>
      <c r="I768" s="230"/>
      <c r="J768" s="181"/>
      <c r="K768" s="255">
        <f>SUM(L768:M768)</f>
        <v>0</v>
      </c>
      <c r="L768" s="355"/>
      <c r="M768" s="237"/>
      <c r="N768" s="174"/>
      <c r="P768" s="252"/>
      <c r="Q768" s="453"/>
      <c r="R768" s="47"/>
      <c r="S768" s="47"/>
      <c r="T768" s="46"/>
    </row>
    <row r="769" spans="1:31" customHeight="1" ht="12.75" s="10" customFormat="1">
      <c r="A769" s="266"/>
      <c r="B769" s="242" t="s">
        <v>1795</v>
      </c>
      <c r="C769" s="181" t="s">
        <v>355</v>
      </c>
      <c r="D769" s="181"/>
      <c r="E769" s="181" t="s">
        <v>21</v>
      </c>
      <c r="F769" s="594" t="s">
        <v>1047</v>
      </c>
      <c r="G769" s="592"/>
      <c r="H769" s="592"/>
      <c r="I769" s="593"/>
      <c r="J769" s="181" t="s">
        <v>23</v>
      </c>
      <c r="K769" s="255">
        <f>SUM(L769:M769)</f>
        <v>209090</v>
      </c>
      <c r="L769" s="314">
        <v>209090</v>
      </c>
      <c r="M769" s="237"/>
      <c r="N769" s="174"/>
      <c r="P769" s="252"/>
      <c r="Q769" s="453"/>
      <c r="R769" s="47"/>
      <c r="S769" s="47"/>
      <c r="T769" s="46"/>
    </row>
    <row r="770" spans="1:31" customHeight="1" ht="12.75" s="10" customFormat="1">
      <c r="A770" s="266"/>
      <c r="B770" s="242" t="s">
        <v>1796</v>
      </c>
      <c r="C770" s="181" t="s">
        <v>355</v>
      </c>
      <c r="D770" s="181"/>
      <c r="E770" s="181" t="s">
        <v>21</v>
      </c>
      <c r="F770" s="594" t="s">
        <v>1047</v>
      </c>
      <c r="G770" s="592"/>
      <c r="H770" s="592"/>
      <c r="I770" s="593"/>
      <c r="J770" s="181" t="s">
        <v>23</v>
      </c>
      <c r="K770" s="255">
        <f>SUM(L770:M770)</f>
        <v>105525</v>
      </c>
      <c r="L770" s="314">
        <v>105525</v>
      </c>
      <c r="M770" s="237"/>
      <c r="N770" s="174"/>
      <c r="P770" s="252"/>
      <c r="Q770" s="453"/>
      <c r="R770" s="47"/>
      <c r="S770" s="47"/>
      <c r="T770" s="46"/>
    </row>
    <row r="771" spans="1:31" customHeight="1" ht="12.75" s="10" customFormat="1">
      <c r="A771" s="266"/>
      <c r="B771" s="242" t="s">
        <v>1797</v>
      </c>
      <c r="C771" s="181" t="s">
        <v>355</v>
      </c>
      <c r="D771" s="181"/>
      <c r="E771" s="181" t="s">
        <v>21</v>
      </c>
      <c r="F771" s="594" t="s">
        <v>1047</v>
      </c>
      <c r="G771" s="592"/>
      <c r="H771" s="592"/>
      <c r="I771" s="593"/>
      <c r="J771" s="181" t="s">
        <v>23</v>
      </c>
      <c r="K771" s="255">
        <f>SUM(L771:M771)</f>
        <v>246942</v>
      </c>
      <c r="L771" s="314">
        <v>246942</v>
      </c>
      <c r="M771" s="237"/>
      <c r="N771" s="174"/>
      <c r="P771" s="252"/>
      <c r="Q771" s="453"/>
      <c r="R771" s="47"/>
      <c r="S771" s="47"/>
      <c r="T771" s="46"/>
    </row>
    <row r="772" spans="1:31" customHeight="1" ht="12.75" s="10" customFormat="1">
      <c r="A772" s="266"/>
      <c r="B772" s="242" t="s">
        <v>1798</v>
      </c>
      <c r="C772" s="181" t="s">
        <v>355</v>
      </c>
      <c r="D772" s="181"/>
      <c r="E772" s="181" t="s">
        <v>21</v>
      </c>
      <c r="F772" s="594" t="s">
        <v>1047</v>
      </c>
      <c r="G772" s="592"/>
      <c r="H772" s="592"/>
      <c r="I772" s="593"/>
      <c r="J772" s="181" t="s">
        <v>23</v>
      </c>
      <c r="K772" s="255">
        <f>SUM(L772:M772)</f>
        <v>91000</v>
      </c>
      <c r="L772" s="314">
        <v>91000</v>
      </c>
      <c r="M772" s="237"/>
      <c r="N772" s="174"/>
      <c r="P772" s="252"/>
      <c r="Q772" s="453"/>
      <c r="R772" s="47"/>
      <c r="S772" s="47"/>
      <c r="T772" s="46"/>
    </row>
    <row r="773" spans="1:31" customHeight="1" ht="12.75" s="10" customFormat="1">
      <c r="A773" s="266"/>
      <c r="B773" s="242" t="s">
        <v>1799</v>
      </c>
      <c r="C773" s="181" t="s">
        <v>355</v>
      </c>
      <c r="D773" s="181"/>
      <c r="E773" s="181" t="s">
        <v>21</v>
      </c>
      <c r="F773" s="594" t="s">
        <v>1047</v>
      </c>
      <c r="G773" s="592"/>
      <c r="H773" s="592"/>
      <c r="I773" s="593"/>
      <c r="J773" s="181" t="s">
        <v>23</v>
      </c>
      <c r="K773" s="255">
        <f>SUM(L773:M773)</f>
        <v>101700</v>
      </c>
      <c r="L773" s="314">
        <v>101700</v>
      </c>
      <c r="M773" s="237"/>
      <c r="N773" s="174"/>
      <c r="P773" s="252"/>
      <c r="Q773" s="453"/>
      <c r="R773" s="47"/>
      <c r="S773" s="47"/>
      <c r="T773" s="46"/>
    </row>
    <row r="774" spans="1:31" customHeight="1" ht="12.75" s="10" customFormat="1">
      <c r="A774" s="266"/>
      <c r="B774" s="361"/>
      <c r="C774" s="181"/>
      <c r="D774" s="181"/>
      <c r="E774" s="181"/>
      <c r="F774" s="228"/>
      <c r="G774" s="229"/>
      <c r="H774" s="229"/>
      <c r="I774" s="230"/>
      <c r="J774" s="181"/>
      <c r="K774" s="255">
        <f>SUM(L774:M774)</f>
        <v>754257</v>
      </c>
      <c r="L774" s="355">
        <v>754257</v>
      </c>
      <c r="M774" s="237"/>
      <c r="N774" s="174"/>
      <c r="P774" s="252"/>
      <c r="Q774" s="453"/>
      <c r="R774" s="47"/>
      <c r="S774" s="47"/>
      <c r="T774" s="46"/>
    </row>
    <row r="775" spans="1:31" customHeight="1" ht="27.75" s="10" customFormat="1">
      <c r="A775" s="223"/>
      <c r="B775" s="243" t="s">
        <v>1800</v>
      </c>
      <c r="C775" s="181"/>
      <c r="D775" s="181"/>
      <c r="E775" s="181"/>
      <c r="F775" s="228"/>
      <c r="G775" s="229"/>
      <c r="H775" s="229"/>
      <c r="I775" s="230"/>
      <c r="J775" s="181"/>
      <c r="K775" s="255">
        <f>SUM(L775:M775)</f>
        <v>0</v>
      </c>
      <c r="L775" s="362"/>
      <c r="M775" s="237"/>
      <c r="N775" s="174"/>
      <c r="P775" s="252"/>
      <c r="Q775" s="453"/>
      <c r="R775" s="47"/>
      <c r="S775" s="47"/>
      <c r="T775" s="46"/>
    </row>
    <row r="776" spans="1:31" customHeight="1" ht="12.75" s="10" customFormat="1">
      <c r="A776" s="360"/>
      <c r="B776" s="292" t="s">
        <v>1801</v>
      </c>
      <c r="C776" s="181" t="s">
        <v>355</v>
      </c>
      <c r="D776" s="181"/>
      <c r="E776" s="181" t="s">
        <v>21</v>
      </c>
      <c r="F776" s="594" t="s">
        <v>1047</v>
      </c>
      <c r="G776" s="592"/>
      <c r="H776" s="592"/>
      <c r="I776" s="593"/>
      <c r="J776" s="181" t="s">
        <v>23</v>
      </c>
      <c r="K776" s="255">
        <f>SUM(L776:M776)</f>
        <v>14164</v>
      </c>
      <c r="L776" s="363">
        <v>14164</v>
      </c>
      <c r="M776" s="237"/>
      <c r="N776" s="174"/>
      <c r="P776" s="252"/>
      <c r="Q776" s="453"/>
      <c r="R776" s="47"/>
      <c r="S776" s="47"/>
      <c r="T776" s="46"/>
    </row>
    <row r="777" spans="1:31" customHeight="1" ht="12.75" s="10" customFormat="1">
      <c r="A777" s="360"/>
      <c r="B777" s="292" t="s">
        <v>1802</v>
      </c>
      <c r="C777" s="181" t="s">
        <v>355</v>
      </c>
      <c r="D777" s="181"/>
      <c r="E777" s="181" t="s">
        <v>21</v>
      </c>
      <c r="F777" s="594" t="s">
        <v>1047</v>
      </c>
      <c r="G777" s="592"/>
      <c r="H777" s="592"/>
      <c r="I777" s="593"/>
      <c r="J777" s="181" t="s">
        <v>23</v>
      </c>
      <c r="K777" s="255">
        <f>SUM(L777:M777)</f>
        <v>10826</v>
      </c>
      <c r="L777" s="363">
        <v>10826</v>
      </c>
      <c r="M777" s="237"/>
      <c r="N777" s="174"/>
      <c r="P777" s="252"/>
      <c r="Q777" s="453"/>
      <c r="R777" s="47"/>
      <c r="S777" s="47"/>
      <c r="T777" s="46"/>
    </row>
    <row r="778" spans="1:31" customHeight="1" ht="12.75" s="10" customFormat="1">
      <c r="A778" s="360"/>
      <c r="B778" s="292" t="s">
        <v>1803</v>
      </c>
      <c r="C778" s="181" t="s">
        <v>355</v>
      </c>
      <c r="D778" s="181"/>
      <c r="E778" s="181" t="s">
        <v>21</v>
      </c>
      <c r="F778" s="594" t="s">
        <v>1047</v>
      </c>
      <c r="G778" s="592"/>
      <c r="H778" s="592"/>
      <c r="I778" s="593"/>
      <c r="J778" s="181" t="s">
        <v>23</v>
      </c>
      <c r="K778" s="255">
        <f>SUM(L778:M778)</f>
        <v>78400</v>
      </c>
      <c r="L778" s="363">
        <v>78400</v>
      </c>
      <c r="M778" s="237"/>
      <c r="N778" s="174"/>
      <c r="P778" s="252"/>
      <c r="Q778" s="453"/>
      <c r="R778" s="47"/>
      <c r="S778" s="47"/>
      <c r="T778" s="46"/>
    </row>
    <row r="779" spans="1:31" customHeight="1" ht="12.75" s="10" customFormat="1">
      <c r="A779" s="360"/>
      <c r="B779" s="292" t="s">
        <v>1804</v>
      </c>
      <c r="C779" s="181" t="s">
        <v>355</v>
      </c>
      <c r="D779" s="181"/>
      <c r="E779" s="181" t="s">
        <v>21</v>
      </c>
      <c r="F779" s="594" t="s">
        <v>1047</v>
      </c>
      <c r="G779" s="592"/>
      <c r="H779" s="592"/>
      <c r="I779" s="593"/>
      <c r="J779" s="181" t="s">
        <v>23</v>
      </c>
      <c r="K779" s="255">
        <f>SUM(L779:M779)</f>
        <v>14652</v>
      </c>
      <c r="L779" s="363">
        <v>14652</v>
      </c>
      <c r="M779" s="237"/>
      <c r="N779" s="174"/>
      <c r="P779" s="252"/>
      <c r="Q779" s="453"/>
      <c r="R779" s="47"/>
      <c r="S779" s="47"/>
      <c r="T779" s="46"/>
    </row>
    <row r="780" spans="1:31" customHeight="1" ht="12.75" s="10" customFormat="1">
      <c r="A780" s="360"/>
      <c r="B780" s="292" t="s">
        <v>1805</v>
      </c>
      <c r="C780" s="181" t="s">
        <v>355</v>
      </c>
      <c r="D780" s="181"/>
      <c r="E780" s="181" t="s">
        <v>21</v>
      </c>
      <c r="F780" s="594" t="s">
        <v>1047</v>
      </c>
      <c r="G780" s="592"/>
      <c r="H780" s="592"/>
      <c r="I780" s="593"/>
      <c r="J780" s="181" t="s">
        <v>23</v>
      </c>
      <c r="K780" s="255">
        <f>SUM(L780:M780)</f>
        <v>1995</v>
      </c>
      <c r="L780" s="363">
        <v>1995</v>
      </c>
      <c r="M780" s="237"/>
      <c r="N780" s="174"/>
      <c r="P780" s="252"/>
      <c r="Q780" s="453"/>
      <c r="R780" s="47"/>
      <c r="S780" s="47"/>
      <c r="T780" s="46"/>
    </row>
    <row r="781" spans="1:31" customHeight="1" ht="12.75" s="10" customFormat="1">
      <c r="A781" s="360"/>
      <c r="B781" s="292" t="s">
        <v>1806</v>
      </c>
      <c r="C781" s="181" t="s">
        <v>355</v>
      </c>
      <c r="D781" s="181"/>
      <c r="E781" s="181" t="s">
        <v>21</v>
      </c>
      <c r="F781" s="594" t="s">
        <v>1047</v>
      </c>
      <c r="G781" s="592"/>
      <c r="H781" s="592"/>
      <c r="I781" s="593"/>
      <c r="J781" s="181" t="s">
        <v>23</v>
      </c>
      <c r="K781" s="255">
        <f>SUM(L781:M781)</f>
        <v>3264</v>
      </c>
      <c r="L781" s="363">
        <v>3264</v>
      </c>
      <c r="M781" s="237"/>
      <c r="N781" s="174"/>
      <c r="P781" s="252"/>
      <c r="Q781" s="453"/>
      <c r="R781" s="47"/>
      <c r="S781" s="47"/>
      <c r="T781" s="46"/>
    </row>
    <row r="782" spans="1:31" customHeight="1" ht="12.75" s="10" customFormat="1">
      <c r="A782" s="360"/>
      <c r="B782" s="292" t="s">
        <v>1807</v>
      </c>
      <c r="C782" s="181" t="s">
        <v>355</v>
      </c>
      <c r="D782" s="181"/>
      <c r="E782" s="181" t="s">
        <v>21</v>
      </c>
      <c r="F782" s="594" t="s">
        <v>1047</v>
      </c>
      <c r="G782" s="592"/>
      <c r="H782" s="592"/>
      <c r="I782" s="593"/>
      <c r="J782" s="181" t="s">
        <v>23</v>
      </c>
      <c r="K782" s="255">
        <f>SUM(L782:M782)</f>
        <v>7000</v>
      </c>
      <c r="L782" s="363">
        <v>7000</v>
      </c>
      <c r="M782" s="237"/>
      <c r="N782" s="174"/>
      <c r="P782" s="252"/>
      <c r="Q782" s="453"/>
      <c r="R782" s="47"/>
      <c r="S782" s="47"/>
      <c r="T782" s="46"/>
    </row>
    <row r="783" spans="1:31" customHeight="1" ht="12.75" s="10" customFormat="1">
      <c r="A783" s="360"/>
      <c r="B783" s="292" t="s">
        <v>1808</v>
      </c>
      <c r="C783" s="181" t="s">
        <v>355</v>
      </c>
      <c r="D783" s="181"/>
      <c r="E783" s="181" t="s">
        <v>21</v>
      </c>
      <c r="F783" s="594" t="s">
        <v>1047</v>
      </c>
      <c r="G783" s="592"/>
      <c r="H783" s="592"/>
      <c r="I783" s="593"/>
      <c r="J783" s="181" t="s">
        <v>23</v>
      </c>
      <c r="K783" s="255">
        <f>SUM(L783:M783)</f>
        <v>16000</v>
      </c>
      <c r="L783" s="363">
        <v>16000</v>
      </c>
      <c r="M783" s="237"/>
      <c r="N783" s="174"/>
      <c r="P783" s="252"/>
      <c r="Q783" s="453"/>
      <c r="R783" s="47"/>
      <c r="S783" s="47"/>
      <c r="T783" s="46"/>
    </row>
    <row r="784" spans="1:31" customHeight="1" ht="12.75" s="10" customFormat="1">
      <c r="A784" s="360"/>
      <c r="B784" s="292" t="s">
        <v>1809</v>
      </c>
      <c r="C784" s="181" t="s">
        <v>355</v>
      </c>
      <c r="D784" s="181"/>
      <c r="E784" s="181" t="s">
        <v>21</v>
      </c>
      <c r="F784" s="594" t="s">
        <v>1047</v>
      </c>
      <c r="G784" s="592"/>
      <c r="H784" s="592"/>
      <c r="I784" s="593"/>
      <c r="J784" s="181" t="s">
        <v>23</v>
      </c>
      <c r="K784" s="255">
        <f>SUM(L784:M784)</f>
        <v>25200</v>
      </c>
      <c r="L784" s="363">
        <v>25200</v>
      </c>
      <c r="M784" s="237"/>
      <c r="N784" s="174"/>
      <c r="P784" s="252"/>
      <c r="Q784" s="453"/>
      <c r="R784" s="47"/>
      <c r="S784" s="47"/>
      <c r="T784" s="46"/>
    </row>
    <row r="785" spans="1:31" customHeight="1" ht="12.75" s="10" customFormat="1">
      <c r="A785" s="360"/>
      <c r="B785" s="292" t="s">
        <v>1810</v>
      </c>
      <c r="C785" s="181" t="s">
        <v>355</v>
      </c>
      <c r="D785" s="181"/>
      <c r="E785" s="181" t="s">
        <v>21</v>
      </c>
      <c r="F785" s="594" t="s">
        <v>1047</v>
      </c>
      <c r="G785" s="592"/>
      <c r="H785" s="592"/>
      <c r="I785" s="593"/>
      <c r="J785" s="181" t="s">
        <v>23</v>
      </c>
      <c r="K785" s="255">
        <f>SUM(L785:M785)</f>
        <v>1831</v>
      </c>
      <c r="L785" s="363">
        <v>1831</v>
      </c>
      <c r="M785" s="237"/>
      <c r="N785" s="174"/>
      <c r="P785" s="252"/>
      <c r="Q785" s="453"/>
      <c r="R785" s="47"/>
      <c r="S785" s="47"/>
      <c r="T785" s="46"/>
    </row>
    <row r="786" spans="1:31" customHeight="1" ht="12.75" s="10" customFormat="1">
      <c r="A786" s="360"/>
      <c r="B786" s="292" t="s">
        <v>1811</v>
      </c>
      <c r="C786" s="181" t="s">
        <v>355</v>
      </c>
      <c r="D786" s="181"/>
      <c r="E786" s="181" t="s">
        <v>21</v>
      </c>
      <c r="F786" s="594" t="s">
        <v>1047</v>
      </c>
      <c r="G786" s="592"/>
      <c r="H786" s="592"/>
      <c r="I786" s="593"/>
      <c r="J786" s="181" t="s">
        <v>23</v>
      </c>
      <c r="K786" s="255">
        <f>SUM(L786:M786)</f>
        <v>1831</v>
      </c>
      <c r="L786" s="363">
        <v>1831</v>
      </c>
      <c r="M786" s="237"/>
      <c r="N786" s="174"/>
      <c r="P786" s="252"/>
      <c r="Q786" s="453"/>
      <c r="R786" s="47"/>
      <c r="S786" s="47"/>
      <c r="T786" s="46"/>
    </row>
    <row r="787" spans="1:31" customHeight="1" ht="12.75" s="10" customFormat="1">
      <c r="A787" s="360"/>
      <c r="B787" s="292" t="s">
        <v>1812</v>
      </c>
      <c r="C787" s="181" t="s">
        <v>355</v>
      </c>
      <c r="D787" s="181"/>
      <c r="E787" s="181" t="s">
        <v>21</v>
      </c>
      <c r="F787" s="594" t="s">
        <v>1047</v>
      </c>
      <c r="G787" s="592"/>
      <c r="H787" s="592"/>
      <c r="I787" s="593"/>
      <c r="J787" s="181" t="s">
        <v>23</v>
      </c>
      <c r="K787" s="255">
        <f>SUM(L787:M787)</f>
        <v>1866</v>
      </c>
      <c r="L787" s="363">
        <v>1866</v>
      </c>
      <c r="M787" s="237"/>
      <c r="N787" s="174"/>
      <c r="P787" s="252"/>
      <c r="Q787" s="453"/>
      <c r="R787" s="47"/>
      <c r="S787" s="47"/>
      <c r="T787" s="46"/>
    </row>
    <row r="788" spans="1:31" customHeight="1" ht="12.75" s="10" customFormat="1">
      <c r="A788" s="360"/>
      <c r="B788" s="242" t="s">
        <v>1731</v>
      </c>
      <c r="C788" s="181"/>
      <c r="D788" s="181"/>
      <c r="E788" s="181"/>
      <c r="F788" s="228"/>
      <c r="G788" s="229"/>
      <c r="H788" s="229"/>
      <c r="I788" s="230"/>
      <c r="J788" s="181"/>
      <c r="K788" s="255">
        <f>SUM(L788:M788)</f>
        <v>177029</v>
      </c>
      <c r="L788" s="364">
        <v>177029</v>
      </c>
      <c r="M788" s="237"/>
      <c r="N788" s="174"/>
      <c r="P788" s="252"/>
      <c r="Q788" s="453"/>
      <c r="R788" s="47"/>
      <c r="S788" s="47"/>
      <c r="T788" s="46"/>
    </row>
    <row r="789" spans="1:31" customHeight="1" ht="12.75" s="10" customFormat="1">
      <c r="A789" s="360"/>
      <c r="B789" s="231" t="s">
        <v>1813</v>
      </c>
      <c r="C789" s="181"/>
      <c r="D789" s="181"/>
      <c r="E789" s="181"/>
      <c r="F789" s="228"/>
      <c r="G789" s="229"/>
      <c r="H789" s="229"/>
      <c r="I789" s="230"/>
      <c r="J789" s="181"/>
      <c r="K789" s="255">
        <f>SUM(L789:M789)</f>
        <v>0</v>
      </c>
      <c r="L789" s="365"/>
      <c r="M789" s="237"/>
      <c r="N789" s="174"/>
      <c r="P789" s="252"/>
      <c r="Q789" s="453"/>
      <c r="R789" s="47"/>
      <c r="S789" s="47"/>
      <c r="T789" s="46"/>
    </row>
    <row r="790" spans="1:31" customHeight="1" ht="12.75" s="10" customFormat="1">
      <c r="A790" s="360"/>
      <c r="B790" s="241" t="s">
        <v>1771</v>
      </c>
      <c r="C790" s="181" t="s">
        <v>355</v>
      </c>
      <c r="D790" s="181"/>
      <c r="E790" s="181" t="s">
        <v>21</v>
      </c>
      <c r="F790" s="594" t="s">
        <v>1047</v>
      </c>
      <c r="G790" s="592"/>
      <c r="H790" s="592"/>
      <c r="I790" s="593"/>
      <c r="J790" s="181" t="s">
        <v>23</v>
      </c>
      <c r="K790" s="255">
        <f>SUM(L790:M790)</f>
        <v>6000</v>
      </c>
      <c r="L790" s="340">
        <v>6000</v>
      </c>
      <c r="M790" s="237"/>
      <c r="N790" s="174"/>
      <c r="P790" s="252"/>
      <c r="Q790" s="453"/>
      <c r="R790" s="47"/>
      <c r="S790" s="47"/>
      <c r="T790" s="46"/>
    </row>
    <row r="791" spans="1:31" customHeight="1" ht="12.75" s="10" customFormat="1">
      <c r="A791" s="360"/>
      <c r="B791" s="241" t="s">
        <v>1769</v>
      </c>
      <c r="C791" s="181" t="s">
        <v>355</v>
      </c>
      <c r="D791" s="181"/>
      <c r="E791" s="181" t="s">
        <v>21</v>
      </c>
      <c r="F791" s="594" t="s">
        <v>1047</v>
      </c>
      <c r="G791" s="592"/>
      <c r="H791" s="592"/>
      <c r="I791" s="593"/>
      <c r="J791" s="181" t="s">
        <v>23</v>
      </c>
      <c r="K791" s="255">
        <f>SUM(L791:M791)</f>
        <v>528</v>
      </c>
      <c r="L791" s="340">
        <v>528</v>
      </c>
      <c r="M791" s="237"/>
      <c r="N791" s="174"/>
      <c r="P791" s="252"/>
      <c r="Q791" s="453"/>
      <c r="R791" s="47"/>
      <c r="S791" s="47"/>
      <c r="T791" s="46"/>
    </row>
    <row r="792" spans="1:31" customHeight="1" ht="12.75" s="10" customFormat="1">
      <c r="A792" s="360"/>
      <c r="B792" s="241" t="s">
        <v>1814</v>
      </c>
      <c r="C792" s="181" t="s">
        <v>355</v>
      </c>
      <c r="D792" s="181"/>
      <c r="E792" s="181" t="s">
        <v>21</v>
      </c>
      <c r="F792" s="594" t="s">
        <v>1047</v>
      </c>
      <c r="G792" s="592"/>
      <c r="H792" s="592"/>
      <c r="I792" s="593"/>
      <c r="J792" s="181" t="s">
        <v>23</v>
      </c>
      <c r="K792" s="255">
        <f>SUM(L792:M792)</f>
        <v>2426</v>
      </c>
      <c r="L792" s="340">
        <v>2426</v>
      </c>
      <c r="M792" s="237"/>
      <c r="N792" s="174"/>
      <c r="P792" s="252"/>
      <c r="Q792" s="453"/>
      <c r="R792" s="47"/>
      <c r="S792" s="47"/>
      <c r="T792" s="46"/>
    </row>
    <row r="793" spans="1:31" customHeight="1" ht="12.75" s="10" customFormat="1">
      <c r="A793" s="360"/>
      <c r="B793" s="241" t="s">
        <v>1815</v>
      </c>
      <c r="C793" s="181" t="s">
        <v>355</v>
      </c>
      <c r="D793" s="181"/>
      <c r="E793" s="181" t="s">
        <v>21</v>
      </c>
      <c r="F793" s="594" t="s">
        <v>1047</v>
      </c>
      <c r="G793" s="592"/>
      <c r="H793" s="592"/>
      <c r="I793" s="593"/>
      <c r="J793" s="181" t="s">
        <v>23</v>
      </c>
      <c r="K793" s="255">
        <f>SUM(L793:M793)</f>
        <v>485</v>
      </c>
      <c r="L793" s="340">
        <v>485</v>
      </c>
      <c r="M793" s="237"/>
      <c r="N793" s="174"/>
      <c r="P793" s="252"/>
      <c r="Q793" s="453"/>
      <c r="R793" s="47"/>
      <c r="S793" s="47"/>
      <c r="T793" s="46"/>
    </row>
    <row r="794" spans="1:31" customHeight="1" ht="12.75" s="10" customFormat="1">
      <c r="A794" s="226"/>
      <c r="B794" s="242" t="s">
        <v>1731</v>
      </c>
      <c r="C794" s="181" t="s">
        <v>355</v>
      </c>
      <c r="D794" s="181"/>
      <c r="E794" s="181" t="s">
        <v>21</v>
      </c>
      <c r="F794" s="594" t="s">
        <v>1047</v>
      </c>
      <c r="G794" s="592"/>
      <c r="H794" s="592"/>
      <c r="I794" s="593"/>
      <c r="J794" s="181" t="s">
        <v>23</v>
      </c>
      <c r="K794" s="255">
        <f>SUM(L794:M794)</f>
        <v>9439</v>
      </c>
      <c r="L794" s="364">
        <v>9439</v>
      </c>
      <c r="M794" s="237"/>
      <c r="N794" s="174"/>
      <c r="P794" s="252"/>
      <c r="Q794" s="453"/>
      <c r="R794" s="47"/>
      <c r="S794" s="47"/>
      <c r="T794" s="46"/>
    </row>
    <row r="795" spans="1:31" customHeight="1" ht="12.75" s="10" customFormat="1">
      <c r="A795" s="226"/>
      <c r="B795" s="258"/>
      <c r="C795" s="181"/>
      <c r="D795" s="181"/>
      <c r="E795" s="181"/>
      <c r="F795" s="228"/>
      <c r="G795" s="229"/>
      <c r="H795" s="229"/>
      <c r="I795" s="230"/>
      <c r="J795" s="181"/>
      <c r="K795" s="255">
        <f>SUM(L795:M795)</f>
        <v>7989743</v>
      </c>
      <c r="L795" s="366">
        <v>7989743</v>
      </c>
      <c r="M795" s="237"/>
      <c r="N795" s="174"/>
      <c r="P795" s="252"/>
      <c r="Q795" s="453"/>
      <c r="R795" s="47"/>
      <c r="S795" s="47"/>
      <c r="T795" s="46"/>
    </row>
    <row r="796" spans="1:31" customHeight="1" ht="12.75" s="10" customFormat="1">
      <c r="A796" s="226"/>
      <c r="B796" s="274" t="s">
        <v>1816</v>
      </c>
      <c r="C796" s="181" t="s">
        <v>355</v>
      </c>
      <c r="D796" s="181"/>
      <c r="E796" s="181" t="s">
        <v>21</v>
      </c>
      <c r="F796" s="594" t="s">
        <v>1047</v>
      </c>
      <c r="G796" s="592"/>
      <c r="H796" s="592"/>
      <c r="I796" s="593"/>
      <c r="J796" s="181" t="s">
        <v>23</v>
      </c>
      <c r="K796" s="255"/>
      <c r="L796" s="255"/>
      <c r="M796" s="237"/>
      <c r="N796" s="174"/>
      <c r="P796" s="252"/>
      <c r="Q796" s="453"/>
      <c r="R796" s="47"/>
      <c r="S796" s="47"/>
      <c r="T796" s="46"/>
    </row>
    <row r="797" spans="1:31" customHeight="1" ht="12.75" s="10" customFormat="1">
      <c r="A797" s="226"/>
      <c r="B797" s="294" t="s">
        <v>1817</v>
      </c>
      <c r="C797" s="181"/>
      <c r="D797" s="181"/>
      <c r="E797" s="181"/>
      <c r="F797" s="228"/>
      <c r="G797" s="229"/>
      <c r="H797" s="229"/>
      <c r="I797" s="230"/>
      <c r="J797" s="181"/>
      <c r="K797" s="255"/>
      <c r="L797" s="255"/>
      <c r="M797" s="237"/>
      <c r="N797" s="174"/>
      <c r="P797" s="252"/>
      <c r="Q797" s="453"/>
      <c r="R797" s="47"/>
      <c r="S797" s="47"/>
      <c r="T797" s="46"/>
    </row>
    <row r="798" spans="1:31" customHeight="1" ht="12.75" s="10" customFormat="1">
      <c r="A798" s="226"/>
      <c r="B798" s="295" t="s">
        <v>1818</v>
      </c>
      <c r="C798" s="181" t="s">
        <v>355</v>
      </c>
      <c r="D798" s="181"/>
      <c r="E798" s="181" t="s">
        <v>21</v>
      </c>
      <c r="F798" s="594" t="s">
        <v>1047</v>
      </c>
      <c r="G798" s="592"/>
      <c r="H798" s="592"/>
      <c r="I798" s="593"/>
      <c r="J798" s="181" t="s">
        <v>23</v>
      </c>
      <c r="K798" s="255">
        <f>L798+M798</f>
        <v>365250</v>
      </c>
      <c r="L798" s="367">
        <v>365250</v>
      </c>
      <c r="M798" s="237"/>
      <c r="N798" s="174"/>
      <c r="P798" s="252"/>
      <c r="Q798" s="453"/>
      <c r="R798" s="47"/>
      <c r="S798" s="47"/>
      <c r="T798" s="46"/>
    </row>
    <row r="799" spans="1:31" customHeight="1" ht="12.75" s="10" customFormat="1">
      <c r="A799" s="226"/>
      <c r="B799" s="295" t="s">
        <v>1819</v>
      </c>
      <c r="C799" s="181" t="s">
        <v>355</v>
      </c>
      <c r="D799" s="181"/>
      <c r="E799" s="181" t="s">
        <v>21</v>
      </c>
      <c r="F799" s="594" t="s">
        <v>1047</v>
      </c>
      <c r="G799" s="592"/>
      <c r="H799" s="592"/>
      <c r="I799" s="593"/>
      <c r="J799" s="181" t="s">
        <v>23</v>
      </c>
      <c r="K799" s="255">
        <f>L799+M799</f>
        <v>132000</v>
      </c>
      <c r="L799" s="367">
        <v>132000</v>
      </c>
      <c r="M799" s="237"/>
      <c r="N799" s="174"/>
      <c r="P799" s="252"/>
      <c r="Q799" s="453"/>
      <c r="R799" s="47"/>
      <c r="S799" s="47"/>
      <c r="T799" s="46"/>
    </row>
    <row r="800" spans="1:31" customHeight="1" ht="12.75" s="10" customFormat="1">
      <c r="A800" s="226"/>
      <c r="B800" s="295" t="s">
        <v>1820</v>
      </c>
      <c r="C800" s="181" t="s">
        <v>355</v>
      </c>
      <c r="D800" s="181"/>
      <c r="E800" s="181" t="s">
        <v>21</v>
      </c>
      <c r="F800" s="594" t="s">
        <v>1047</v>
      </c>
      <c r="G800" s="592"/>
      <c r="H800" s="592"/>
      <c r="I800" s="593"/>
      <c r="J800" s="181" t="s">
        <v>23</v>
      </c>
      <c r="K800" s="255">
        <f>L800+M800</f>
        <v>9000</v>
      </c>
      <c r="L800" s="367">
        <v>9000</v>
      </c>
      <c r="M800" s="237"/>
      <c r="N800" s="174"/>
      <c r="P800" s="252"/>
      <c r="Q800" s="453"/>
      <c r="R800" s="47"/>
      <c r="S800" s="47"/>
      <c r="T800" s="46"/>
    </row>
    <row r="801" spans="1:31" customHeight="1" ht="12.75" s="10" customFormat="1">
      <c r="A801" s="226"/>
      <c r="B801" s="295" t="s">
        <v>1821</v>
      </c>
      <c r="C801" s="181" t="s">
        <v>355</v>
      </c>
      <c r="D801" s="181"/>
      <c r="E801" s="181" t="s">
        <v>21</v>
      </c>
      <c r="F801" s="594" t="s">
        <v>1047</v>
      </c>
      <c r="G801" s="592"/>
      <c r="H801" s="592"/>
      <c r="I801" s="593"/>
      <c r="J801" s="181" t="s">
        <v>23</v>
      </c>
      <c r="K801" s="255">
        <f>L801+M801</f>
        <v>116400</v>
      </c>
      <c r="L801" s="367">
        <v>116400</v>
      </c>
      <c r="M801" s="237"/>
      <c r="N801" s="174"/>
      <c r="P801" s="252"/>
      <c r="Q801" s="453"/>
      <c r="R801" s="47"/>
      <c r="S801" s="47"/>
      <c r="T801" s="46"/>
    </row>
    <row r="802" spans="1:31" customHeight="1" ht="12.75" s="10" customFormat="1">
      <c r="A802" s="226"/>
      <c r="B802" s="266" t="s">
        <v>1822</v>
      </c>
      <c r="C802" s="181" t="s">
        <v>355</v>
      </c>
      <c r="D802" s="181"/>
      <c r="E802" s="181" t="s">
        <v>21</v>
      </c>
      <c r="F802" s="594" t="s">
        <v>1047</v>
      </c>
      <c r="G802" s="592"/>
      <c r="H802" s="592"/>
      <c r="I802" s="593"/>
      <c r="J802" s="181" t="s">
        <v>23</v>
      </c>
      <c r="K802" s="255">
        <f>L802+M802</f>
        <v>101460</v>
      </c>
      <c r="L802" s="367">
        <v>101460</v>
      </c>
      <c r="M802" s="237"/>
      <c r="N802" s="174"/>
      <c r="P802" s="252"/>
      <c r="Q802" s="453"/>
      <c r="R802" s="47"/>
      <c r="S802" s="47"/>
      <c r="T802" s="46"/>
    </row>
    <row r="803" spans="1:31" customHeight="1" ht="12.75" s="10" customFormat="1">
      <c r="A803" s="226"/>
      <c r="B803" s="266" t="s">
        <v>1823</v>
      </c>
      <c r="C803" s="181" t="s">
        <v>355</v>
      </c>
      <c r="D803" s="181"/>
      <c r="E803" s="181" t="s">
        <v>21</v>
      </c>
      <c r="F803" s="594" t="s">
        <v>1047</v>
      </c>
      <c r="G803" s="592"/>
      <c r="H803" s="592"/>
      <c r="I803" s="593"/>
      <c r="J803" s="181" t="s">
        <v>23</v>
      </c>
      <c r="K803" s="255">
        <f>L803+M803</f>
        <v>171000</v>
      </c>
      <c r="L803" s="367">
        <v>171000</v>
      </c>
      <c r="M803" s="237"/>
      <c r="N803" s="174"/>
      <c r="P803" s="252"/>
      <c r="Q803" s="453"/>
      <c r="R803" s="47"/>
      <c r="S803" s="47"/>
      <c r="T803" s="46"/>
    </row>
    <row r="804" spans="1:31" customHeight="1" ht="12.75" s="10" customFormat="1">
      <c r="A804" s="226"/>
      <c r="B804" s="266" t="s">
        <v>1824</v>
      </c>
      <c r="C804" s="181" t="s">
        <v>355</v>
      </c>
      <c r="D804" s="181"/>
      <c r="E804" s="181" t="s">
        <v>21</v>
      </c>
      <c r="F804" s="594" t="s">
        <v>1047</v>
      </c>
      <c r="G804" s="592"/>
      <c r="H804" s="592"/>
      <c r="I804" s="593"/>
      <c r="J804" s="181" t="s">
        <v>23</v>
      </c>
      <c r="K804" s="255">
        <f>L804+M804</f>
        <v>149100</v>
      </c>
      <c r="L804" s="367">
        <v>149100</v>
      </c>
      <c r="M804" s="237"/>
      <c r="N804" s="174"/>
      <c r="P804" s="252"/>
      <c r="Q804" s="453"/>
      <c r="R804" s="47"/>
      <c r="S804" s="47"/>
      <c r="T804" s="46"/>
    </row>
    <row r="805" spans="1:31" customHeight="1" ht="12.75" s="10" customFormat="1">
      <c r="A805" s="226"/>
      <c r="B805" s="266" t="s">
        <v>1825</v>
      </c>
      <c r="C805" s="181" t="s">
        <v>355</v>
      </c>
      <c r="D805" s="181"/>
      <c r="E805" s="181" t="s">
        <v>21</v>
      </c>
      <c r="F805" s="594" t="s">
        <v>1047</v>
      </c>
      <c r="G805" s="592"/>
      <c r="H805" s="592"/>
      <c r="I805" s="593"/>
      <c r="J805" s="181" t="s">
        <v>23</v>
      </c>
      <c r="K805" s="255">
        <f>L805+M805</f>
        <v>2419430</v>
      </c>
      <c r="L805" s="367">
        <v>2419430</v>
      </c>
      <c r="M805" s="237"/>
      <c r="N805" s="174"/>
      <c r="P805" s="252"/>
      <c r="Q805" s="453"/>
      <c r="R805" s="47"/>
      <c r="S805" s="47"/>
      <c r="T805" s="46"/>
    </row>
    <row r="806" spans="1:31" customHeight="1" ht="12.75" s="10" customFormat="1">
      <c r="A806" s="226"/>
      <c r="B806" s="266" t="s">
        <v>1826</v>
      </c>
      <c r="C806" s="181" t="s">
        <v>355</v>
      </c>
      <c r="D806" s="181"/>
      <c r="E806" s="181" t="s">
        <v>21</v>
      </c>
      <c r="F806" s="594" t="s">
        <v>1047</v>
      </c>
      <c r="G806" s="592"/>
      <c r="H806" s="592"/>
      <c r="I806" s="593"/>
      <c r="J806" s="181" t="s">
        <v>23</v>
      </c>
      <c r="K806" s="255">
        <f>L806+M806</f>
        <v>362500</v>
      </c>
      <c r="L806" s="367">
        <v>362500</v>
      </c>
      <c r="M806" s="237"/>
      <c r="N806" s="174"/>
      <c r="P806" s="252"/>
      <c r="Q806" s="453"/>
      <c r="R806" s="47"/>
      <c r="S806" s="47"/>
      <c r="T806" s="46"/>
    </row>
    <row r="807" spans="1:31" customHeight="1" ht="12.75" s="10" customFormat="1">
      <c r="A807" s="226"/>
      <c r="B807" s="266" t="s">
        <v>1827</v>
      </c>
      <c r="C807" s="181" t="s">
        <v>355</v>
      </c>
      <c r="D807" s="181"/>
      <c r="E807" s="181" t="s">
        <v>21</v>
      </c>
      <c r="F807" s="594" t="s">
        <v>1047</v>
      </c>
      <c r="G807" s="592"/>
      <c r="H807" s="592"/>
      <c r="I807" s="593"/>
      <c r="J807" s="181" t="s">
        <v>23</v>
      </c>
      <c r="K807" s="255">
        <f>L807+M807</f>
        <v>29520</v>
      </c>
      <c r="L807" s="367">
        <v>29520</v>
      </c>
      <c r="M807" s="237"/>
      <c r="N807" s="174"/>
      <c r="P807" s="252"/>
      <c r="Q807" s="453"/>
      <c r="R807" s="47"/>
      <c r="S807" s="47"/>
      <c r="T807" s="46"/>
    </row>
    <row r="808" spans="1:31" customHeight="1" ht="12.75" s="10" customFormat="1">
      <c r="A808" s="226"/>
      <c r="B808" s="266" t="s">
        <v>1828</v>
      </c>
      <c r="C808" s="181" t="s">
        <v>355</v>
      </c>
      <c r="D808" s="181"/>
      <c r="E808" s="181" t="s">
        <v>21</v>
      </c>
      <c r="F808" s="594" t="s">
        <v>1047</v>
      </c>
      <c r="G808" s="592"/>
      <c r="H808" s="592"/>
      <c r="I808" s="593"/>
      <c r="J808" s="181" t="s">
        <v>23</v>
      </c>
      <c r="K808" s="255">
        <f>L808+M808</f>
        <v>68400</v>
      </c>
      <c r="L808" s="367">
        <v>68400</v>
      </c>
      <c r="M808" s="237"/>
      <c r="N808" s="174"/>
      <c r="P808" s="252"/>
      <c r="Q808" s="453"/>
      <c r="R808" s="47"/>
      <c r="S808" s="47"/>
      <c r="T808" s="46"/>
    </row>
    <row r="809" spans="1:31" customHeight="1" ht="12.75" s="10" customFormat="1">
      <c r="A809" s="226"/>
      <c r="B809" s="266" t="s">
        <v>1829</v>
      </c>
      <c r="C809" s="181" t="s">
        <v>355</v>
      </c>
      <c r="D809" s="181"/>
      <c r="E809" s="181" t="s">
        <v>21</v>
      </c>
      <c r="F809" s="594" t="s">
        <v>1047</v>
      </c>
      <c r="G809" s="592"/>
      <c r="H809" s="592"/>
      <c r="I809" s="593"/>
      <c r="J809" s="181" t="s">
        <v>23</v>
      </c>
      <c r="K809" s="255">
        <f>L809+M809</f>
        <v>259200</v>
      </c>
      <c r="L809" s="367">
        <v>259200</v>
      </c>
      <c r="M809" s="237"/>
      <c r="N809" s="174"/>
      <c r="P809" s="252"/>
      <c r="Q809" s="453"/>
      <c r="R809" s="47"/>
      <c r="S809" s="47"/>
      <c r="T809" s="46"/>
    </row>
    <row r="810" spans="1:31" customHeight="1" ht="12.75" s="10" customFormat="1">
      <c r="A810" s="226"/>
      <c r="B810" s="266" t="s">
        <v>1830</v>
      </c>
      <c r="C810" s="181" t="s">
        <v>355</v>
      </c>
      <c r="D810" s="181"/>
      <c r="E810" s="181" t="s">
        <v>21</v>
      </c>
      <c r="F810" s="594" t="s">
        <v>1047</v>
      </c>
      <c r="G810" s="592"/>
      <c r="H810" s="592"/>
      <c r="I810" s="593"/>
      <c r="J810" s="181" t="s">
        <v>23</v>
      </c>
      <c r="K810" s="255">
        <f>L810+M810</f>
        <v>301200</v>
      </c>
      <c r="L810" s="367">
        <v>301200</v>
      </c>
      <c r="M810" s="237"/>
      <c r="N810" s="174"/>
      <c r="P810" s="252"/>
      <c r="Q810" s="453"/>
      <c r="R810" s="47"/>
      <c r="S810" s="47"/>
      <c r="T810" s="46"/>
    </row>
    <row r="811" spans="1:31" customHeight="1" ht="12.75" s="10" customFormat="1">
      <c r="A811" s="226"/>
      <c r="B811" s="266" t="s">
        <v>1831</v>
      </c>
      <c r="C811" s="181" t="s">
        <v>355</v>
      </c>
      <c r="D811" s="181"/>
      <c r="E811" s="181" t="s">
        <v>21</v>
      </c>
      <c r="F811" s="594" t="s">
        <v>1047</v>
      </c>
      <c r="G811" s="592"/>
      <c r="H811" s="592"/>
      <c r="I811" s="593"/>
      <c r="J811" s="181" t="s">
        <v>23</v>
      </c>
      <c r="K811" s="255">
        <f>L811+M811</f>
        <v>907100</v>
      </c>
      <c r="L811" s="367">
        <v>907100</v>
      </c>
      <c r="M811" s="237"/>
      <c r="N811" s="174"/>
      <c r="P811" s="252"/>
      <c r="Q811" s="453"/>
      <c r="R811" s="47"/>
      <c r="S811" s="47"/>
      <c r="T811" s="46"/>
    </row>
    <row r="812" spans="1:31" customHeight="1" ht="12.75" s="10" customFormat="1">
      <c r="A812" s="226"/>
      <c r="B812" s="266" t="s">
        <v>1832</v>
      </c>
      <c r="C812" s="181" t="s">
        <v>355</v>
      </c>
      <c r="D812" s="181"/>
      <c r="E812" s="181" t="s">
        <v>21</v>
      </c>
      <c r="F812" s="594" t="s">
        <v>1047</v>
      </c>
      <c r="G812" s="592"/>
      <c r="H812" s="592"/>
      <c r="I812" s="593"/>
      <c r="J812" s="181" t="s">
        <v>23</v>
      </c>
      <c r="K812" s="255">
        <f>L812+M812</f>
        <v>195000</v>
      </c>
      <c r="L812" s="367">
        <v>195000</v>
      </c>
      <c r="M812" s="237"/>
      <c r="N812" s="174"/>
      <c r="P812" s="252"/>
      <c r="Q812" s="453"/>
      <c r="R812" s="47"/>
      <c r="S812" s="47"/>
      <c r="T812" s="46"/>
    </row>
    <row r="813" spans="1:31" customHeight="1" ht="12.75" s="10" customFormat="1">
      <c r="A813" s="226"/>
      <c r="B813" s="266" t="s">
        <v>1833</v>
      </c>
      <c r="C813" s="181" t="s">
        <v>355</v>
      </c>
      <c r="D813" s="181"/>
      <c r="E813" s="181" t="s">
        <v>21</v>
      </c>
      <c r="F813" s="594" t="s">
        <v>1047</v>
      </c>
      <c r="G813" s="592"/>
      <c r="H813" s="592"/>
      <c r="I813" s="593"/>
      <c r="J813" s="181" t="s">
        <v>23</v>
      </c>
      <c r="K813" s="255">
        <f>L813+M813</f>
        <v>846820</v>
      </c>
      <c r="L813" s="367">
        <v>846820</v>
      </c>
      <c r="M813" s="237"/>
      <c r="N813" s="174"/>
      <c r="P813" s="252"/>
      <c r="Q813" s="453"/>
      <c r="R813" s="47"/>
      <c r="S813" s="47"/>
      <c r="T813" s="46"/>
    </row>
    <row r="814" spans="1:31" customHeight="1" ht="12.75" s="10" customFormat="1">
      <c r="A814" s="226"/>
      <c r="B814" s="266" t="s">
        <v>1834</v>
      </c>
      <c r="C814" s="181" t="s">
        <v>355</v>
      </c>
      <c r="D814" s="181"/>
      <c r="E814" s="181" t="s">
        <v>21</v>
      </c>
      <c r="F814" s="594" t="s">
        <v>1047</v>
      </c>
      <c r="G814" s="592"/>
      <c r="H814" s="592"/>
      <c r="I814" s="593"/>
      <c r="J814" s="181" t="s">
        <v>23</v>
      </c>
      <c r="K814" s="255">
        <f>L814+M814</f>
        <v>561000</v>
      </c>
      <c r="L814" s="367">
        <v>561000</v>
      </c>
      <c r="M814" s="237"/>
      <c r="N814" s="174"/>
      <c r="P814" s="252"/>
      <c r="Q814" s="453"/>
      <c r="R814" s="47"/>
      <c r="S814" s="47"/>
      <c r="T814" s="46"/>
    </row>
    <row r="815" spans="1:31" customHeight="1" ht="12.75" s="10" customFormat="1">
      <c r="A815" s="226"/>
      <c r="B815" s="266" t="s">
        <v>1835</v>
      </c>
      <c r="C815" s="181" t="s">
        <v>355</v>
      </c>
      <c r="D815" s="181"/>
      <c r="E815" s="181" t="s">
        <v>21</v>
      </c>
      <c r="F815" s="594" t="s">
        <v>1047</v>
      </c>
      <c r="G815" s="592"/>
      <c r="H815" s="592"/>
      <c r="I815" s="593"/>
      <c r="J815" s="181" t="s">
        <v>23</v>
      </c>
      <c r="K815" s="255">
        <f>L815+M815</f>
        <v>1000800</v>
      </c>
      <c r="L815" s="367">
        <v>1000800</v>
      </c>
      <c r="M815" s="237"/>
      <c r="N815" s="174"/>
      <c r="P815" s="252"/>
      <c r="Q815" s="453"/>
      <c r="R815" s="47"/>
      <c r="S815" s="47"/>
      <c r="T815" s="46"/>
    </row>
    <row r="816" spans="1:31" customHeight="1" ht="12.75" s="10" customFormat="1">
      <c r="A816" s="226"/>
      <c r="B816" s="266" t="s">
        <v>1836</v>
      </c>
      <c r="C816" s="181" t="s">
        <v>355</v>
      </c>
      <c r="D816" s="181"/>
      <c r="E816" s="181" t="s">
        <v>21</v>
      </c>
      <c r="F816" s="594" t="s">
        <v>1047</v>
      </c>
      <c r="G816" s="592"/>
      <c r="H816" s="592"/>
      <c r="I816" s="593"/>
      <c r="J816" s="181" t="s">
        <v>23</v>
      </c>
      <c r="K816" s="255">
        <f>L816+M816</f>
        <v>229900</v>
      </c>
      <c r="L816" s="367">
        <v>229900</v>
      </c>
      <c r="M816" s="237"/>
      <c r="N816" s="174"/>
      <c r="P816" s="252"/>
      <c r="Q816" s="453"/>
      <c r="R816" s="47"/>
      <c r="S816" s="47"/>
      <c r="T816" s="46"/>
    </row>
    <row r="817" spans="1:31" customHeight="1" ht="12.75" s="10" customFormat="1">
      <c r="A817" s="226"/>
      <c r="B817" s="266" t="s">
        <v>1837</v>
      </c>
      <c r="C817" s="181" t="s">
        <v>355</v>
      </c>
      <c r="D817" s="181"/>
      <c r="E817" s="181" t="s">
        <v>21</v>
      </c>
      <c r="F817" s="594" t="s">
        <v>1047</v>
      </c>
      <c r="G817" s="592"/>
      <c r="H817" s="592"/>
      <c r="I817" s="593"/>
      <c r="J817" s="181" t="s">
        <v>23</v>
      </c>
      <c r="K817" s="255">
        <f>L817+M817</f>
        <v>97500</v>
      </c>
      <c r="L817" s="367">
        <v>97500</v>
      </c>
      <c r="M817" s="237"/>
      <c r="N817" s="174"/>
      <c r="P817" s="252"/>
      <c r="Q817" s="453"/>
      <c r="R817" s="47"/>
      <c r="S817" s="47"/>
      <c r="T817" s="46"/>
    </row>
    <row r="818" spans="1:31" customHeight="1" ht="12.75" s="10" customFormat="1">
      <c r="A818" s="226"/>
      <c r="B818" s="266" t="s">
        <v>1838</v>
      </c>
      <c r="C818" s="181" t="s">
        <v>355</v>
      </c>
      <c r="D818" s="181"/>
      <c r="E818" s="181" t="s">
        <v>21</v>
      </c>
      <c r="F818" s="594" t="s">
        <v>1047</v>
      </c>
      <c r="G818" s="592"/>
      <c r="H818" s="592"/>
      <c r="I818" s="593"/>
      <c r="J818" s="181" t="s">
        <v>23</v>
      </c>
      <c r="K818" s="255">
        <f>L818+M818</f>
        <v>348000</v>
      </c>
      <c r="L818" s="367">
        <v>348000</v>
      </c>
      <c r="M818" s="237"/>
      <c r="N818" s="174"/>
      <c r="P818" s="252"/>
      <c r="Q818" s="453"/>
      <c r="R818" s="47"/>
      <c r="S818" s="47"/>
      <c r="T818" s="46"/>
    </row>
    <row r="819" spans="1:31" customHeight="1" ht="12.75" s="10" customFormat="1">
      <c r="A819" s="226"/>
      <c r="B819" s="266" t="s">
        <v>1839</v>
      </c>
      <c r="C819" s="181" t="s">
        <v>355</v>
      </c>
      <c r="D819" s="181"/>
      <c r="E819" s="181" t="s">
        <v>21</v>
      </c>
      <c r="F819" s="594" t="s">
        <v>1047</v>
      </c>
      <c r="G819" s="592"/>
      <c r="H819" s="592"/>
      <c r="I819" s="593"/>
      <c r="J819" s="181" t="s">
        <v>23</v>
      </c>
      <c r="K819" s="255">
        <f>L819+M819</f>
        <v>12600</v>
      </c>
      <c r="L819" s="367">
        <v>12600</v>
      </c>
      <c r="M819" s="237"/>
      <c r="N819" s="174"/>
      <c r="P819" s="252"/>
      <c r="Q819" s="453"/>
      <c r="R819" s="47"/>
      <c r="S819" s="47"/>
      <c r="T819" s="46"/>
    </row>
    <row r="820" spans="1:31" customHeight="1" ht="12.75" s="10" customFormat="1">
      <c r="A820" s="226"/>
      <c r="B820" s="266" t="s">
        <v>1840</v>
      </c>
      <c r="C820" s="181" t="s">
        <v>355</v>
      </c>
      <c r="D820" s="181"/>
      <c r="E820" s="181" t="s">
        <v>21</v>
      </c>
      <c r="F820" s="594" t="s">
        <v>1047</v>
      </c>
      <c r="G820" s="592"/>
      <c r="H820" s="592"/>
      <c r="I820" s="593"/>
      <c r="J820" s="181" t="s">
        <v>23</v>
      </c>
      <c r="K820" s="255">
        <f>L820+M820</f>
        <v>241920</v>
      </c>
      <c r="L820" s="367">
        <v>241920</v>
      </c>
      <c r="M820" s="237"/>
      <c r="N820" s="174"/>
      <c r="P820" s="252"/>
      <c r="Q820" s="453"/>
      <c r="R820" s="47"/>
      <c r="S820" s="47"/>
      <c r="T820" s="46"/>
    </row>
    <row r="821" spans="1:31" customHeight="1" ht="12.75" s="10" customFormat="1">
      <c r="A821" s="226"/>
      <c r="B821" s="266" t="s">
        <v>1841</v>
      </c>
      <c r="C821" s="181" t="s">
        <v>355</v>
      </c>
      <c r="D821" s="181"/>
      <c r="E821" s="181" t="s">
        <v>21</v>
      </c>
      <c r="F821" s="594" t="s">
        <v>1047</v>
      </c>
      <c r="G821" s="592"/>
      <c r="H821" s="592"/>
      <c r="I821" s="593"/>
      <c r="J821" s="181" t="s">
        <v>23</v>
      </c>
      <c r="K821" s="255">
        <f>L821+M821</f>
        <v>402900</v>
      </c>
      <c r="L821" s="367">
        <v>402900</v>
      </c>
      <c r="M821" s="237"/>
      <c r="N821" s="174"/>
      <c r="P821" s="252"/>
      <c r="Q821" s="453"/>
      <c r="R821" s="47"/>
      <c r="S821" s="47"/>
      <c r="T821" s="46"/>
    </row>
    <row r="822" spans="1:31" customHeight="1" ht="12.75" s="10" customFormat="1">
      <c r="A822" s="226"/>
      <c r="B822" s="266" t="s">
        <v>1842</v>
      </c>
      <c r="C822" s="181" t="s">
        <v>355</v>
      </c>
      <c r="D822" s="181"/>
      <c r="E822" s="181" t="s">
        <v>21</v>
      </c>
      <c r="F822" s="594" t="s">
        <v>1047</v>
      </c>
      <c r="G822" s="592"/>
      <c r="H822" s="592"/>
      <c r="I822" s="593"/>
      <c r="J822" s="181" t="s">
        <v>23</v>
      </c>
      <c r="K822" s="255">
        <f>L822+M822</f>
        <v>285000</v>
      </c>
      <c r="L822" s="367">
        <v>285000</v>
      </c>
      <c r="M822" s="237"/>
      <c r="N822" s="174"/>
      <c r="P822" s="252"/>
      <c r="Q822" s="453"/>
      <c r="R822" s="47"/>
      <c r="S822" s="47"/>
      <c r="T822" s="46"/>
    </row>
    <row r="823" spans="1:31" customHeight="1" ht="12.75" s="10" customFormat="1">
      <c r="A823" s="226"/>
      <c r="B823" s="266" t="s">
        <v>1843</v>
      </c>
      <c r="C823" s="181" t="s">
        <v>355</v>
      </c>
      <c r="D823" s="181"/>
      <c r="E823" s="181" t="s">
        <v>21</v>
      </c>
      <c r="F823" s="594" t="s">
        <v>1047</v>
      </c>
      <c r="G823" s="592"/>
      <c r="H823" s="592"/>
      <c r="I823" s="593"/>
      <c r="J823" s="181" t="s">
        <v>23</v>
      </c>
      <c r="K823" s="255">
        <f>L823+M823</f>
        <v>290000</v>
      </c>
      <c r="L823" s="367">
        <v>290000</v>
      </c>
      <c r="M823" s="237"/>
      <c r="N823" s="174"/>
      <c r="P823" s="252"/>
      <c r="Q823" s="453"/>
      <c r="R823" s="47"/>
      <c r="S823" s="47"/>
      <c r="T823" s="46"/>
    </row>
    <row r="824" spans="1:31" customHeight="1" ht="12.75" s="10" customFormat="1">
      <c r="A824" s="226"/>
      <c r="B824" s="266" t="s">
        <v>1844</v>
      </c>
      <c r="C824" s="181" t="s">
        <v>355</v>
      </c>
      <c r="D824" s="181"/>
      <c r="E824" s="181" t="s">
        <v>21</v>
      </c>
      <c r="F824" s="594" t="s">
        <v>1047</v>
      </c>
      <c r="G824" s="592"/>
      <c r="H824" s="592"/>
      <c r="I824" s="593"/>
      <c r="J824" s="181" t="s">
        <v>23</v>
      </c>
      <c r="K824" s="255">
        <f>L824+M824</f>
        <v>23000</v>
      </c>
      <c r="L824" s="367">
        <v>23000</v>
      </c>
      <c r="M824" s="237"/>
      <c r="N824" s="174"/>
      <c r="P824" s="252"/>
      <c r="Q824" s="453"/>
      <c r="R824" s="47"/>
      <c r="S824" s="47"/>
      <c r="T824" s="46"/>
    </row>
    <row r="825" spans="1:31" customHeight="1" ht="12.75" s="10" customFormat="1">
      <c r="A825" s="226"/>
      <c r="B825" s="266" t="s">
        <v>1845</v>
      </c>
      <c r="C825" s="181" t="s">
        <v>355</v>
      </c>
      <c r="D825" s="181"/>
      <c r="E825" s="181" t="s">
        <v>21</v>
      </c>
      <c r="F825" s="594" t="s">
        <v>1047</v>
      </c>
      <c r="G825" s="592"/>
      <c r="H825" s="592"/>
      <c r="I825" s="593"/>
      <c r="J825" s="181" t="s">
        <v>23</v>
      </c>
      <c r="K825" s="255">
        <f>L825+M825</f>
        <v>74160</v>
      </c>
      <c r="L825" s="367">
        <v>74160</v>
      </c>
      <c r="M825" s="237"/>
      <c r="N825" s="174"/>
      <c r="P825" s="252"/>
      <c r="Q825" s="453"/>
      <c r="R825" s="47"/>
      <c r="S825" s="47"/>
      <c r="T825" s="46"/>
    </row>
    <row r="826" spans="1:31" customHeight="1" ht="12.75" s="10" customFormat="1">
      <c r="A826" s="226"/>
      <c r="B826" s="266" t="s">
        <v>1846</v>
      </c>
      <c r="C826" s="181" t="s">
        <v>355</v>
      </c>
      <c r="D826" s="181"/>
      <c r="E826" s="181" t="s">
        <v>21</v>
      </c>
      <c r="F826" s="594" t="s">
        <v>1047</v>
      </c>
      <c r="G826" s="592"/>
      <c r="H826" s="592"/>
      <c r="I826" s="593"/>
      <c r="J826" s="181" t="s">
        <v>23</v>
      </c>
      <c r="K826" s="255">
        <f>L826+M826</f>
        <v>30000</v>
      </c>
      <c r="L826" s="367">
        <v>30000</v>
      </c>
      <c r="M826" s="237"/>
      <c r="N826" s="174"/>
      <c r="P826" s="252"/>
      <c r="Q826" s="453"/>
      <c r="R826" s="47"/>
      <c r="S826" s="47"/>
      <c r="T826" s="46"/>
    </row>
    <row r="827" spans="1:31" customHeight="1" ht="12.75" s="10" customFormat="1">
      <c r="A827" s="226"/>
      <c r="B827" s="266" t="s">
        <v>1847</v>
      </c>
      <c r="C827" s="181" t="s">
        <v>355</v>
      </c>
      <c r="D827" s="181"/>
      <c r="E827" s="181" t="s">
        <v>21</v>
      </c>
      <c r="F827" s="594" t="s">
        <v>1047</v>
      </c>
      <c r="G827" s="592"/>
      <c r="H827" s="592"/>
      <c r="I827" s="593"/>
      <c r="J827" s="181" t="s">
        <v>23</v>
      </c>
      <c r="K827" s="255">
        <f>L827+M827</f>
        <v>50000</v>
      </c>
      <c r="L827" s="367">
        <v>50000</v>
      </c>
      <c r="M827" s="237"/>
      <c r="N827" s="174"/>
      <c r="P827" s="252"/>
      <c r="Q827" s="453"/>
      <c r="R827" s="47"/>
      <c r="S827" s="47"/>
      <c r="T827" s="46"/>
    </row>
    <row r="828" spans="1:31" customHeight="1" ht="12.75" s="10" customFormat="1">
      <c r="A828" s="226"/>
      <c r="B828" s="266" t="s">
        <v>1848</v>
      </c>
      <c r="C828" s="181" t="s">
        <v>355</v>
      </c>
      <c r="D828" s="181"/>
      <c r="E828" s="181" t="s">
        <v>21</v>
      </c>
      <c r="F828" s="594" t="s">
        <v>1047</v>
      </c>
      <c r="G828" s="592"/>
      <c r="H828" s="592"/>
      <c r="I828" s="593"/>
      <c r="J828" s="181" t="s">
        <v>23</v>
      </c>
      <c r="K828" s="255">
        <f>L828+M828</f>
        <v>224640</v>
      </c>
      <c r="L828" s="367">
        <v>224640</v>
      </c>
      <c r="M828" s="237"/>
      <c r="N828" s="174"/>
      <c r="P828" s="252"/>
      <c r="Q828" s="453"/>
      <c r="R828" s="47"/>
      <c r="S828" s="47"/>
      <c r="T828" s="46"/>
    </row>
    <row r="829" spans="1:31" customHeight="1" ht="12.75" s="10" customFormat="1">
      <c r="A829" s="226"/>
      <c r="B829" s="295" t="s">
        <v>1849</v>
      </c>
      <c r="C829" s="181" t="s">
        <v>355</v>
      </c>
      <c r="D829" s="181"/>
      <c r="E829" s="181" t="s">
        <v>21</v>
      </c>
      <c r="F829" s="594" t="s">
        <v>1047</v>
      </c>
      <c r="G829" s="592"/>
      <c r="H829" s="592"/>
      <c r="I829" s="593"/>
      <c r="J829" s="181" t="s">
        <v>23</v>
      </c>
      <c r="K829" s="255">
        <f>L829+M829</f>
        <v>83750</v>
      </c>
      <c r="L829" s="367">
        <v>83750</v>
      </c>
      <c r="M829" s="237"/>
      <c r="N829" s="174"/>
      <c r="P829" s="252"/>
      <c r="Q829" s="453"/>
      <c r="R829" s="47"/>
      <c r="S829" s="47"/>
      <c r="T829" s="46"/>
    </row>
    <row r="830" spans="1:31" customHeight="1" ht="12.75" s="10" customFormat="1">
      <c r="A830" s="226"/>
      <c r="B830" s="266" t="s">
        <v>1850</v>
      </c>
      <c r="C830" s="181" t="s">
        <v>355</v>
      </c>
      <c r="D830" s="181"/>
      <c r="E830" s="181" t="s">
        <v>21</v>
      </c>
      <c r="F830" s="594" t="s">
        <v>1047</v>
      </c>
      <c r="G830" s="592"/>
      <c r="H830" s="592"/>
      <c r="I830" s="593"/>
      <c r="J830" s="181" t="s">
        <v>23</v>
      </c>
      <c r="K830" s="255">
        <f>L830+M830</f>
        <v>573120</v>
      </c>
      <c r="L830" s="367">
        <v>573120</v>
      </c>
      <c r="M830" s="237"/>
      <c r="N830" s="174"/>
      <c r="P830" s="252"/>
      <c r="Q830" s="453"/>
      <c r="R830" s="47"/>
      <c r="S830" s="47"/>
      <c r="T830" s="46"/>
    </row>
    <row r="831" spans="1:31" customHeight="1" ht="12.75" s="10" customFormat="1">
      <c r="A831" s="226"/>
      <c r="B831" s="266" t="s">
        <v>1851</v>
      </c>
      <c r="C831" s="181" t="s">
        <v>355</v>
      </c>
      <c r="D831" s="181"/>
      <c r="E831" s="181" t="s">
        <v>21</v>
      </c>
      <c r="F831" s="594" t="s">
        <v>1047</v>
      </c>
      <c r="G831" s="592"/>
      <c r="H831" s="592"/>
      <c r="I831" s="593"/>
      <c r="J831" s="181" t="s">
        <v>23</v>
      </c>
      <c r="K831" s="255">
        <f>L831+M831</f>
        <v>273000</v>
      </c>
      <c r="L831" s="367">
        <v>273000</v>
      </c>
      <c r="M831" s="237"/>
      <c r="N831" s="174"/>
      <c r="P831" s="252"/>
      <c r="Q831" s="453"/>
      <c r="R831" s="47"/>
      <c r="S831" s="47"/>
      <c r="T831" s="46"/>
    </row>
    <row r="832" spans="1:31" customHeight="1" ht="12.75" s="10" customFormat="1">
      <c r="A832" s="226"/>
      <c r="B832" s="266" t="s">
        <v>1852</v>
      </c>
      <c r="C832" s="181" t="s">
        <v>355</v>
      </c>
      <c r="D832" s="181"/>
      <c r="E832" s="181" t="s">
        <v>21</v>
      </c>
      <c r="F832" s="594" t="s">
        <v>1047</v>
      </c>
      <c r="G832" s="592"/>
      <c r="H832" s="592"/>
      <c r="I832" s="593"/>
      <c r="J832" s="181" t="s">
        <v>23</v>
      </c>
      <c r="K832" s="255">
        <f>L832+M832</f>
        <v>42200</v>
      </c>
      <c r="L832" s="367">
        <v>42200</v>
      </c>
      <c r="M832" s="237"/>
      <c r="N832" s="174"/>
      <c r="P832" s="252"/>
      <c r="Q832" s="453"/>
      <c r="R832" s="47"/>
      <c r="S832" s="47"/>
      <c r="T832" s="46"/>
    </row>
    <row r="833" spans="1:31" customHeight="1" ht="12.75" s="10" customFormat="1">
      <c r="A833" s="226"/>
      <c r="B833" s="266" t="s">
        <v>1853</v>
      </c>
      <c r="C833" s="181" t="s">
        <v>355</v>
      </c>
      <c r="D833" s="181"/>
      <c r="E833" s="181" t="s">
        <v>21</v>
      </c>
      <c r="F833" s="594" t="s">
        <v>1047</v>
      </c>
      <c r="G833" s="592"/>
      <c r="H833" s="592"/>
      <c r="I833" s="593"/>
      <c r="J833" s="181" t="s">
        <v>23</v>
      </c>
      <c r="K833" s="255">
        <f>L833+M833</f>
        <v>177000</v>
      </c>
      <c r="L833" s="367">
        <v>177000</v>
      </c>
      <c r="M833" s="237"/>
      <c r="N833" s="174"/>
      <c r="P833" s="252"/>
      <c r="Q833" s="453"/>
      <c r="R833" s="47"/>
      <c r="S833" s="47"/>
      <c r="T833" s="46"/>
    </row>
    <row r="834" spans="1:31" customHeight="1" ht="12.75" s="10" customFormat="1">
      <c r="A834" s="226"/>
      <c r="B834" s="266" t="s">
        <v>1854</v>
      </c>
      <c r="C834" s="181" t="s">
        <v>355</v>
      </c>
      <c r="D834" s="181"/>
      <c r="E834" s="181" t="s">
        <v>21</v>
      </c>
      <c r="F834" s="594" t="s">
        <v>1047</v>
      </c>
      <c r="G834" s="592"/>
      <c r="H834" s="592"/>
      <c r="I834" s="593"/>
      <c r="J834" s="181" t="s">
        <v>23</v>
      </c>
      <c r="K834" s="255">
        <f>L834+M834</f>
        <v>50440</v>
      </c>
      <c r="L834" s="367">
        <v>50440</v>
      </c>
      <c r="M834" s="237"/>
      <c r="N834" s="174"/>
      <c r="P834" s="252"/>
      <c r="Q834" s="453"/>
      <c r="R834" s="47"/>
      <c r="S834" s="47"/>
      <c r="T834" s="46"/>
    </row>
    <row r="835" spans="1:31" customHeight="1" ht="12.75" s="10" customFormat="1">
      <c r="A835" s="226"/>
      <c r="B835" s="266" t="s">
        <v>1855</v>
      </c>
      <c r="C835" s="181" t="s">
        <v>355</v>
      </c>
      <c r="D835" s="181"/>
      <c r="E835" s="181" t="s">
        <v>21</v>
      </c>
      <c r="F835" s="594" t="s">
        <v>1047</v>
      </c>
      <c r="G835" s="592"/>
      <c r="H835" s="592"/>
      <c r="I835" s="593"/>
      <c r="J835" s="181" t="s">
        <v>23</v>
      </c>
      <c r="K835" s="255">
        <f>L835+M835</f>
        <v>700000</v>
      </c>
      <c r="L835" s="367">
        <v>700000</v>
      </c>
      <c r="M835" s="237"/>
      <c r="N835" s="174"/>
      <c r="P835" s="252"/>
      <c r="Q835" s="453"/>
      <c r="R835" s="47"/>
      <c r="S835" s="47"/>
      <c r="T835" s="46"/>
    </row>
    <row r="836" spans="1:31" customHeight="1" ht="12.75" s="10" customFormat="1">
      <c r="A836" s="226"/>
      <c r="B836" s="266" t="s">
        <v>1856</v>
      </c>
      <c r="C836" s="181" t="s">
        <v>355</v>
      </c>
      <c r="D836" s="181"/>
      <c r="E836" s="181" t="s">
        <v>21</v>
      </c>
      <c r="F836" s="594" t="s">
        <v>1047</v>
      </c>
      <c r="G836" s="592"/>
      <c r="H836" s="592"/>
      <c r="I836" s="593"/>
      <c r="J836" s="181" t="s">
        <v>23</v>
      </c>
      <c r="K836" s="255">
        <f>L836+M836</f>
        <v>36288</v>
      </c>
      <c r="L836" s="367">
        <v>36288</v>
      </c>
      <c r="M836" s="237"/>
      <c r="N836" s="174"/>
      <c r="P836" s="252"/>
      <c r="Q836" s="453"/>
      <c r="R836" s="47"/>
      <c r="S836" s="47"/>
      <c r="T836" s="46"/>
    </row>
    <row r="837" spans="1:31" customHeight="1" ht="12.75" s="10" customFormat="1">
      <c r="A837" s="226"/>
      <c r="B837" s="266" t="s">
        <v>1857</v>
      </c>
      <c r="C837" s="181" t="s">
        <v>355</v>
      </c>
      <c r="D837" s="181"/>
      <c r="E837" s="181" t="s">
        <v>21</v>
      </c>
      <c r="F837" s="594" t="s">
        <v>1047</v>
      </c>
      <c r="G837" s="592"/>
      <c r="H837" s="592"/>
      <c r="I837" s="593"/>
      <c r="J837" s="181" t="s">
        <v>23</v>
      </c>
      <c r="K837" s="255">
        <f>L837+M837</f>
        <v>100000</v>
      </c>
      <c r="L837" s="367">
        <v>100000</v>
      </c>
      <c r="M837" s="237"/>
      <c r="N837" s="174"/>
      <c r="P837" s="252"/>
      <c r="Q837" s="453"/>
      <c r="R837" s="47"/>
      <c r="S837" s="47"/>
      <c r="T837" s="46"/>
    </row>
    <row r="838" spans="1:31" customHeight="1" ht="12.75" s="10" customFormat="1">
      <c r="A838" s="226"/>
      <c r="B838" s="266" t="s">
        <v>1858</v>
      </c>
      <c r="C838" s="181" t="s">
        <v>355</v>
      </c>
      <c r="D838" s="181"/>
      <c r="E838" s="181" t="s">
        <v>21</v>
      </c>
      <c r="F838" s="594" t="s">
        <v>1047</v>
      </c>
      <c r="G838" s="592"/>
      <c r="H838" s="592"/>
      <c r="I838" s="593"/>
      <c r="J838" s="181" t="s">
        <v>23</v>
      </c>
      <c r="K838" s="255">
        <f>L838+M838</f>
        <v>43500</v>
      </c>
      <c r="L838" s="367">
        <v>43500</v>
      </c>
      <c r="M838" s="237"/>
      <c r="N838" s="174"/>
      <c r="P838" s="252"/>
      <c r="Q838" s="453"/>
      <c r="R838" s="47"/>
      <c r="S838" s="47"/>
      <c r="T838" s="46"/>
    </row>
    <row r="839" spans="1:31" customHeight="1" ht="12.75" s="10" customFormat="1">
      <c r="A839" s="226"/>
      <c r="B839" s="266" t="s">
        <v>1859</v>
      </c>
      <c r="C839" s="181" t="s">
        <v>355</v>
      </c>
      <c r="D839" s="181"/>
      <c r="E839" s="181" t="s">
        <v>21</v>
      </c>
      <c r="F839" s="594" t="s">
        <v>1047</v>
      </c>
      <c r="G839" s="592"/>
      <c r="H839" s="592"/>
      <c r="I839" s="593"/>
      <c r="J839" s="181" t="s">
        <v>23</v>
      </c>
      <c r="K839" s="255">
        <f>L839+M839</f>
        <v>8900</v>
      </c>
      <c r="L839" s="367">
        <v>8900</v>
      </c>
      <c r="M839" s="237"/>
      <c r="N839" s="174"/>
      <c r="P839" s="252"/>
      <c r="Q839" s="453"/>
      <c r="R839" s="47"/>
      <c r="S839" s="47"/>
      <c r="T839" s="46"/>
    </row>
    <row r="840" spans="1:31" customHeight="1" ht="12.75" s="10" customFormat="1">
      <c r="A840" s="226"/>
      <c r="B840" s="266" t="s">
        <v>1860</v>
      </c>
      <c r="C840" s="181" t="s">
        <v>355</v>
      </c>
      <c r="D840" s="181"/>
      <c r="E840" s="181" t="s">
        <v>21</v>
      </c>
      <c r="F840" s="594" t="s">
        <v>1047</v>
      </c>
      <c r="G840" s="592"/>
      <c r="H840" s="592"/>
      <c r="I840" s="593"/>
      <c r="J840" s="181" t="s">
        <v>23</v>
      </c>
      <c r="K840" s="255">
        <f>L840+M840</f>
        <v>5976</v>
      </c>
      <c r="L840" s="367">
        <v>5976</v>
      </c>
      <c r="M840" s="237"/>
      <c r="N840" s="174"/>
      <c r="P840" s="252"/>
      <c r="Q840" s="453"/>
      <c r="R840" s="47"/>
      <c r="S840" s="47"/>
      <c r="T840" s="46"/>
    </row>
    <row r="841" spans="1:31" customHeight="1" ht="12.75" s="10" customFormat="1">
      <c r="A841" s="226"/>
      <c r="B841" s="295" t="s">
        <v>1861</v>
      </c>
      <c r="C841" s="181" t="s">
        <v>355</v>
      </c>
      <c r="D841" s="181"/>
      <c r="E841" s="181" t="s">
        <v>21</v>
      </c>
      <c r="F841" s="594" t="s">
        <v>1047</v>
      </c>
      <c r="G841" s="592"/>
      <c r="H841" s="592"/>
      <c r="I841" s="593"/>
      <c r="J841" s="181" t="s">
        <v>23</v>
      </c>
      <c r="K841" s="255">
        <f>L841+M841</f>
        <v>4525</v>
      </c>
      <c r="L841" s="367">
        <v>4525</v>
      </c>
      <c r="M841" s="237"/>
      <c r="N841" s="174"/>
      <c r="P841" s="252"/>
      <c r="Q841" s="453"/>
      <c r="R841" s="47"/>
      <c r="S841" s="47"/>
      <c r="T841" s="46"/>
    </row>
    <row r="842" spans="1:31" customHeight="1" ht="12.75" s="10" customFormat="1">
      <c r="A842" s="226"/>
      <c r="B842" s="266" t="s">
        <v>1862</v>
      </c>
      <c r="C842" s="181" t="s">
        <v>355</v>
      </c>
      <c r="D842" s="181"/>
      <c r="E842" s="181" t="s">
        <v>21</v>
      </c>
      <c r="F842" s="594" t="s">
        <v>1047</v>
      </c>
      <c r="G842" s="592"/>
      <c r="H842" s="592"/>
      <c r="I842" s="593"/>
      <c r="J842" s="181" t="s">
        <v>23</v>
      </c>
      <c r="K842" s="255">
        <f>L842+M842</f>
        <v>99000</v>
      </c>
      <c r="L842" s="367">
        <v>99000</v>
      </c>
      <c r="M842" s="237"/>
      <c r="N842" s="174"/>
      <c r="P842" s="252"/>
      <c r="Q842" s="453"/>
      <c r="R842" s="47"/>
      <c r="S842" s="47"/>
      <c r="T842" s="46"/>
    </row>
    <row r="843" spans="1:31" customHeight="1" ht="12.75" s="10" customFormat="1">
      <c r="A843" s="226"/>
      <c r="B843" s="266" t="s">
        <v>1863</v>
      </c>
      <c r="C843" s="181" t="s">
        <v>355</v>
      </c>
      <c r="D843" s="181"/>
      <c r="E843" s="181" t="s">
        <v>21</v>
      </c>
      <c r="F843" s="594" t="s">
        <v>1047</v>
      </c>
      <c r="G843" s="592"/>
      <c r="H843" s="592"/>
      <c r="I843" s="593"/>
      <c r="J843" s="181" t="s">
        <v>23</v>
      </c>
      <c r="K843" s="255">
        <f>L843+M843</f>
        <v>10000</v>
      </c>
      <c r="L843" s="367">
        <v>10000</v>
      </c>
      <c r="M843" s="237"/>
      <c r="N843" s="174"/>
      <c r="P843" s="252"/>
      <c r="Q843" s="453"/>
      <c r="R843" s="47"/>
      <c r="S843" s="47"/>
      <c r="T843" s="46"/>
    </row>
    <row r="844" spans="1:31" customHeight="1" ht="12.75" s="10" customFormat="1">
      <c r="A844" s="226"/>
      <c r="B844" s="266" t="s">
        <v>1864</v>
      </c>
      <c r="C844" s="181" t="s">
        <v>355</v>
      </c>
      <c r="D844" s="181"/>
      <c r="E844" s="181" t="s">
        <v>21</v>
      </c>
      <c r="F844" s="594" t="s">
        <v>1047</v>
      </c>
      <c r="G844" s="592"/>
      <c r="H844" s="592"/>
      <c r="I844" s="593"/>
      <c r="J844" s="181" t="s">
        <v>23</v>
      </c>
      <c r="K844" s="255">
        <f>L844+M844</f>
        <v>25020</v>
      </c>
      <c r="L844" s="367">
        <v>25020</v>
      </c>
      <c r="M844" s="237"/>
      <c r="N844" s="174"/>
      <c r="P844" s="252"/>
      <c r="Q844" s="453"/>
      <c r="R844" s="47"/>
      <c r="S844" s="47"/>
      <c r="T844" s="46"/>
    </row>
    <row r="845" spans="1:31" customHeight="1" ht="12.75" s="10" customFormat="1">
      <c r="A845" s="226"/>
      <c r="B845" s="266" t="s">
        <v>1865</v>
      </c>
      <c r="C845" s="181" t="s">
        <v>355</v>
      </c>
      <c r="D845" s="181"/>
      <c r="E845" s="181" t="s">
        <v>21</v>
      </c>
      <c r="F845" s="594" t="s">
        <v>1047</v>
      </c>
      <c r="G845" s="592"/>
      <c r="H845" s="592"/>
      <c r="I845" s="593"/>
      <c r="J845" s="181" t="s">
        <v>23</v>
      </c>
      <c r="K845" s="255">
        <f>L845+M845</f>
        <v>17500</v>
      </c>
      <c r="L845" s="367">
        <v>17500</v>
      </c>
      <c r="M845" s="237"/>
      <c r="N845" s="174"/>
      <c r="P845" s="252"/>
      <c r="Q845" s="453"/>
      <c r="R845" s="47"/>
      <c r="S845" s="47"/>
      <c r="T845" s="46"/>
    </row>
    <row r="846" spans="1:31" customHeight="1" ht="12.75" s="10" customFormat="1">
      <c r="A846" s="226"/>
      <c r="B846" s="295" t="s">
        <v>1866</v>
      </c>
      <c r="C846" s="181" t="s">
        <v>355</v>
      </c>
      <c r="D846" s="181"/>
      <c r="E846" s="181" t="s">
        <v>21</v>
      </c>
      <c r="F846" s="594" t="s">
        <v>1047</v>
      </c>
      <c r="G846" s="592"/>
      <c r="H846" s="592"/>
      <c r="I846" s="593"/>
      <c r="J846" s="181" t="s">
        <v>23</v>
      </c>
      <c r="K846" s="255">
        <f>L846+M846</f>
        <v>70000</v>
      </c>
      <c r="L846" s="367">
        <v>70000</v>
      </c>
      <c r="M846" s="237"/>
      <c r="N846" s="174"/>
      <c r="P846" s="252"/>
      <c r="Q846" s="453"/>
      <c r="R846" s="47"/>
      <c r="S846" s="47"/>
      <c r="T846" s="46"/>
    </row>
    <row r="847" spans="1:31" customHeight="1" ht="12.75" s="10" customFormat="1">
      <c r="A847" s="226"/>
      <c r="B847" s="295" t="s">
        <v>1867</v>
      </c>
      <c r="C847" s="181" t="s">
        <v>355</v>
      </c>
      <c r="D847" s="181"/>
      <c r="E847" s="181" t="s">
        <v>21</v>
      </c>
      <c r="F847" s="594" t="s">
        <v>1047</v>
      </c>
      <c r="G847" s="592"/>
      <c r="H847" s="592"/>
      <c r="I847" s="593"/>
      <c r="J847" s="181" t="s">
        <v>23</v>
      </c>
      <c r="K847" s="255">
        <f>L847+M847</f>
        <v>31000</v>
      </c>
      <c r="L847" s="367">
        <v>31000</v>
      </c>
      <c r="M847" s="237"/>
      <c r="N847" s="174"/>
      <c r="P847" s="252"/>
      <c r="Q847" s="453"/>
      <c r="R847" s="47"/>
      <c r="S847" s="47"/>
      <c r="T847" s="46"/>
    </row>
    <row r="848" spans="1:31" customHeight="1" ht="12.75" s="10" customFormat="1">
      <c r="A848" s="226"/>
      <c r="B848" s="266" t="s">
        <v>1868</v>
      </c>
      <c r="C848" s="181" t="s">
        <v>355</v>
      </c>
      <c r="D848" s="181"/>
      <c r="E848" s="181" t="s">
        <v>21</v>
      </c>
      <c r="F848" s="594" t="s">
        <v>1047</v>
      </c>
      <c r="G848" s="592"/>
      <c r="H848" s="592"/>
      <c r="I848" s="593"/>
      <c r="J848" s="181" t="s">
        <v>23</v>
      </c>
      <c r="K848" s="255">
        <f>L848+M848</f>
        <v>14400</v>
      </c>
      <c r="L848" s="367">
        <v>14400</v>
      </c>
      <c r="M848" s="237"/>
      <c r="N848" s="174"/>
      <c r="P848" s="252"/>
      <c r="Q848" s="453"/>
      <c r="R848" s="47"/>
      <c r="S848" s="47"/>
      <c r="T848" s="46"/>
    </row>
    <row r="849" spans="1:31" customHeight="1" ht="12.75" s="10" customFormat="1">
      <c r="A849" s="226"/>
      <c r="B849" s="266" t="s">
        <v>1869</v>
      </c>
      <c r="C849" s="181" t="s">
        <v>355</v>
      </c>
      <c r="D849" s="181"/>
      <c r="E849" s="181" t="s">
        <v>21</v>
      </c>
      <c r="F849" s="594" t="s">
        <v>1047</v>
      </c>
      <c r="G849" s="592"/>
      <c r="H849" s="592"/>
      <c r="I849" s="593"/>
      <c r="J849" s="181" t="s">
        <v>23</v>
      </c>
      <c r="K849" s="255">
        <f>L849+M849</f>
        <v>206724</v>
      </c>
      <c r="L849" s="367">
        <v>206724</v>
      </c>
      <c r="M849" s="237"/>
      <c r="N849" s="174"/>
      <c r="P849" s="252"/>
      <c r="Q849" s="453"/>
      <c r="R849" s="47"/>
      <c r="S849" s="47"/>
      <c r="T849" s="46"/>
    </row>
    <row r="850" spans="1:31" customHeight="1" ht="12.75" s="10" customFormat="1">
      <c r="A850" s="226"/>
      <c r="B850" s="266" t="s">
        <v>1870</v>
      </c>
      <c r="C850" s="181" t="s">
        <v>355</v>
      </c>
      <c r="D850" s="181"/>
      <c r="E850" s="181" t="s">
        <v>21</v>
      </c>
      <c r="F850" s="594" t="s">
        <v>1047</v>
      </c>
      <c r="G850" s="592"/>
      <c r="H850" s="592"/>
      <c r="I850" s="593"/>
      <c r="J850" s="181" t="s">
        <v>23</v>
      </c>
      <c r="K850" s="255">
        <f>L850+M850</f>
        <v>150724</v>
      </c>
      <c r="L850" s="367">
        <v>150724</v>
      </c>
      <c r="M850" s="237"/>
      <c r="N850" s="174"/>
      <c r="P850" s="252"/>
      <c r="Q850" s="453"/>
      <c r="R850" s="47"/>
      <c r="S850" s="47"/>
      <c r="T850" s="46"/>
    </row>
    <row r="851" spans="1:31" customHeight="1" ht="12.75" s="10" customFormat="1">
      <c r="A851" s="226"/>
      <c r="B851" s="266" t="s">
        <v>1871</v>
      </c>
      <c r="C851" s="181" t="s">
        <v>355</v>
      </c>
      <c r="D851" s="181"/>
      <c r="E851" s="181" t="s">
        <v>21</v>
      </c>
      <c r="F851" s="594" t="s">
        <v>1047</v>
      </c>
      <c r="G851" s="592"/>
      <c r="H851" s="592"/>
      <c r="I851" s="593"/>
      <c r="J851" s="181" t="s">
        <v>23</v>
      </c>
      <c r="K851" s="255">
        <f>L851+M851</f>
        <v>48384</v>
      </c>
      <c r="L851" s="367">
        <v>48384</v>
      </c>
      <c r="M851" s="237"/>
      <c r="N851" s="174"/>
      <c r="P851" s="252"/>
      <c r="Q851" s="453"/>
      <c r="R851" s="47"/>
      <c r="S851" s="47"/>
      <c r="T851" s="46"/>
    </row>
    <row r="852" spans="1:31" customHeight="1" ht="12.75" s="10" customFormat="1">
      <c r="A852" s="226"/>
      <c r="B852" s="266" t="s">
        <v>1872</v>
      </c>
      <c r="C852" s="181" t="s">
        <v>355</v>
      </c>
      <c r="D852" s="181"/>
      <c r="E852" s="181" t="s">
        <v>21</v>
      </c>
      <c r="F852" s="594" t="s">
        <v>1047</v>
      </c>
      <c r="G852" s="592"/>
      <c r="H852" s="592"/>
      <c r="I852" s="593"/>
      <c r="J852" s="181" t="s">
        <v>23</v>
      </c>
      <c r="K852" s="255">
        <f>L852+M852</f>
        <v>156910</v>
      </c>
      <c r="L852" s="367">
        <v>156910</v>
      </c>
      <c r="M852" s="237"/>
      <c r="N852" s="174"/>
      <c r="P852" s="252"/>
      <c r="Q852" s="453"/>
      <c r="R852" s="47"/>
      <c r="S852" s="47"/>
      <c r="T852" s="46"/>
    </row>
    <row r="853" spans="1:31" customHeight="1" ht="12.75" s="10" customFormat="1">
      <c r="A853" s="226"/>
      <c r="B853" s="266" t="s">
        <v>1873</v>
      </c>
      <c r="C853" s="181" t="s">
        <v>355</v>
      </c>
      <c r="D853" s="181"/>
      <c r="E853" s="181" t="s">
        <v>21</v>
      </c>
      <c r="F853" s="594" t="s">
        <v>1047</v>
      </c>
      <c r="G853" s="592"/>
      <c r="H853" s="592"/>
      <c r="I853" s="593"/>
      <c r="J853" s="181" t="s">
        <v>23</v>
      </c>
      <c r="K853" s="255">
        <f>L853+M853</f>
        <v>504000</v>
      </c>
      <c r="L853" s="367">
        <v>504000</v>
      </c>
      <c r="M853" s="237"/>
      <c r="N853" s="174"/>
      <c r="P853" s="252"/>
      <c r="Q853" s="453"/>
      <c r="R853" s="47"/>
      <c r="S853" s="47"/>
      <c r="T853" s="46"/>
    </row>
    <row r="854" spans="1:31" customHeight="1" ht="12.75" s="10" customFormat="1">
      <c r="A854" s="226"/>
      <c r="B854" s="266" t="s">
        <v>1874</v>
      </c>
      <c r="C854" s="181" t="s">
        <v>355</v>
      </c>
      <c r="D854" s="181"/>
      <c r="E854" s="181" t="s">
        <v>21</v>
      </c>
      <c r="F854" s="594" t="s">
        <v>1047</v>
      </c>
      <c r="G854" s="592"/>
      <c r="H854" s="592"/>
      <c r="I854" s="593"/>
      <c r="J854" s="181" t="s">
        <v>23</v>
      </c>
      <c r="K854" s="255">
        <f>L854+M854</f>
        <v>9540</v>
      </c>
      <c r="L854" s="367">
        <v>9540</v>
      </c>
      <c r="M854" s="237"/>
      <c r="N854" s="174"/>
      <c r="P854" s="252"/>
      <c r="Q854" s="453"/>
      <c r="R854" s="47"/>
      <c r="S854" s="47"/>
      <c r="T854" s="46"/>
    </row>
    <row r="855" spans="1:31" customHeight="1" ht="12.75" s="10" customFormat="1">
      <c r="A855" s="226"/>
      <c r="B855" s="295" t="s">
        <v>1875</v>
      </c>
      <c r="C855" s="181" t="s">
        <v>355</v>
      </c>
      <c r="D855" s="181"/>
      <c r="E855" s="181" t="s">
        <v>21</v>
      </c>
      <c r="F855" s="594" t="s">
        <v>1047</v>
      </c>
      <c r="G855" s="592"/>
      <c r="H855" s="592"/>
      <c r="I855" s="593"/>
      <c r="J855" s="181" t="s">
        <v>23</v>
      </c>
      <c r="K855" s="255">
        <f>L855+M855</f>
        <v>57500</v>
      </c>
      <c r="L855" s="367">
        <v>57500</v>
      </c>
      <c r="M855" s="237"/>
      <c r="N855" s="174"/>
      <c r="P855" s="252"/>
      <c r="Q855" s="453"/>
      <c r="R855" s="47"/>
      <c r="S855" s="47"/>
      <c r="T855" s="46"/>
    </row>
    <row r="856" spans="1:31" customHeight="1" ht="12.75" s="10" customFormat="1">
      <c r="A856" s="226"/>
      <c r="B856" s="266" t="s">
        <v>1876</v>
      </c>
      <c r="C856" s="181" t="s">
        <v>355</v>
      </c>
      <c r="D856" s="181"/>
      <c r="E856" s="181" t="s">
        <v>21</v>
      </c>
      <c r="F856" s="594" t="s">
        <v>1047</v>
      </c>
      <c r="G856" s="592"/>
      <c r="H856" s="592"/>
      <c r="I856" s="593"/>
      <c r="J856" s="181" t="s">
        <v>23</v>
      </c>
      <c r="K856" s="255">
        <f>L856+M856</f>
        <v>110000</v>
      </c>
      <c r="L856" s="367">
        <v>110000</v>
      </c>
      <c r="M856" s="237"/>
      <c r="N856" s="174"/>
      <c r="P856" s="252"/>
      <c r="Q856" s="453"/>
      <c r="R856" s="47"/>
      <c r="S856" s="47"/>
      <c r="T856" s="46"/>
    </row>
    <row r="857" spans="1:31" customHeight="1" ht="12.75" s="10" customFormat="1">
      <c r="A857" s="226"/>
      <c r="B857" s="266" t="s">
        <v>1877</v>
      </c>
      <c r="C857" s="181" t="s">
        <v>355</v>
      </c>
      <c r="D857" s="181"/>
      <c r="E857" s="181" t="s">
        <v>21</v>
      </c>
      <c r="F857" s="594" t="s">
        <v>1047</v>
      </c>
      <c r="G857" s="592"/>
      <c r="H857" s="592"/>
      <c r="I857" s="593"/>
      <c r="J857" s="181" t="s">
        <v>23</v>
      </c>
      <c r="K857" s="255">
        <f>L857+M857</f>
        <v>123400</v>
      </c>
      <c r="L857" s="367">
        <v>123400</v>
      </c>
      <c r="M857" s="237"/>
      <c r="N857" s="174"/>
      <c r="P857" s="252"/>
      <c r="Q857" s="453"/>
      <c r="R857" s="47"/>
      <c r="S857" s="47"/>
      <c r="T857" s="46"/>
    </row>
    <row r="858" spans="1:31" customHeight="1" ht="12.75" s="10" customFormat="1">
      <c r="A858" s="226"/>
      <c r="B858" s="266" t="s">
        <v>1878</v>
      </c>
      <c r="C858" s="181" t="s">
        <v>355</v>
      </c>
      <c r="D858" s="181"/>
      <c r="E858" s="181" t="s">
        <v>21</v>
      </c>
      <c r="F858" s="594" t="s">
        <v>1047</v>
      </c>
      <c r="G858" s="592"/>
      <c r="H858" s="592"/>
      <c r="I858" s="593"/>
      <c r="J858" s="181" t="s">
        <v>23</v>
      </c>
      <c r="K858" s="255">
        <f>L858+M858</f>
        <v>120000</v>
      </c>
      <c r="L858" s="367">
        <v>120000</v>
      </c>
      <c r="M858" s="237"/>
      <c r="N858" s="174"/>
      <c r="P858" s="252"/>
      <c r="Q858" s="453"/>
      <c r="R858" s="47"/>
      <c r="S858" s="47"/>
      <c r="T858" s="46"/>
    </row>
    <row r="859" spans="1:31" customHeight="1" ht="12.75" s="10" customFormat="1">
      <c r="A859" s="226"/>
      <c r="B859" s="295" t="s">
        <v>1879</v>
      </c>
      <c r="C859" s="181" t="s">
        <v>355</v>
      </c>
      <c r="D859" s="181"/>
      <c r="E859" s="181" t="s">
        <v>21</v>
      </c>
      <c r="F859" s="594" t="s">
        <v>1047</v>
      </c>
      <c r="G859" s="592"/>
      <c r="H859" s="592"/>
      <c r="I859" s="593"/>
      <c r="J859" s="181" t="s">
        <v>23</v>
      </c>
      <c r="K859" s="255">
        <f>L859+M859</f>
        <v>24120</v>
      </c>
      <c r="L859" s="367">
        <v>24120</v>
      </c>
      <c r="M859" s="237"/>
      <c r="N859" s="174"/>
      <c r="P859" s="252"/>
      <c r="Q859" s="453"/>
      <c r="R859" s="47"/>
      <c r="S859" s="47"/>
      <c r="T859" s="46"/>
    </row>
    <row r="860" spans="1:31" customHeight="1" ht="12.75" s="10" customFormat="1">
      <c r="A860" s="226"/>
      <c r="B860" s="266" t="s">
        <v>1880</v>
      </c>
      <c r="C860" s="181" t="s">
        <v>355</v>
      </c>
      <c r="D860" s="181"/>
      <c r="E860" s="181" t="s">
        <v>21</v>
      </c>
      <c r="F860" s="594" t="s">
        <v>1047</v>
      </c>
      <c r="G860" s="592"/>
      <c r="H860" s="592"/>
      <c r="I860" s="593"/>
      <c r="J860" s="181" t="s">
        <v>23</v>
      </c>
      <c r="K860" s="255">
        <f>L860+M860</f>
        <v>9600</v>
      </c>
      <c r="L860" s="367">
        <v>9600</v>
      </c>
      <c r="M860" s="237"/>
      <c r="N860" s="174"/>
      <c r="P860" s="252"/>
      <c r="Q860" s="453"/>
      <c r="R860" s="47"/>
      <c r="S860" s="47"/>
      <c r="T860" s="46"/>
    </row>
    <row r="861" spans="1:31" customHeight="1" ht="12.75" s="10" customFormat="1">
      <c r="A861" s="226"/>
      <c r="B861" s="266" t="s">
        <v>1881</v>
      </c>
      <c r="C861" s="181" t="s">
        <v>355</v>
      </c>
      <c r="D861" s="181"/>
      <c r="E861" s="181" t="s">
        <v>21</v>
      </c>
      <c r="F861" s="594" t="s">
        <v>1047</v>
      </c>
      <c r="G861" s="592"/>
      <c r="H861" s="592"/>
      <c r="I861" s="593"/>
      <c r="J861" s="181" t="s">
        <v>23</v>
      </c>
      <c r="K861" s="255">
        <f>L861+M861</f>
        <v>3500</v>
      </c>
      <c r="L861" s="367">
        <v>3500</v>
      </c>
      <c r="M861" s="237"/>
      <c r="N861" s="174"/>
      <c r="P861" s="252"/>
      <c r="Q861" s="453"/>
      <c r="R861" s="47"/>
      <c r="S861" s="47"/>
      <c r="T861" s="46"/>
    </row>
    <row r="862" spans="1:31" customHeight="1" ht="12.75" s="10" customFormat="1">
      <c r="A862" s="226"/>
      <c r="B862" s="266" t="s">
        <v>1882</v>
      </c>
      <c r="C862" s="181" t="s">
        <v>355</v>
      </c>
      <c r="D862" s="181"/>
      <c r="E862" s="181" t="s">
        <v>21</v>
      </c>
      <c r="F862" s="594" t="s">
        <v>1047</v>
      </c>
      <c r="G862" s="592"/>
      <c r="H862" s="592"/>
      <c r="I862" s="593"/>
      <c r="J862" s="181" t="s">
        <v>23</v>
      </c>
      <c r="K862" s="255">
        <f>L862+M862</f>
        <v>26700</v>
      </c>
      <c r="L862" s="367">
        <v>26700</v>
      </c>
      <c r="M862" s="237"/>
      <c r="N862" s="174"/>
      <c r="P862" s="252"/>
      <c r="Q862" s="453"/>
      <c r="R862" s="47"/>
      <c r="S862" s="47"/>
      <c r="T862" s="46"/>
    </row>
    <row r="863" spans="1:31" customHeight="1" ht="12.75" s="10" customFormat="1">
      <c r="A863" s="226"/>
      <c r="B863" s="266" t="s">
        <v>1883</v>
      </c>
      <c r="C863" s="181" t="s">
        <v>355</v>
      </c>
      <c r="D863" s="181"/>
      <c r="E863" s="181" t="s">
        <v>21</v>
      </c>
      <c r="F863" s="594" t="s">
        <v>1047</v>
      </c>
      <c r="G863" s="592"/>
      <c r="H863" s="592"/>
      <c r="I863" s="593"/>
      <c r="J863" s="181" t="s">
        <v>23</v>
      </c>
      <c r="K863" s="255">
        <f>L863+M863</f>
        <v>32000</v>
      </c>
      <c r="L863" s="367">
        <v>32000</v>
      </c>
      <c r="M863" s="237"/>
      <c r="N863" s="174"/>
      <c r="P863" s="252"/>
      <c r="Q863" s="453"/>
      <c r="R863" s="47"/>
      <c r="S863" s="47"/>
      <c r="T863" s="46"/>
    </row>
    <row r="864" spans="1:31" customHeight="1" ht="12.75" s="10" customFormat="1">
      <c r="A864" s="226"/>
      <c r="B864" s="266" t="s">
        <v>1884</v>
      </c>
      <c r="C864" s="181" t="s">
        <v>355</v>
      </c>
      <c r="D864" s="181"/>
      <c r="E864" s="181" t="s">
        <v>21</v>
      </c>
      <c r="F864" s="594" t="s">
        <v>1047</v>
      </c>
      <c r="G864" s="592"/>
      <c r="H864" s="592"/>
      <c r="I864" s="593"/>
      <c r="J864" s="181" t="s">
        <v>23</v>
      </c>
      <c r="K864" s="255">
        <f>L864+M864</f>
        <v>3135000</v>
      </c>
      <c r="L864" s="367">
        <v>3135000</v>
      </c>
      <c r="M864" s="237"/>
      <c r="N864" s="174"/>
      <c r="P864" s="252"/>
      <c r="Q864" s="453"/>
      <c r="R864" s="47"/>
      <c r="S864" s="47"/>
      <c r="T864" s="46"/>
    </row>
    <row r="865" spans="1:31" customHeight="1" ht="12.75" s="10" customFormat="1">
      <c r="A865" s="226"/>
      <c r="B865" s="295" t="s">
        <v>1885</v>
      </c>
      <c r="C865" s="181" t="s">
        <v>355</v>
      </c>
      <c r="D865" s="181"/>
      <c r="E865" s="181" t="s">
        <v>21</v>
      </c>
      <c r="F865" s="594" t="s">
        <v>1047</v>
      </c>
      <c r="G865" s="592"/>
      <c r="H865" s="592"/>
      <c r="I865" s="593"/>
      <c r="J865" s="181" t="s">
        <v>23</v>
      </c>
      <c r="K865" s="255">
        <f>L865+M865</f>
        <v>137500</v>
      </c>
      <c r="L865" s="367">
        <v>137500</v>
      </c>
      <c r="M865" s="237"/>
      <c r="N865" s="174"/>
      <c r="P865" s="252"/>
      <c r="Q865" s="453"/>
      <c r="R865" s="47"/>
      <c r="S865" s="47"/>
      <c r="T865" s="46"/>
    </row>
    <row r="866" spans="1:31" customHeight="1" ht="12.75" s="10" customFormat="1">
      <c r="A866" s="226"/>
      <c r="B866" s="295" t="s">
        <v>1886</v>
      </c>
      <c r="C866" s="181" t="s">
        <v>355</v>
      </c>
      <c r="D866" s="181"/>
      <c r="E866" s="181" t="s">
        <v>21</v>
      </c>
      <c r="F866" s="594" t="s">
        <v>1047</v>
      </c>
      <c r="G866" s="592"/>
      <c r="H866" s="592"/>
      <c r="I866" s="593"/>
      <c r="J866" s="181" t="s">
        <v>23</v>
      </c>
      <c r="K866" s="255">
        <f>L866+M866</f>
        <v>137500</v>
      </c>
      <c r="L866" s="367">
        <v>137500</v>
      </c>
      <c r="M866" s="237"/>
      <c r="N866" s="174"/>
      <c r="P866" s="252"/>
      <c r="Q866" s="453"/>
      <c r="R866" s="47"/>
      <c r="S866" s="47"/>
      <c r="T866" s="46"/>
    </row>
    <row r="867" spans="1:31" customHeight="1" ht="12.75" s="10" customFormat="1">
      <c r="A867" s="226"/>
      <c r="B867" s="295" t="s">
        <v>1887</v>
      </c>
      <c r="C867" s="181" t="s">
        <v>355</v>
      </c>
      <c r="D867" s="181"/>
      <c r="E867" s="181" t="s">
        <v>21</v>
      </c>
      <c r="F867" s="594" t="s">
        <v>1047</v>
      </c>
      <c r="G867" s="592"/>
      <c r="H867" s="592"/>
      <c r="I867" s="593"/>
      <c r="J867" s="181" t="s">
        <v>23</v>
      </c>
      <c r="K867" s="255">
        <f>L867+M867</f>
        <v>104500</v>
      </c>
      <c r="L867" s="367">
        <v>104500</v>
      </c>
      <c r="M867" s="237"/>
      <c r="N867" s="174"/>
      <c r="P867" s="252"/>
      <c r="Q867" s="453"/>
      <c r="R867" s="47"/>
      <c r="S867" s="47"/>
      <c r="T867" s="46"/>
    </row>
    <row r="868" spans="1:31" customHeight="1" ht="12.75" s="10" customFormat="1">
      <c r="A868" s="226"/>
      <c r="B868" s="266" t="s">
        <v>1888</v>
      </c>
      <c r="C868" s="181" t="s">
        <v>355</v>
      </c>
      <c r="D868" s="181"/>
      <c r="E868" s="181" t="s">
        <v>21</v>
      </c>
      <c r="F868" s="594" t="s">
        <v>1047</v>
      </c>
      <c r="G868" s="592"/>
      <c r="H868" s="592"/>
      <c r="I868" s="593"/>
      <c r="J868" s="181" t="s">
        <v>23</v>
      </c>
      <c r="K868" s="255">
        <f>L868+M868</f>
        <v>106800</v>
      </c>
      <c r="L868" s="367">
        <v>106800</v>
      </c>
      <c r="M868" s="237"/>
      <c r="N868" s="174"/>
      <c r="P868" s="252"/>
      <c r="Q868" s="453"/>
      <c r="R868" s="47"/>
      <c r="S868" s="47"/>
      <c r="T868" s="46"/>
    </row>
    <row r="869" spans="1:31" customHeight="1" ht="12.75" s="10" customFormat="1">
      <c r="A869" s="226"/>
      <c r="B869" s="266" t="s">
        <v>1889</v>
      </c>
      <c r="C869" s="181" t="s">
        <v>355</v>
      </c>
      <c r="D869" s="181"/>
      <c r="E869" s="181" t="s">
        <v>21</v>
      </c>
      <c r="F869" s="594" t="s">
        <v>1047</v>
      </c>
      <c r="G869" s="592"/>
      <c r="H869" s="592"/>
      <c r="I869" s="593"/>
      <c r="J869" s="181" t="s">
        <v>23</v>
      </c>
      <c r="K869" s="255">
        <f>L869+M869</f>
        <v>28500</v>
      </c>
      <c r="L869" s="367">
        <v>28500</v>
      </c>
      <c r="M869" s="237"/>
      <c r="N869" s="174"/>
      <c r="P869" s="252"/>
      <c r="Q869" s="453"/>
      <c r="R869" s="47"/>
      <c r="S869" s="47"/>
      <c r="T869" s="46"/>
    </row>
    <row r="870" spans="1:31" customHeight="1" ht="12.75" s="10" customFormat="1">
      <c r="A870" s="226"/>
      <c r="B870" s="266" t="s">
        <v>1890</v>
      </c>
      <c r="C870" s="181" t="s">
        <v>355</v>
      </c>
      <c r="D870" s="181"/>
      <c r="E870" s="181" t="s">
        <v>21</v>
      </c>
      <c r="F870" s="594" t="s">
        <v>1047</v>
      </c>
      <c r="G870" s="592"/>
      <c r="H870" s="592"/>
      <c r="I870" s="593"/>
      <c r="J870" s="181" t="s">
        <v>23</v>
      </c>
      <c r="K870" s="255">
        <f>L870+M870</f>
        <v>7900</v>
      </c>
      <c r="L870" s="367">
        <v>7900</v>
      </c>
      <c r="M870" s="237"/>
      <c r="N870" s="174"/>
      <c r="P870" s="252"/>
      <c r="Q870" s="453"/>
      <c r="R870" s="47"/>
      <c r="S870" s="47"/>
      <c r="T870" s="46"/>
    </row>
    <row r="871" spans="1:31" customHeight="1" ht="12.75" s="10" customFormat="1">
      <c r="A871" s="226"/>
      <c r="B871" s="266" t="s">
        <v>1891</v>
      </c>
      <c r="C871" s="181" t="s">
        <v>355</v>
      </c>
      <c r="D871" s="181"/>
      <c r="E871" s="181" t="s">
        <v>21</v>
      </c>
      <c r="F871" s="594" t="s">
        <v>1047</v>
      </c>
      <c r="G871" s="592"/>
      <c r="H871" s="592"/>
      <c r="I871" s="593"/>
      <c r="J871" s="181" t="s">
        <v>23</v>
      </c>
      <c r="K871" s="255">
        <f>L871+M871</f>
        <v>481572</v>
      </c>
      <c r="L871" s="367">
        <v>481572</v>
      </c>
      <c r="M871" s="237"/>
      <c r="N871" s="174"/>
      <c r="P871" s="252"/>
      <c r="Q871" s="453"/>
      <c r="R871" s="47"/>
      <c r="S871" s="47"/>
      <c r="T871" s="46"/>
    </row>
    <row r="872" spans="1:31" customHeight="1" ht="12.75" s="10" customFormat="1">
      <c r="A872" s="226"/>
      <c r="B872" s="266" t="s">
        <v>1892</v>
      </c>
      <c r="C872" s="181" t="s">
        <v>355</v>
      </c>
      <c r="D872" s="181"/>
      <c r="E872" s="181" t="s">
        <v>21</v>
      </c>
      <c r="F872" s="594" t="s">
        <v>1047</v>
      </c>
      <c r="G872" s="592"/>
      <c r="H872" s="592"/>
      <c r="I872" s="593"/>
      <c r="J872" s="181" t="s">
        <v>23</v>
      </c>
      <c r="K872" s="255">
        <f>L872+M872</f>
        <v>48050</v>
      </c>
      <c r="L872" s="367">
        <v>48050</v>
      </c>
      <c r="M872" s="237"/>
      <c r="N872" s="174"/>
      <c r="P872" s="252"/>
      <c r="Q872" s="453"/>
      <c r="R872" s="47"/>
      <c r="S872" s="47"/>
      <c r="T872" s="46"/>
    </row>
    <row r="873" spans="1:31" customHeight="1" ht="12.75" s="10" customFormat="1">
      <c r="A873" s="226"/>
      <c r="B873" s="295" t="s">
        <v>1893</v>
      </c>
      <c r="C873" s="181" t="s">
        <v>355</v>
      </c>
      <c r="D873" s="181"/>
      <c r="E873" s="181" t="s">
        <v>21</v>
      </c>
      <c r="F873" s="594" t="s">
        <v>1047</v>
      </c>
      <c r="G873" s="592"/>
      <c r="H873" s="592"/>
      <c r="I873" s="593"/>
      <c r="J873" s="181" t="s">
        <v>23</v>
      </c>
      <c r="K873" s="255">
        <f>L873+M873</f>
        <v>45504</v>
      </c>
      <c r="L873" s="367">
        <v>45504</v>
      </c>
      <c r="M873" s="237"/>
      <c r="N873" s="174"/>
      <c r="P873" s="252"/>
      <c r="Q873" s="453"/>
      <c r="R873" s="47"/>
      <c r="S873" s="47"/>
      <c r="T873" s="46"/>
    </row>
    <row r="874" spans="1:31" customHeight="1" ht="12.75" s="10" customFormat="1">
      <c r="A874" s="226"/>
      <c r="B874" s="295" t="s">
        <v>1894</v>
      </c>
      <c r="C874" s="181" t="s">
        <v>355</v>
      </c>
      <c r="D874" s="181"/>
      <c r="E874" s="181" t="s">
        <v>21</v>
      </c>
      <c r="F874" s="594" t="s">
        <v>1047</v>
      </c>
      <c r="G874" s="592"/>
      <c r="H874" s="592"/>
      <c r="I874" s="593"/>
      <c r="J874" s="181" t="s">
        <v>23</v>
      </c>
      <c r="K874" s="255">
        <f>L874+M874</f>
        <v>40000</v>
      </c>
      <c r="L874" s="367">
        <v>40000</v>
      </c>
      <c r="M874" s="237"/>
      <c r="N874" s="174"/>
      <c r="P874" s="252"/>
      <c r="Q874" s="453"/>
      <c r="R874" s="47"/>
      <c r="S874" s="47"/>
      <c r="T874" s="46"/>
    </row>
    <row r="875" spans="1:31" customHeight="1" ht="12.75" s="10" customFormat="1">
      <c r="A875" s="226"/>
      <c r="B875" s="266" t="s">
        <v>1895</v>
      </c>
      <c r="C875" s="181" t="s">
        <v>355</v>
      </c>
      <c r="D875" s="181"/>
      <c r="E875" s="181" t="s">
        <v>21</v>
      </c>
      <c r="F875" s="594" t="s">
        <v>1047</v>
      </c>
      <c r="G875" s="592"/>
      <c r="H875" s="592"/>
      <c r="I875" s="593"/>
      <c r="J875" s="181" t="s">
        <v>23</v>
      </c>
      <c r="K875" s="255">
        <f>L875+M875</f>
        <v>2640</v>
      </c>
      <c r="L875" s="367">
        <v>2640</v>
      </c>
      <c r="M875" s="237"/>
      <c r="N875" s="174"/>
      <c r="P875" s="252"/>
      <c r="Q875" s="453"/>
      <c r="R875" s="47"/>
      <c r="S875" s="47"/>
      <c r="T875" s="46"/>
    </row>
    <row r="876" spans="1:31" customHeight="1" ht="12.75" s="10" customFormat="1">
      <c r="A876" s="226"/>
      <c r="B876" s="266" t="s">
        <v>1896</v>
      </c>
      <c r="C876" s="181" t="s">
        <v>355</v>
      </c>
      <c r="D876" s="181"/>
      <c r="E876" s="181" t="s">
        <v>21</v>
      </c>
      <c r="F876" s="594" t="s">
        <v>1047</v>
      </c>
      <c r="G876" s="592"/>
      <c r="H876" s="592"/>
      <c r="I876" s="593"/>
      <c r="J876" s="181" t="s">
        <v>23</v>
      </c>
      <c r="K876" s="255">
        <f>L876+M876</f>
        <v>550000</v>
      </c>
      <c r="L876" s="367">
        <v>550000</v>
      </c>
      <c r="M876" s="237"/>
      <c r="N876" s="174"/>
      <c r="P876" s="252"/>
      <c r="Q876" s="453"/>
      <c r="R876" s="47"/>
      <c r="S876" s="47"/>
      <c r="T876" s="46"/>
    </row>
    <row r="877" spans="1:31" customHeight="1" ht="12.75" s="10" customFormat="1">
      <c r="A877" s="226"/>
      <c r="B877" s="266" t="s">
        <v>1897</v>
      </c>
      <c r="C877" s="181" t="s">
        <v>355</v>
      </c>
      <c r="D877" s="181"/>
      <c r="E877" s="181" t="s">
        <v>21</v>
      </c>
      <c r="F877" s="594" t="s">
        <v>1047</v>
      </c>
      <c r="G877" s="592"/>
      <c r="H877" s="592"/>
      <c r="I877" s="593"/>
      <c r="J877" s="181" t="s">
        <v>23</v>
      </c>
      <c r="K877" s="255">
        <f>L877+M877</f>
        <v>20300</v>
      </c>
      <c r="L877" s="367">
        <v>20300</v>
      </c>
      <c r="M877" s="237"/>
      <c r="N877" s="174"/>
      <c r="P877" s="252"/>
      <c r="Q877" s="453"/>
      <c r="R877" s="47"/>
      <c r="S877" s="47"/>
      <c r="T877" s="46"/>
    </row>
    <row r="878" spans="1:31" customHeight="1" ht="12.75" s="10" customFormat="1">
      <c r="A878" s="226"/>
      <c r="B878" s="295" t="s">
        <v>1898</v>
      </c>
      <c r="C878" s="181" t="s">
        <v>355</v>
      </c>
      <c r="D878" s="181"/>
      <c r="E878" s="181" t="s">
        <v>21</v>
      </c>
      <c r="F878" s="594" t="s">
        <v>1047</v>
      </c>
      <c r="G878" s="592"/>
      <c r="H878" s="592"/>
      <c r="I878" s="593"/>
      <c r="J878" s="181" t="s">
        <v>23</v>
      </c>
      <c r="K878" s="255">
        <f>L878+M878</f>
        <v>63000</v>
      </c>
      <c r="L878" s="367">
        <v>63000</v>
      </c>
      <c r="M878" s="237"/>
      <c r="N878" s="174"/>
      <c r="P878" s="252"/>
      <c r="Q878" s="453"/>
      <c r="R878" s="47"/>
      <c r="S878" s="47"/>
      <c r="T878" s="46"/>
    </row>
    <row r="879" spans="1:31" customHeight="1" ht="12.75" s="10" customFormat="1">
      <c r="A879" s="226"/>
      <c r="B879" s="266" t="s">
        <v>1899</v>
      </c>
      <c r="C879" s="181" t="s">
        <v>355</v>
      </c>
      <c r="D879" s="181"/>
      <c r="E879" s="181" t="s">
        <v>21</v>
      </c>
      <c r="F879" s="594" t="s">
        <v>1047</v>
      </c>
      <c r="G879" s="592"/>
      <c r="H879" s="592"/>
      <c r="I879" s="593"/>
      <c r="J879" s="181" t="s">
        <v>23</v>
      </c>
      <c r="K879" s="255">
        <f>L879+M879</f>
        <v>1322640</v>
      </c>
      <c r="L879" s="367">
        <v>1322640</v>
      </c>
      <c r="M879" s="237"/>
      <c r="N879" s="174"/>
      <c r="P879" s="252"/>
      <c r="Q879" s="453"/>
      <c r="R879" s="47"/>
      <c r="S879" s="47"/>
      <c r="T879" s="46"/>
    </row>
    <row r="880" spans="1:31" customHeight="1" ht="12.75" s="10" customFormat="1">
      <c r="A880" s="226"/>
      <c r="B880" s="266" t="s">
        <v>1900</v>
      </c>
      <c r="C880" s="181" t="s">
        <v>355</v>
      </c>
      <c r="D880" s="181"/>
      <c r="E880" s="181" t="s">
        <v>21</v>
      </c>
      <c r="F880" s="594" t="s">
        <v>1047</v>
      </c>
      <c r="G880" s="592"/>
      <c r="H880" s="592"/>
      <c r="I880" s="593"/>
      <c r="J880" s="181" t="s">
        <v>23</v>
      </c>
      <c r="K880" s="255">
        <f>L880+M880</f>
        <v>85000</v>
      </c>
      <c r="L880" s="367">
        <v>85000</v>
      </c>
      <c r="M880" s="237"/>
      <c r="N880" s="174"/>
      <c r="P880" s="252"/>
      <c r="Q880" s="453"/>
      <c r="R880" s="47"/>
      <c r="S880" s="47"/>
      <c r="T880" s="46"/>
    </row>
    <row r="881" spans="1:31" customHeight="1" ht="12.75" s="10" customFormat="1">
      <c r="A881" s="226"/>
      <c r="B881" s="266" t="s">
        <v>1901</v>
      </c>
      <c r="C881" s="181" t="s">
        <v>355</v>
      </c>
      <c r="D881" s="181"/>
      <c r="E881" s="181" t="s">
        <v>21</v>
      </c>
      <c r="F881" s="594" t="s">
        <v>1047</v>
      </c>
      <c r="G881" s="592"/>
      <c r="H881" s="592"/>
      <c r="I881" s="593"/>
      <c r="J881" s="181" t="s">
        <v>23</v>
      </c>
      <c r="K881" s="255">
        <f>L881+M881</f>
        <v>102500</v>
      </c>
      <c r="L881" s="367">
        <v>102500</v>
      </c>
      <c r="M881" s="237"/>
      <c r="N881" s="174"/>
      <c r="P881" s="252"/>
      <c r="Q881" s="453"/>
      <c r="R881" s="47"/>
      <c r="S881" s="47"/>
      <c r="T881" s="46"/>
    </row>
    <row r="882" spans="1:31" customHeight="1" ht="12.75" s="10" customFormat="1">
      <c r="A882" s="226"/>
      <c r="B882" s="266" t="s">
        <v>1902</v>
      </c>
      <c r="C882" s="181" t="s">
        <v>355</v>
      </c>
      <c r="D882" s="181"/>
      <c r="E882" s="181" t="s">
        <v>21</v>
      </c>
      <c r="F882" s="594" t="s">
        <v>1047</v>
      </c>
      <c r="G882" s="592"/>
      <c r="H882" s="592"/>
      <c r="I882" s="593"/>
      <c r="J882" s="181" t="s">
        <v>23</v>
      </c>
      <c r="K882" s="255">
        <f>L882+M882</f>
        <v>93750</v>
      </c>
      <c r="L882" s="367">
        <v>93750</v>
      </c>
      <c r="M882" s="237"/>
      <c r="N882" s="174"/>
      <c r="P882" s="252"/>
      <c r="Q882" s="453"/>
      <c r="R882" s="47"/>
      <c r="S882" s="47"/>
      <c r="T882" s="46"/>
    </row>
    <row r="883" spans="1:31" customHeight="1" ht="12.75" s="10" customFormat="1">
      <c r="A883" s="226"/>
      <c r="B883" s="266" t="s">
        <v>1903</v>
      </c>
      <c r="C883" s="181" t="s">
        <v>355</v>
      </c>
      <c r="D883" s="181"/>
      <c r="E883" s="181" t="s">
        <v>21</v>
      </c>
      <c r="F883" s="594" t="s">
        <v>1047</v>
      </c>
      <c r="G883" s="592"/>
      <c r="H883" s="592"/>
      <c r="I883" s="593"/>
      <c r="J883" s="181" t="s">
        <v>23</v>
      </c>
      <c r="K883" s="255">
        <f>L883+M883</f>
        <v>140760</v>
      </c>
      <c r="L883" s="367">
        <v>140760</v>
      </c>
      <c r="M883" s="237"/>
      <c r="N883" s="174"/>
      <c r="P883" s="252"/>
      <c r="Q883" s="453"/>
      <c r="R883" s="47"/>
      <c r="S883" s="47"/>
      <c r="T883" s="46"/>
    </row>
    <row r="884" spans="1:31" customHeight="1" ht="12.75" s="10" customFormat="1">
      <c r="A884" s="226"/>
      <c r="B884" s="266" t="s">
        <v>1904</v>
      </c>
      <c r="C884" s="181" t="s">
        <v>355</v>
      </c>
      <c r="D884" s="181"/>
      <c r="E884" s="181" t="s">
        <v>21</v>
      </c>
      <c r="F884" s="594" t="s">
        <v>1047</v>
      </c>
      <c r="G884" s="592"/>
      <c r="H884" s="592"/>
      <c r="I884" s="593"/>
      <c r="J884" s="181" t="s">
        <v>23</v>
      </c>
      <c r="K884" s="255">
        <f>L884+M884</f>
        <v>1130000</v>
      </c>
      <c r="L884" s="367">
        <v>1130000</v>
      </c>
      <c r="M884" s="237"/>
      <c r="N884" s="174"/>
      <c r="P884" s="252"/>
      <c r="Q884" s="453"/>
      <c r="R884" s="47"/>
      <c r="S884" s="47"/>
      <c r="T884" s="46"/>
    </row>
    <row r="885" spans="1:31" customHeight="1" ht="12.75" s="10" customFormat="1">
      <c r="A885" s="226"/>
      <c r="B885" s="295" t="s">
        <v>1905</v>
      </c>
      <c r="C885" s="181" t="s">
        <v>355</v>
      </c>
      <c r="D885" s="181"/>
      <c r="E885" s="181" t="s">
        <v>21</v>
      </c>
      <c r="F885" s="594" t="s">
        <v>1047</v>
      </c>
      <c r="G885" s="592"/>
      <c r="H885" s="592"/>
      <c r="I885" s="593"/>
      <c r="J885" s="181" t="s">
        <v>23</v>
      </c>
      <c r="K885" s="255">
        <f>L885+M885</f>
        <v>99500</v>
      </c>
      <c r="L885" s="367">
        <v>99500</v>
      </c>
      <c r="M885" s="237"/>
      <c r="N885" s="174"/>
      <c r="P885" s="252"/>
      <c r="Q885" s="453"/>
      <c r="R885" s="47"/>
      <c r="S885" s="47"/>
      <c r="T885" s="46"/>
    </row>
    <row r="886" spans="1:31" customHeight="1" ht="12.75" s="10" customFormat="1">
      <c r="A886" s="226"/>
      <c r="B886" s="266" t="s">
        <v>1906</v>
      </c>
      <c r="C886" s="181" t="s">
        <v>355</v>
      </c>
      <c r="D886" s="181"/>
      <c r="E886" s="181" t="s">
        <v>21</v>
      </c>
      <c r="F886" s="594" t="s">
        <v>1047</v>
      </c>
      <c r="G886" s="592"/>
      <c r="H886" s="592"/>
      <c r="I886" s="593"/>
      <c r="J886" s="181" t="s">
        <v>23</v>
      </c>
      <c r="K886" s="255">
        <f>L886+M886</f>
        <v>160200</v>
      </c>
      <c r="L886" s="367">
        <v>160200</v>
      </c>
      <c r="M886" s="237"/>
      <c r="N886" s="174"/>
      <c r="P886" s="252"/>
      <c r="Q886" s="453"/>
      <c r="R886" s="47"/>
      <c r="S886" s="47"/>
      <c r="T886" s="46"/>
    </row>
    <row r="887" spans="1:31" customHeight="1" ht="12.75" s="10" customFormat="1">
      <c r="A887" s="226"/>
      <c r="B887" s="266" t="s">
        <v>1907</v>
      </c>
      <c r="C887" s="181" t="s">
        <v>355</v>
      </c>
      <c r="D887" s="181"/>
      <c r="E887" s="181" t="s">
        <v>21</v>
      </c>
      <c r="F887" s="594" t="s">
        <v>1047</v>
      </c>
      <c r="G887" s="592"/>
      <c r="H887" s="592"/>
      <c r="I887" s="593"/>
      <c r="J887" s="181" t="s">
        <v>23</v>
      </c>
      <c r="K887" s="255">
        <f>L887+M887</f>
        <v>52600</v>
      </c>
      <c r="L887" s="367">
        <v>52600</v>
      </c>
      <c r="M887" s="237"/>
      <c r="N887" s="174"/>
      <c r="P887" s="252"/>
      <c r="Q887" s="453"/>
      <c r="R887" s="47"/>
      <c r="S887" s="47"/>
      <c r="T887" s="46"/>
    </row>
    <row r="888" spans="1:31" customHeight="1" ht="12.75" s="10" customFormat="1">
      <c r="A888" s="226"/>
      <c r="B888" s="266" t="s">
        <v>1908</v>
      </c>
      <c r="C888" s="181" t="s">
        <v>355</v>
      </c>
      <c r="D888" s="181"/>
      <c r="E888" s="181" t="s">
        <v>21</v>
      </c>
      <c r="F888" s="594" t="s">
        <v>1047</v>
      </c>
      <c r="G888" s="592"/>
      <c r="H888" s="592"/>
      <c r="I888" s="593"/>
      <c r="J888" s="181" t="s">
        <v>23</v>
      </c>
      <c r="K888" s="255">
        <f>L888+M888</f>
        <v>199900</v>
      </c>
      <c r="L888" s="367">
        <v>199900</v>
      </c>
      <c r="M888" s="237"/>
      <c r="N888" s="174"/>
      <c r="P888" s="252"/>
      <c r="Q888" s="453"/>
      <c r="R888" s="47"/>
      <c r="S888" s="47"/>
      <c r="T888" s="46"/>
    </row>
    <row r="889" spans="1:31" customHeight="1" ht="12.75" s="10" customFormat="1">
      <c r="A889" s="226"/>
      <c r="B889" s="266" t="s">
        <v>1909</v>
      </c>
      <c r="C889" s="181" t="s">
        <v>355</v>
      </c>
      <c r="D889" s="181"/>
      <c r="E889" s="181" t="s">
        <v>21</v>
      </c>
      <c r="F889" s="594" t="s">
        <v>1047</v>
      </c>
      <c r="G889" s="592"/>
      <c r="H889" s="592"/>
      <c r="I889" s="593"/>
      <c r="J889" s="181" t="s">
        <v>23</v>
      </c>
      <c r="K889" s="255">
        <f>L889+M889</f>
        <v>22176</v>
      </c>
      <c r="L889" s="367">
        <v>22176</v>
      </c>
      <c r="M889" s="237"/>
      <c r="N889" s="174"/>
      <c r="P889" s="252"/>
      <c r="Q889" s="453"/>
      <c r="R889" s="47"/>
      <c r="S889" s="47"/>
      <c r="T889" s="46"/>
    </row>
    <row r="890" spans="1:31" customHeight="1" ht="12.75" s="10" customFormat="1">
      <c r="A890" s="226"/>
      <c r="B890" s="266" t="s">
        <v>1910</v>
      </c>
      <c r="C890" s="181" t="s">
        <v>355</v>
      </c>
      <c r="D890" s="181"/>
      <c r="E890" s="181" t="s">
        <v>21</v>
      </c>
      <c r="F890" s="594" t="s">
        <v>1047</v>
      </c>
      <c r="G890" s="592"/>
      <c r="H890" s="592"/>
      <c r="I890" s="593"/>
      <c r="J890" s="181" t="s">
        <v>23</v>
      </c>
      <c r="K890" s="255">
        <f>L890+M890</f>
        <v>27250</v>
      </c>
      <c r="L890" s="367">
        <v>27250</v>
      </c>
      <c r="M890" s="237"/>
      <c r="N890" s="174"/>
      <c r="P890" s="252"/>
      <c r="Q890" s="453"/>
      <c r="R890" s="47"/>
      <c r="S890" s="47"/>
      <c r="T890" s="46"/>
    </row>
    <row r="891" spans="1:31" customHeight="1" ht="12.75" s="10" customFormat="1">
      <c r="A891" s="226"/>
      <c r="B891" s="266" t="s">
        <v>1911</v>
      </c>
      <c r="C891" s="181" t="s">
        <v>355</v>
      </c>
      <c r="D891" s="181"/>
      <c r="E891" s="181" t="s">
        <v>21</v>
      </c>
      <c r="F891" s="594" t="s">
        <v>1047</v>
      </c>
      <c r="G891" s="592"/>
      <c r="H891" s="592"/>
      <c r="I891" s="593"/>
      <c r="J891" s="181" t="s">
        <v>23</v>
      </c>
      <c r="K891" s="255">
        <f>L891+M891</f>
        <v>114660</v>
      </c>
      <c r="L891" s="367">
        <v>114660</v>
      </c>
      <c r="M891" s="237"/>
      <c r="N891" s="174"/>
      <c r="P891" s="252"/>
      <c r="Q891" s="453"/>
      <c r="R891" s="47"/>
      <c r="S891" s="47"/>
      <c r="T891" s="46"/>
    </row>
    <row r="892" spans="1:31" customHeight="1" ht="12.75" s="10" customFormat="1">
      <c r="A892" s="226"/>
      <c r="B892" s="266" t="s">
        <v>1912</v>
      </c>
      <c r="C892" s="181" t="s">
        <v>355</v>
      </c>
      <c r="D892" s="181"/>
      <c r="E892" s="181" t="s">
        <v>21</v>
      </c>
      <c r="F892" s="594" t="s">
        <v>1047</v>
      </c>
      <c r="G892" s="592"/>
      <c r="H892" s="592"/>
      <c r="I892" s="593"/>
      <c r="J892" s="181" t="s">
        <v>23</v>
      </c>
      <c r="K892" s="255">
        <f>L892+M892</f>
        <v>1825000</v>
      </c>
      <c r="L892" s="367">
        <v>1825000</v>
      </c>
      <c r="M892" s="237"/>
      <c r="N892" s="174"/>
      <c r="P892" s="252"/>
      <c r="Q892" s="453"/>
      <c r="R892" s="47"/>
      <c r="S892" s="47"/>
      <c r="T892" s="46"/>
    </row>
    <row r="893" spans="1:31" customHeight="1" ht="12.75" s="10" customFormat="1">
      <c r="A893" s="226"/>
      <c r="B893" s="295" t="s">
        <v>1913</v>
      </c>
      <c r="C893" s="181" t="s">
        <v>355</v>
      </c>
      <c r="D893" s="181"/>
      <c r="E893" s="181" t="s">
        <v>21</v>
      </c>
      <c r="F893" s="594" t="s">
        <v>1047</v>
      </c>
      <c r="G893" s="592"/>
      <c r="H893" s="592"/>
      <c r="I893" s="593"/>
      <c r="J893" s="181" t="s">
        <v>23</v>
      </c>
      <c r="K893" s="255">
        <f>L893+M893</f>
        <v>3598000</v>
      </c>
      <c r="L893" s="367">
        <v>3598000</v>
      </c>
      <c r="M893" s="237"/>
      <c r="N893" s="174"/>
      <c r="P893" s="252"/>
      <c r="Q893" s="453"/>
      <c r="R893" s="47"/>
      <c r="S893" s="47"/>
      <c r="T893" s="46"/>
    </row>
    <row r="894" spans="1:31" customHeight="1" ht="12.75" s="10" customFormat="1">
      <c r="A894" s="226"/>
      <c r="B894" s="266" t="s">
        <v>1914</v>
      </c>
      <c r="C894" s="181" t="s">
        <v>355</v>
      </c>
      <c r="D894" s="181"/>
      <c r="E894" s="181" t="s">
        <v>21</v>
      </c>
      <c r="F894" s="594" t="s">
        <v>1047</v>
      </c>
      <c r="G894" s="592"/>
      <c r="H894" s="592"/>
      <c r="I894" s="593"/>
      <c r="J894" s="181" t="s">
        <v>23</v>
      </c>
      <c r="K894" s="255">
        <f>L894+M894</f>
        <v>465090</v>
      </c>
      <c r="L894" s="367">
        <v>465090</v>
      </c>
      <c r="M894" s="237"/>
      <c r="N894" s="174"/>
      <c r="P894" s="252"/>
      <c r="Q894" s="453"/>
      <c r="R894" s="47"/>
      <c r="S894" s="47"/>
      <c r="T894" s="46"/>
    </row>
    <row r="895" spans="1:31" customHeight="1" ht="12.75" s="10" customFormat="1">
      <c r="A895" s="226"/>
      <c r="B895" s="266" t="s">
        <v>1915</v>
      </c>
      <c r="C895" s="181" t="s">
        <v>355</v>
      </c>
      <c r="D895" s="181"/>
      <c r="E895" s="181" t="s">
        <v>21</v>
      </c>
      <c r="F895" s="594" t="s">
        <v>1047</v>
      </c>
      <c r="G895" s="592"/>
      <c r="H895" s="592"/>
      <c r="I895" s="593"/>
      <c r="J895" s="181" t="s">
        <v>23</v>
      </c>
      <c r="K895" s="255">
        <f>L895+M895</f>
        <v>141875</v>
      </c>
      <c r="L895" s="367">
        <v>141875</v>
      </c>
      <c r="M895" s="237"/>
      <c r="N895" s="174"/>
      <c r="P895" s="252"/>
      <c r="Q895" s="453"/>
      <c r="R895" s="47"/>
      <c r="S895" s="47"/>
      <c r="T895" s="46"/>
    </row>
    <row r="896" spans="1:31" customHeight="1" ht="12.75" s="10" customFormat="1">
      <c r="A896" s="226"/>
      <c r="B896" s="295" t="s">
        <v>1916</v>
      </c>
      <c r="C896" s="181" t="s">
        <v>355</v>
      </c>
      <c r="D896" s="181"/>
      <c r="E896" s="181" t="s">
        <v>21</v>
      </c>
      <c r="F896" s="594" t="s">
        <v>1047</v>
      </c>
      <c r="G896" s="592"/>
      <c r="H896" s="592"/>
      <c r="I896" s="593"/>
      <c r="J896" s="181" t="s">
        <v>23</v>
      </c>
      <c r="K896" s="255">
        <f>L896+M896</f>
        <v>13860</v>
      </c>
      <c r="L896" s="367">
        <v>13860</v>
      </c>
      <c r="M896" s="237"/>
      <c r="N896" s="174"/>
      <c r="P896" s="252"/>
      <c r="Q896" s="453"/>
      <c r="R896" s="47"/>
      <c r="S896" s="47"/>
      <c r="T896" s="46"/>
    </row>
    <row r="897" spans="1:31" customHeight="1" ht="12.75" s="10" customFormat="1">
      <c r="A897" s="226"/>
      <c r="B897" s="266" t="s">
        <v>1917</v>
      </c>
      <c r="C897" s="181" t="s">
        <v>355</v>
      </c>
      <c r="D897" s="181"/>
      <c r="E897" s="181" t="s">
        <v>21</v>
      </c>
      <c r="F897" s="594" t="s">
        <v>1047</v>
      </c>
      <c r="G897" s="592"/>
      <c r="H897" s="592"/>
      <c r="I897" s="593"/>
      <c r="J897" s="181" t="s">
        <v>23</v>
      </c>
      <c r="K897" s="255">
        <f>L897+M897</f>
        <v>156400</v>
      </c>
      <c r="L897" s="367">
        <v>156400</v>
      </c>
      <c r="M897" s="237"/>
      <c r="N897" s="174"/>
      <c r="P897" s="252"/>
      <c r="Q897" s="453"/>
      <c r="R897" s="47"/>
      <c r="S897" s="47"/>
      <c r="T897" s="46"/>
    </row>
    <row r="898" spans="1:31" customHeight="1" ht="12.75" s="10" customFormat="1">
      <c r="A898" s="226"/>
      <c r="B898" s="266" t="s">
        <v>1918</v>
      </c>
      <c r="C898" s="181" t="s">
        <v>355</v>
      </c>
      <c r="D898" s="181"/>
      <c r="E898" s="181" t="s">
        <v>21</v>
      </c>
      <c r="F898" s="594" t="s">
        <v>1047</v>
      </c>
      <c r="G898" s="592"/>
      <c r="H898" s="592"/>
      <c r="I898" s="593"/>
      <c r="J898" s="181" t="s">
        <v>23</v>
      </c>
      <c r="K898" s="255">
        <f>L898+M898</f>
        <v>77200</v>
      </c>
      <c r="L898" s="367">
        <v>77200</v>
      </c>
      <c r="M898" s="237"/>
      <c r="N898" s="174"/>
      <c r="P898" s="252"/>
      <c r="Q898" s="453"/>
      <c r="R898" s="47"/>
      <c r="S898" s="47"/>
      <c r="T898" s="46"/>
    </row>
    <row r="899" spans="1:31" customHeight="1" ht="12.75" s="10" customFormat="1">
      <c r="A899" s="226"/>
      <c r="B899" s="266" t="s">
        <v>1919</v>
      </c>
      <c r="C899" s="181" t="s">
        <v>355</v>
      </c>
      <c r="D899" s="181"/>
      <c r="E899" s="181" t="s">
        <v>21</v>
      </c>
      <c r="F899" s="594" t="s">
        <v>1047</v>
      </c>
      <c r="G899" s="592"/>
      <c r="H899" s="592"/>
      <c r="I899" s="593"/>
      <c r="J899" s="181" t="s">
        <v>23</v>
      </c>
      <c r="K899" s="255">
        <f>L899+M899</f>
        <v>18400</v>
      </c>
      <c r="L899" s="367">
        <v>18400</v>
      </c>
      <c r="M899" s="237"/>
      <c r="N899" s="174"/>
      <c r="P899" s="252"/>
      <c r="Q899" s="453"/>
      <c r="R899" s="47"/>
      <c r="S899" s="47"/>
      <c r="T899" s="46"/>
    </row>
    <row r="900" spans="1:31" customHeight="1" ht="12.75" s="10" customFormat="1">
      <c r="A900" s="226"/>
      <c r="B900" s="266" t="s">
        <v>1920</v>
      </c>
      <c r="C900" s="181" t="s">
        <v>355</v>
      </c>
      <c r="D900" s="181"/>
      <c r="E900" s="181" t="s">
        <v>21</v>
      </c>
      <c r="F900" s="594" t="s">
        <v>1047</v>
      </c>
      <c r="G900" s="592"/>
      <c r="H900" s="592"/>
      <c r="I900" s="593"/>
      <c r="J900" s="181" t="s">
        <v>23</v>
      </c>
      <c r="K900" s="255">
        <f>L900+M900</f>
        <v>12096</v>
      </c>
      <c r="L900" s="367">
        <v>12096</v>
      </c>
      <c r="M900" s="237"/>
      <c r="N900" s="174"/>
      <c r="P900" s="252"/>
      <c r="Q900" s="453"/>
      <c r="R900" s="47"/>
      <c r="S900" s="47"/>
      <c r="T900" s="46"/>
    </row>
    <row r="901" spans="1:31" customHeight="1" ht="12.75" s="10" customFormat="1">
      <c r="A901" s="226"/>
      <c r="B901" s="266" t="s">
        <v>1921</v>
      </c>
      <c r="C901" s="181" t="s">
        <v>355</v>
      </c>
      <c r="D901" s="181"/>
      <c r="E901" s="181" t="s">
        <v>21</v>
      </c>
      <c r="F901" s="594" t="s">
        <v>1047</v>
      </c>
      <c r="G901" s="592"/>
      <c r="H901" s="592"/>
      <c r="I901" s="593"/>
      <c r="J901" s="181" t="s">
        <v>23</v>
      </c>
      <c r="K901" s="255">
        <f>L901+M901</f>
        <v>72000</v>
      </c>
      <c r="L901" s="367">
        <v>72000</v>
      </c>
      <c r="M901" s="237"/>
      <c r="N901" s="174"/>
      <c r="P901" s="252"/>
      <c r="Q901" s="453"/>
      <c r="R901" s="47"/>
      <c r="S901" s="47"/>
      <c r="T901" s="46"/>
    </row>
    <row r="902" spans="1:31" customHeight="1" ht="12.75" s="10" customFormat="1">
      <c r="A902" s="226"/>
      <c r="B902" s="266" t="s">
        <v>1922</v>
      </c>
      <c r="C902" s="181" t="s">
        <v>355</v>
      </c>
      <c r="D902" s="181"/>
      <c r="E902" s="181" t="s">
        <v>21</v>
      </c>
      <c r="F902" s="594" t="s">
        <v>1047</v>
      </c>
      <c r="G902" s="592"/>
      <c r="H902" s="592"/>
      <c r="I902" s="593"/>
      <c r="J902" s="181" t="s">
        <v>23</v>
      </c>
      <c r="K902" s="255">
        <f>L902+M902</f>
        <v>26400</v>
      </c>
      <c r="L902" s="367">
        <v>26400</v>
      </c>
      <c r="M902" s="237"/>
      <c r="N902" s="174"/>
      <c r="P902" s="252"/>
      <c r="Q902" s="453"/>
      <c r="R902" s="47"/>
      <c r="S902" s="47"/>
      <c r="T902" s="46"/>
    </row>
    <row r="903" spans="1:31" customHeight="1" ht="12.75" s="10" customFormat="1">
      <c r="A903" s="226"/>
      <c r="B903" s="266" t="s">
        <v>1923</v>
      </c>
      <c r="C903" s="181" t="s">
        <v>355</v>
      </c>
      <c r="D903" s="181"/>
      <c r="E903" s="181" t="s">
        <v>21</v>
      </c>
      <c r="F903" s="594" t="s">
        <v>1047</v>
      </c>
      <c r="G903" s="592"/>
      <c r="H903" s="592"/>
      <c r="I903" s="593"/>
      <c r="J903" s="181" t="s">
        <v>23</v>
      </c>
      <c r="K903" s="255">
        <f>L903+M903</f>
        <v>63700</v>
      </c>
      <c r="L903" s="367">
        <v>63700</v>
      </c>
      <c r="M903" s="237"/>
      <c r="N903" s="174"/>
      <c r="P903" s="252"/>
      <c r="Q903" s="453"/>
      <c r="R903" s="47"/>
      <c r="S903" s="47"/>
      <c r="T903" s="46"/>
    </row>
    <row r="904" spans="1:31" customHeight="1" ht="12.75" s="10" customFormat="1">
      <c r="A904" s="226"/>
      <c r="B904" s="265" t="s">
        <v>1924</v>
      </c>
      <c r="C904" s="181" t="s">
        <v>355</v>
      </c>
      <c r="D904" s="181"/>
      <c r="E904" s="181" t="s">
        <v>21</v>
      </c>
      <c r="F904" s="594" t="s">
        <v>1047</v>
      </c>
      <c r="G904" s="592"/>
      <c r="H904" s="592"/>
      <c r="I904" s="593"/>
      <c r="J904" s="181" t="s">
        <v>23</v>
      </c>
      <c r="K904" s="255">
        <f>L904+M904</f>
        <v>9550</v>
      </c>
      <c r="L904" s="367">
        <v>9550</v>
      </c>
      <c r="M904" s="237"/>
      <c r="N904" s="174"/>
      <c r="P904" s="252"/>
      <c r="Q904" s="453"/>
      <c r="R904" s="47"/>
      <c r="S904" s="47"/>
      <c r="T904" s="46"/>
    </row>
    <row r="905" spans="1:31" customHeight="1" ht="12.75" s="10" customFormat="1">
      <c r="A905" s="226"/>
      <c r="B905" s="295" t="s">
        <v>1925</v>
      </c>
      <c r="C905" s="181" t="s">
        <v>355</v>
      </c>
      <c r="D905" s="181"/>
      <c r="E905" s="181" t="s">
        <v>21</v>
      </c>
      <c r="F905" s="594" t="s">
        <v>1047</v>
      </c>
      <c r="G905" s="592"/>
      <c r="H905" s="592"/>
      <c r="I905" s="593"/>
      <c r="J905" s="181" t="s">
        <v>23</v>
      </c>
      <c r="K905" s="255">
        <f>L905+M905</f>
        <v>16560</v>
      </c>
      <c r="L905" s="367">
        <v>16560</v>
      </c>
      <c r="M905" s="237"/>
      <c r="N905" s="174"/>
      <c r="P905" s="252"/>
      <c r="Q905" s="453"/>
      <c r="R905" s="47"/>
      <c r="S905" s="47"/>
      <c r="T905" s="46"/>
    </row>
    <row r="906" spans="1:31" customHeight="1" ht="12.75" s="10" customFormat="1">
      <c r="A906" s="226"/>
      <c r="B906" s="266" t="s">
        <v>1926</v>
      </c>
      <c r="C906" s="181" t="s">
        <v>355</v>
      </c>
      <c r="D906" s="181"/>
      <c r="E906" s="181" t="s">
        <v>21</v>
      </c>
      <c r="F906" s="594" t="s">
        <v>1047</v>
      </c>
      <c r="G906" s="592"/>
      <c r="H906" s="592"/>
      <c r="I906" s="593"/>
      <c r="J906" s="181" t="s">
        <v>23</v>
      </c>
      <c r="K906" s="255">
        <f>L906+M906</f>
        <v>32300</v>
      </c>
      <c r="L906" s="367">
        <v>32300</v>
      </c>
      <c r="M906" s="237"/>
      <c r="N906" s="174"/>
      <c r="P906" s="252"/>
      <c r="Q906" s="453"/>
      <c r="R906" s="47"/>
      <c r="S906" s="47"/>
      <c r="T906" s="46"/>
    </row>
    <row r="907" spans="1:31" customHeight="1" ht="12.75" s="10" customFormat="1">
      <c r="A907" s="226"/>
      <c r="B907" s="266" t="s">
        <v>1927</v>
      </c>
      <c r="C907" s="181" t="s">
        <v>355</v>
      </c>
      <c r="D907" s="181"/>
      <c r="E907" s="181" t="s">
        <v>21</v>
      </c>
      <c r="F907" s="594" t="s">
        <v>1047</v>
      </c>
      <c r="G907" s="592"/>
      <c r="H907" s="592"/>
      <c r="I907" s="593"/>
      <c r="J907" s="181" t="s">
        <v>23</v>
      </c>
      <c r="K907" s="255">
        <f>L907+M907</f>
        <v>35000</v>
      </c>
      <c r="L907" s="367">
        <v>35000</v>
      </c>
      <c r="M907" s="237"/>
      <c r="N907" s="174"/>
      <c r="P907" s="252"/>
      <c r="Q907" s="453"/>
      <c r="R907" s="47"/>
      <c r="S907" s="47"/>
      <c r="T907" s="46"/>
    </row>
    <row r="908" spans="1:31" customHeight="1" ht="12.75" s="10" customFormat="1">
      <c r="A908" s="226"/>
      <c r="B908" s="265" t="s">
        <v>1928</v>
      </c>
      <c r="C908" s="181" t="s">
        <v>355</v>
      </c>
      <c r="D908" s="181"/>
      <c r="E908" s="181" t="s">
        <v>21</v>
      </c>
      <c r="F908" s="594" t="s">
        <v>1047</v>
      </c>
      <c r="G908" s="592"/>
      <c r="H908" s="592"/>
      <c r="I908" s="593"/>
      <c r="J908" s="181" t="s">
        <v>23</v>
      </c>
      <c r="K908" s="255">
        <f>L908+M908</f>
        <v>19500</v>
      </c>
      <c r="L908" s="367">
        <v>19500</v>
      </c>
      <c r="M908" s="237"/>
      <c r="N908" s="174"/>
      <c r="P908" s="252"/>
      <c r="Q908" s="453"/>
      <c r="R908" s="47"/>
      <c r="S908" s="47"/>
      <c r="T908" s="46"/>
    </row>
    <row r="909" spans="1:31" customHeight="1" ht="12.75" s="10" customFormat="1">
      <c r="A909" s="226"/>
      <c r="B909" s="266" t="s">
        <v>1929</v>
      </c>
      <c r="C909" s="181" t="s">
        <v>355</v>
      </c>
      <c r="D909" s="181"/>
      <c r="E909" s="181" t="s">
        <v>21</v>
      </c>
      <c r="F909" s="594" t="s">
        <v>1047</v>
      </c>
      <c r="G909" s="592"/>
      <c r="H909" s="592"/>
      <c r="I909" s="593"/>
      <c r="J909" s="181" t="s">
        <v>23</v>
      </c>
      <c r="K909" s="255">
        <f>L909+M909</f>
        <v>16350</v>
      </c>
      <c r="L909" s="367">
        <v>16350</v>
      </c>
      <c r="M909" s="237"/>
      <c r="N909" s="174"/>
      <c r="P909" s="252"/>
      <c r="Q909" s="453"/>
      <c r="R909" s="47"/>
      <c r="S909" s="47"/>
      <c r="T909" s="46"/>
    </row>
    <row r="910" spans="1:31" customHeight="1" ht="12.75" s="10" customFormat="1">
      <c r="A910" s="226"/>
      <c r="B910" s="266" t="s">
        <v>1930</v>
      </c>
      <c r="C910" s="181" t="s">
        <v>355</v>
      </c>
      <c r="D910" s="181"/>
      <c r="E910" s="181" t="s">
        <v>21</v>
      </c>
      <c r="F910" s="594" t="s">
        <v>1047</v>
      </c>
      <c r="G910" s="592"/>
      <c r="H910" s="592"/>
      <c r="I910" s="593"/>
      <c r="J910" s="181" t="s">
        <v>23</v>
      </c>
      <c r="K910" s="255">
        <f>L910+M910</f>
        <v>31000</v>
      </c>
      <c r="L910" s="367">
        <v>31000</v>
      </c>
      <c r="M910" s="237"/>
      <c r="N910" s="174"/>
      <c r="P910" s="252"/>
      <c r="Q910" s="453"/>
      <c r="R910" s="47"/>
      <c r="S910" s="47"/>
      <c r="T910" s="46"/>
    </row>
    <row r="911" spans="1:31" customHeight="1" ht="12.75" s="10" customFormat="1">
      <c r="A911" s="226"/>
      <c r="B911" s="265" t="s">
        <v>1931</v>
      </c>
      <c r="C911" s="181" t="s">
        <v>355</v>
      </c>
      <c r="D911" s="181"/>
      <c r="E911" s="181" t="s">
        <v>21</v>
      </c>
      <c r="F911" s="594" t="s">
        <v>1047</v>
      </c>
      <c r="G911" s="592"/>
      <c r="H911" s="592"/>
      <c r="I911" s="593"/>
      <c r="J911" s="181" t="s">
        <v>23</v>
      </c>
      <c r="K911" s="255">
        <f>L911+M911</f>
        <v>324900</v>
      </c>
      <c r="L911" s="367">
        <v>324900</v>
      </c>
      <c r="M911" s="237"/>
      <c r="N911" s="174"/>
      <c r="P911" s="252"/>
      <c r="Q911" s="453"/>
      <c r="R911" s="47"/>
      <c r="S911" s="47"/>
      <c r="T911" s="46"/>
    </row>
    <row r="912" spans="1:31" customHeight="1" ht="12.75" s="10" customFormat="1">
      <c r="A912" s="226"/>
      <c r="B912" s="266" t="s">
        <v>1932</v>
      </c>
      <c r="C912" s="181" t="s">
        <v>355</v>
      </c>
      <c r="D912" s="181"/>
      <c r="E912" s="181" t="s">
        <v>21</v>
      </c>
      <c r="F912" s="594" t="s">
        <v>1047</v>
      </c>
      <c r="G912" s="592"/>
      <c r="H912" s="592"/>
      <c r="I912" s="593"/>
      <c r="J912" s="181" t="s">
        <v>23</v>
      </c>
      <c r="K912" s="255">
        <f>L912+M912</f>
        <v>145500</v>
      </c>
      <c r="L912" s="367">
        <v>145500</v>
      </c>
      <c r="M912" s="237"/>
      <c r="N912" s="174"/>
      <c r="P912" s="252"/>
      <c r="Q912" s="453"/>
      <c r="R912" s="47"/>
      <c r="S912" s="47"/>
      <c r="T912" s="46"/>
    </row>
    <row r="913" spans="1:31" customHeight="1" ht="12.75" s="10" customFormat="1">
      <c r="A913" s="226"/>
      <c r="B913" s="266" t="s">
        <v>1933</v>
      </c>
      <c r="C913" s="181" t="s">
        <v>355</v>
      </c>
      <c r="D913" s="181"/>
      <c r="E913" s="181" t="s">
        <v>21</v>
      </c>
      <c r="F913" s="594" t="s">
        <v>1047</v>
      </c>
      <c r="G913" s="592"/>
      <c r="H913" s="592"/>
      <c r="I913" s="593"/>
      <c r="J913" s="181" t="s">
        <v>23</v>
      </c>
      <c r="K913" s="255">
        <f>L913+M913</f>
        <v>838000</v>
      </c>
      <c r="L913" s="367">
        <v>838000</v>
      </c>
      <c r="M913" s="237"/>
      <c r="N913" s="174"/>
      <c r="P913" s="252"/>
      <c r="Q913" s="453"/>
      <c r="R913" s="47"/>
      <c r="S913" s="47"/>
      <c r="T913" s="46"/>
    </row>
    <row r="914" spans="1:31" customHeight="1" ht="12.75" s="10" customFormat="1">
      <c r="A914" s="226"/>
      <c r="B914" s="266" t="s">
        <v>1934</v>
      </c>
      <c r="C914" s="181" t="s">
        <v>355</v>
      </c>
      <c r="D914" s="181"/>
      <c r="E914" s="181" t="s">
        <v>21</v>
      </c>
      <c r="F914" s="594" t="s">
        <v>1047</v>
      </c>
      <c r="G914" s="592"/>
      <c r="H914" s="592"/>
      <c r="I914" s="593"/>
      <c r="J914" s="181" t="s">
        <v>23</v>
      </c>
      <c r="K914" s="255">
        <f>L914+M914</f>
        <v>34257</v>
      </c>
      <c r="L914" s="367">
        <v>34257</v>
      </c>
      <c r="M914" s="237"/>
      <c r="N914" s="174"/>
      <c r="P914" s="252"/>
      <c r="Q914" s="453"/>
      <c r="R914" s="47"/>
      <c r="S914" s="47"/>
      <c r="T914" s="46"/>
    </row>
    <row r="915" spans="1:31" customHeight="1" ht="12.75" s="10" customFormat="1">
      <c r="A915" s="226"/>
      <c r="B915" s="266" t="s">
        <v>1935</v>
      </c>
      <c r="C915" s="181" t="s">
        <v>355</v>
      </c>
      <c r="D915" s="181"/>
      <c r="E915" s="181" t="s">
        <v>21</v>
      </c>
      <c r="F915" s="594" t="s">
        <v>1047</v>
      </c>
      <c r="G915" s="592"/>
      <c r="H915" s="592"/>
      <c r="I915" s="593"/>
      <c r="J915" s="181" t="s">
        <v>23</v>
      </c>
      <c r="K915" s="255">
        <f>L915+M915</f>
        <v>29150</v>
      </c>
      <c r="L915" s="367">
        <v>29150</v>
      </c>
      <c r="M915" s="237"/>
      <c r="N915" s="174"/>
      <c r="P915" s="252"/>
      <c r="Q915" s="453"/>
      <c r="R915" s="47"/>
      <c r="S915" s="47"/>
      <c r="T915" s="46"/>
    </row>
    <row r="916" spans="1:31" customHeight="1" ht="12.75" s="10" customFormat="1">
      <c r="A916" s="226"/>
      <c r="B916" s="295" t="s">
        <v>1936</v>
      </c>
      <c r="C916" s="181" t="s">
        <v>355</v>
      </c>
      <c r="D916" s="181"/>
      <c r="E916" s="181" t="s">
        <v>21</v>
      </c>
      <c r="F916" s="594" t="s">
        <v>1047</v>
      </c>
      <c r="G916" s="592"/>
      <c r="H916" s="592"/>
      <c r="I916" s="593"/>
      <c r="J916" s="181" t="s">
        <v>23</v>
      </c>
      <c r="K916" s="255">
        <f>L916+M916</f>
        <v>90750</v>
      </c>
      <c r="L916" s="367">
        <v>90750</v>
      </c>
      <c r="M916" s="237"/>
      <c r="N916" s="174"/>
      <c r="P916" s="252"/>
      <c r="Q916" s="453"/>
      <c r="R916" s="47"/>
      <c r="S916" s="47"/>
      <c r="T916" s="46"/>
    </row>
    <row r="917" spans="1:31" customHeight="1" ht="12.75" s="10" customFormat="1">
      <c r="A917" s="226"/>
      <c r="B917" s="295" t="s">
        <v>1937</v>
      </c>
      <c r="C917" s="181" t="s">
        <v>355</v>
      </c>
      <c r="D917" s="181"/>
      <c r="E917" s="181" t="s">
        <v>21</v>
      </c>
      <c r="F917" s="594" t="s">
        <v>1047</v>
      </c>
      <c r="G917" s="592"/>
      <c r="H917" s="592"/>
      <c r="I917" s="593"/>
      <c r="J917" s="181" t="s">
        <v>23</v>
      </c>
      <c r="K917" s="255">
        <f>L917+M917</f>
        <v>90750</v>
      </c>
      <c r="L917" s="367">
        <v>90750</v>
      </c>
      <c r="M917" s="237"/>
      <c r="N917" s="174"/>
      <c r="P917" s="252"/>
      <c r="Q917" s="453"/>
      <c r="R917" s="47"/>
      <c r="S917" s="47"/>
      <c r="T917" s="46"/>
    </row>
    <row r="918" spans="1:31" customHeight="1" ht="12.75" s="10" customFormat="1">
      <c r="A918" s="226"/>
      <c r="B918" s="266" t="s">
        <v>1938</v>
      </c>
      <c r="C918" s="181" t="s">
        <v>355</v>
      </c>
      <c r="D918" s="181"/>
      <c r="E918" s="181" t="s">
        <v>21</v>
      </c>
      <c r="F918" s="594" t="s">
        <v>1047</v>
      </c>
      <c r="G918" s="592"/>
      <c r="H918" s="592"/>
      <c r="I918" s="593"/>
      <c r="J918" s="181" t="s">
        <v>23</v>
      </c>
      <c r="K918" s="255">
        <f>L918+M918</f>
        <v>69400</v>
      </c>
      <c r="L918" s="367">
        <v>69400</v>
      </c>
      <c r="M918" s="237"/>
      <c r="N918" s="174"/>
      <c r="P918" s="252"/>
      <c r="Q918" s="453"/>
      <c r="R918" s="47"/>
      <c r="S918" s="47"/>
      <c r="T918" s="46"/>
    </row>
    <row r="919" spans="1:31" customHeight="1" ht="12.75" s="10" customFormat="1">
      <c r="A919" s="226"/>
      <c r="B919" s="266" t="s">
        <v>1939</v>
      </c>
      <c r="C919" s="181" t="s">
        <v>355</v>
      </c>
      <c r="D919" s="181"/>
      <c r="E919" s="181" t="s">
        <v>21</v>
      </c>
      <c r="F919" s="594" t="s">
        <v>1047</v>
      </c>
      <c r="G919" s="592"/>
      <c r="H919" s="592"/>
      <c r="I919" s="593"/>
      <c r="J919" s="181" t="s">
        <v>23</v>
      </c>
      <c r="K919" s="255">
        <f>L919+M919</f>
        <v>87625</v>
      </c>
      <c r="L919" s="367">
        <v>87625</v>
      </c>
      <c r="M919" s="237"/>
      <c r="N919" s="174"/>
      <c r="P919" s="252"/>
      <c r="Q919" s="453"/>
      <c r="R919" s="47"/>
      <c r="S919" s="47"/>
      <c r="T919" s="46"/>
    </row>
    <row r="920" spans="1:31" customHeight="1" ht="12.75" s="10" customFormat="1">
      <c r="A920" s="226"/>
      <c r="B920" s="266" t="s">
        <v>1940</v>
      </c>
      <c r="C920" s="181" t="s">
        <v>355</v>
      </c>
      <c r="D920" s="181"/>
      <c r="E920" s="181" t="s">
        <v>21</v>
      </c>
      <c r="F920" s="594" t="s">
        <v>1047</v>
      </c>
      <c r="G920" s="592"/>
      <c r="H920" s="592"/>
      <c r="I920" s="593"/>
      <c r="J920" s="181" t="s">
        <v>23</v>
      </c>
      <c r="K920" s="255">
        <f>L920+M920</f>
        <v>770000</v>
      </c>
      <c r="L920" s="367">
        <v>770000</v>
      </c>
      <c r="M920" s="237"/>
      <c r="N920" s="174"/>
      <c r="P920" s="252"/>
      <c r="Q920" s="453"/>
      <c r="R920" s="47"/>
      <c r="S920" s="47"/>
      <c r="T920" s="46"/>
    </row>
    <row r="921" spans="1:31" customHeight="1" ht="12.75" s="10" customFormat="1">
      <c r="A921" s="226"/>
      <c r="B921" s="266" t="s">
        <v>1941</v>
      </c>
      <c r="C921" s="181" t="s">
        <v>355</v>
      </c>
      <c r="D921" s="181"/>
      <c r="E921" s="181" t="s">
        <v>21</v>
      </c>
      <c r="F921" s="594" t="s">
        <v>1047</v>
      </c>
      <c r="G921" s="592"/>
      <c r="H921" s="592"/>
      <c r="I921" s="593"/>
      <c r="J921" s="181" t="s">
        <v>23</v>
      </c>
      <c r="K921" s="255">
        <f>L921+M921</f>
        <v>67500</v>
      </c>
      <c r="L921" s="367">
        <v>67500</v>
      </c>
      <c r="M921" s="237"/>
      <c r="N921" s="174"/>
      <c r="P921" s="252"/>
      <c r="Q921" s="453"/>
      <c r="R921" s="47"/>
      <c r="S921" s="47"/>
      <c r="T921" s="46"/>
    </row>
    <row r="922" spans="1:31" customHeight="1" ht="12.75" s="10" customFormat="1">
      <c r="A922" s="226"/>
      <c r="B922" s="266" t="s">
        <v>1942</v>
      </c>
      <c r="C922" s="181" t="s">
        <v>355</v>
      </c>
      <c r="D922" s="181"/>
      <c r="E922" s="181" t="s">
        <v>21</v>
      </c>
      <c r="F922" s="594" t="s">
        <v>1047</v>
      </c>
      <c r="G922" s="592"/>
      <c r="H922" s="592"/>
      <c r="I922" s="593"/>
      <c r="J922" s="181" t="s">
        <v>23</v>
      </c>
      <c r="K922" s="255">
        <f>L922+M922</f>
        <v>21000</v>
      </c>
      <c r="L922" s="367">
        <v>21000</v>
      </c>
      <c r="M922" s="237"/>
      <c r="N922" s="174"/>
      <c r="P922" s="252"/>
      <c r="Q922" s="453"/>
      <c r="R922" s="47"/>
      <c r="S922" s="47"/>
      <c r="T922" s="46"/>
    </row>
    <row r="923" spans="1:31" customHeight="1" ht="12.75" s="10" customFormat="1">
      <c r="A923" s="226"/>
      <c r="B923" s="266" t="s">
        <v>1943</v>
      </c>
      <c r="C923" s="181" t="s">
        <v>355</v>
      </c>
      <c r="D923" s="181"/>
      <c r="E923" s="181" t="s">
        <v>21</v>
      </c>
      <c r="F923" s="594" t="s">
        <v>1047</v>
      </c>
      <c r="G923" s="592"/>
      <c r="H923" s="592"/>
      <c r="I923" s="593"/>
      <c r="J923" s="181" t="s">
        <v>23</v>
      </c>
      <c r="K923" s="255">
        <f>L923+M923</f>
        <v>1996</v>
      </c>
      <c r="L923" s="367">
        <v>1996</v>
      </c>
      <c r="M923" s="237"/>
      <c r="N923" s="174"/>
      <c r="P923" s="252"/>
      <c r="Q923" s="453"/>
      <c r="R923" s="47"/>
      <c r="S923" s="47"/>
      <c r="T923" s="46"/>
    </row>
    <row r="924" spans="1:31" customHeight="1" ht="12.75" s="10" customFormat="1">
      <c r="A924" s="226"/>
      <c r="B924" s="295" t="s">
        <v>1944</v>
      </c>
      <c r="C924" s="181" t="s">
        <v>355</v>
      </c>
      <c r="D924" s="181"/>
      <c r="E924" s="181" t="s">
        <v>21</v>
      </c>
      <c r="F924" s="594" t="s">
        <v>1047</v>
      </c>
      <c r="G924" s="592"/>
      <c r="H924" s="592"/>
      <c r="I924" s="593"/>
      <c r="J924" s="181" t="s">
        <v>23</v>
      </c>
      <c r="K924" s="255">
        <f>L924+M924</f>
        <v>77950</v>
      </c>
      <c r="L924" s="367">
        <v>77950</v>
      </c>
      <c r="M924" s="237"/>
      <c r="N924" s="174"/>
      <c r="P924" s="252"/>
      <c r="Q924" s="453"/>
      <c r="R924" s="47"/>
      <c r="S924" s="47"/>
      <c r="T924" s="46"/>
    </row>
    <row r="925" spans="1:31" customHeight="1" ht="12.75" s="10" customFormat="1">
      <c r="A925" s="226"/>
      <c r="B925" s="295" t="s">
        <v>1945</v>
      </c>
      <c r="C925" s="181" t="s">
        <v>355</v>
      </c>
      <c r="D925" s="181"/>
      <c r="E925" s="181" t="s">
        <v>21</v>
      </c>
      <c r="F925" s="594" t="s">
        <v>1047</v>
      </c>
      <c r="G925" s="592"/>
      <c r="H925" s="592"/>
      <c r="I925" s="593"/>
      <c r="J925" s="181" t="s">
        <v>23</v>
      </c>
      <c r="K925" s="255">
        <f>L925+M925</f>
        <v>46770</v>
      </c>
      <c r="L925" s="367">
        <v>46770</v>
      </c>
      <c r="M925" s="237"/>
      <c r="N925" s="174"/>
      <c r="P925" s="252"/>
      <c r="Q925" s="453"/>
      <c r="R925" s="47"/>
      <c r="S925" s="47"/>
      <c r="T925" s="46"/>
    </row>
    <row r="926" spans="1:31" customHeight="1" ht="12.75" s="10" customFormat="1">
      <c r="A926" s="226"/>
      <c r="B926" s="295" t="s">
        <v>1946</v>
      </c>
      <c r="C926" s="181" t="s">
        <v>355</v>
      </c>
      <c r="D926" s="181"/>
      <c r="E926" s="181" t="s">
        <v>21</v>
      </c>
      <c r="F926" s="594" t="s">
        <v>1047</v>
      </c>
      <c r="G926" s="592"/>
      <c r="H926" s="592"/>
      <c r="I926" s="593"/>
      <c r="J926" s="181" t="s">
        <v>23</v>
      </c>
      <c r="K926" s="255">
        <f>L926+M926</f>
        <v>19584</v>
      </c>
      <c r="L926" s="367">
        <v>19584</v>
      </c>
      <c r="M926" s="237"/>
      <c r="N926" s="174"/>
      <c r="P926" s="252"/>
      <c r="Q926" s="453"/>
      <c r="R926" s="47"/>
      <c r="S926" s="47"/>
      <c r="T926" s="46"/>
    </row>
    <row r="927" spans="1:31" customHeight="1" ht="12.75" s="10" customFormat="1">
      <c r="A927" s="226"/>
      <c r="B927" s="295" t="s">
        <v>1947</v>
      </c>
      <c r="C927" s="181" t="s">
        <v>355</v>
      </c>
      <c r="D927" s="181"/>
      <c r="E927" s="181" t="s">
        <v>21</v>
      </c>
      <c r="F927" s="594" t="s">
        <v>1047</v>
      </c>
      <c r="G927" s="592"/>
      <c r="H927" s="592"/>
      <c r="I927" s="593"/>
      <c r="J927" s="181" t="s">
        <v>23</v>
      </c>
      <c r="K927" s="255">
        <f>L927+M927</f>
        <v>110880</v>
      </c>
      <c r="L927" s="367">
        <v>110880</v>
      </c>
      <c r="M927" s="237"/>
      <c r="N927" s="174"/>
      <c r="P927" s="252"/>
      <c r="Q927" s="453"/>
      <c r="R927" s="47"/>
      <c r="S927" s="47"/>
      <c r="T927" s="46"/>
    </row>
    <row r="928" spans="1:31" customHeight="1" ht="12.75" s="10" customFormat="1">
      <c r="A928" s="226"/>
      <c r="B928" s="266" t="s">
        <v>1948</v>
      </c>
      <c r="C928" s="181" t="s">
        <v>355</v>
      </c>
      <c r="D928" s="181"/>
      <c r="E928" s="181" t="s">
        <v>21</v>
      </c>
      <c r="F928" s="594" t="s">
        <v>1047</v>
      </c>
      <c r="G928" s="592"/>
      <c r="H928" s="592"/>
      <c r="I928" s="593"/>
      <c r="J928" s="181" t="s">
        <v>23</v>
      </c>
      <c r="K928" s="255">
        <f>L928+M928</f>
        <v>32200</v>
      </c>
      <c r="L928" s="367">
        <v>32200</v>
      </c>
      <c r="M928" s="237"/>
      <c r="N928" s="174"/>
      <c r="P928" s="252"/>
      <c r="Q928" s="453"/>
      <c r="R928" s="47"/>
      <c r="S928" s="47"/>
      <c r="T928" s="46"/>
    </row>
    <row r="929" spans="1:31" customHeight="1" ht="12.75" s="10" customFormat="1">
      <c r="A929" s="226"/>
      <c r="B929" s="266" t="s">
        <v>1949</v>
      </c>
      <c r="C929" s="181" t="s">
        <v>355</v>
      </c>
      <c r="D929" s="181"/>
      <c r="E929" s="181" t="s">
        <v>21</v>
      </c>
      <c r="F929" s="594" t="s">
        <v>1047</v>
      </c>
      <c r="G929" s="592"/>
      <c r="H929" s="592"/>
      <c r="I929" s="593"/>
      <c r="J929" s="181" t="s">
        <v>23</v>
      </c>
      <c r="K929" s="255">
        <f>L929+M929</f>
        <v>204</v>
      </c>
      <c r="L929" s="367">
        <v>204</v>
      </c>
      <c r="M929" s="237"/>
      <c r="N929" s="174"/>
      <c r="P929" s="252"/>
      <c r="Q929" s="453"/>
      <c r="R929" s="47"/>
      <c r="S929" s="47"/>
      <c r="T929" s="46"/>
    </row>
    <row r="930" spans="1:31" customHeight="1" ht="12.75" s="10" customFormat="1">
      <c r="A930" s="226"/>
      <c r="B930" s="295" t="s">
        <v>1950</v>
      </c>
      <c r="C930" s="181" t="s">
        <v>355</v>
      </c>
      <c r="D930" s="181"/>
      <c r="E930" s="181" t="s">
        <v>21</v>
      </c>
      <c r="F930" s="594" t="s">
        <v>1047</v>
      </c>
      <c r="G930" s="592"/>
      <c r="H930" s="592"/>
      <c r="I930" s="593"/>
      <c r="J930" s="181" t="s">
        <v>23</v>
      </c>
      <c r="K930" s="255">
        <f>L930+M930</f>
        <v>476</v>
      </c>
      <c r="L930" s="367">
        <v>476</v>
      </c>
      <c r="M930" s="237"/>
      <c r="N930" s="174"/>
      <c r="P930" s="252"/>
      <c r="Q930" s="453"/>
      <c r="R930" s="47"/>
      <c r="S930" s="47"/>
      <c r="T930" s="46"/>
    </row>
    <row r="931" spans="1:31" customHeight="1" ht="12.75" s="10" customFormat="1">
      <c r="A931" s="226"/>
      <c r="B931" s="295" t="s">
        <v>1951</v>
      </c>
      <c r="C931" s="181" t="s">
        <v>355</v>
      </c>
      <c r="D931" s="181"/>
      <c r="E931" s="181" t="s">
        <v>21</v>
      </c>
      <c r="F931" s="594" t="s">
        <v>1047</v>
      </c>
      <c r="G931" s="592"/>
      <c r="H931" s="592"/>
      <c r="I931" s="593"/>
      <c r="J931" s="181" t="s">
        <v>23</v>
      </c>
      <c r="K931" s="255">
        <f>L931+M931</f>
        <v>696</v>
      </c>
      <c r="L931" s="367">
        <v>696</v>
      </c>
      <c r="M931" s="237"/>
      <c r="N931" s="174"/>
      <c r="P931" s="252"/>
      <c r="Q931" s="453"/>
      <c r="R931" s="47"/>
      <c r="S931" s="47"/>
      <c r="T931" s="46"/>
    </row>
    <row r="932" spans="1:31" customHeight="1" ht="12.75" s="10" customFormat="1">
      <c r="A932" s="226"/>
      <c r="B932" s="295" t="s">
        <v>1952</v>
      </c>
      <c r="C932" s="181" t="s">
        <v>355</v>
      </c>
      <c r="D932" s="181"/>
      <c r="E932" s="181" t="s">
        <v>21</v>
      </c>
      <c r="F932" s="594" t="s">
        <v>1047</v>
      </c>
      <c r="G932" s="592"/>
      <c r="H932" s="592"/>
      <c r="I932" s="593"/>
      <c r="J932" s="181" t="s">
        <v>23</v>
      </c>
      <c r="K932" s="255">
        <f>L932+M932</f>
        <v>396</v>
      </c>
      <c r="L932" s="367">
        <v>396</v>
      </c>
      <c r="M932" s="237"/>
      <c r="N932" s="174"/>
      <c r="P932" s="252"/>
      <c r="Q932" s="453"/>
      <c r="R932" s="47"/>
      <c r="S932" s="47"/>
      <c r="T932" s="46"/>
    </row>
    <row r="933" spans="1:31" customHeight="1" ht="12.75" s="10" customFormat="1">
      <c r="A933" s="226"/>
      <c r="B933" s="295" t="s">
        <v>1953</v>
      </c>
      <c r="C933" s="181" t="s">
        <v>355</v>
      </c>
      <c r="D933" s="181"/>
      <c r="E933" s="181" t="s">
        <v>21</v>
      </c>
      <c r="F933" s="594" t="s">
        <v>1047</v>
      </c>
      <c r="G933" s="592"/>
      <c r="H933" s="592"/>
      <c r="I933" s="593"/>
      <c r="J933" s="181" t="s">
        <v>23</v>
      </c>
      <c r="K933" s="255">
        <f>L933+M933</f>
        <v>2556</v>
      </c>
      <c r="L933" s="367">
        <v>2556</v>
      </c>
      <c r="M933" s="237"/>
      <c r="N933" s="174"/>
      <c r="P933" s="252"/>
      <c r="Q933" s="453"/>
      <c r="R933" s="47"/>
      <c r="S933" s="47"/>
      <c r="T933" s="46"/>
    </row>
    <row r="934" spans="1:31" customHeight="1" ht="12.75" s="10" customFormat="1">
      <c r="A934" s="226"/>
      <c r="B934" s="295" t="s">
        <v>1954</v>
      </c>
      <c r="C934" s="181" t="s">
        <v>355</v>
      </c>
      <c r="D934" s="181"/>
      <c r="E934" s="181" t="s">
        <v>21</v>
      </c>
      <c r="F934" s="594" t="s">
        <v>1047</v>
      </c>
      <c r="G934" s="592"/>
      <c r="H934" s="592"/>
      <c r="I934" s="593"/>
      <c r="J934" s="181" t="s">
        <v>23</v>
      </c>
      <c r="K934" s="255">
        <f>L934+M934</f>
        <v>336</v>
      </c>
      <c r="L934" s="367">
        <v>336</v>
      </c>
      <c r="M934" s="237"/>
      <c r="N934" s="174"/>
      <c r="P934" s="252"/>
      <c r="Q934" s="453"/>
      <c r="R934" s="47"/>
      <c r="S934" s="47"/>
      <c r="T934" s="46"/>
    </row>
    <row r="935" spans="1:31" customHeight="1" ht="12.75" s="10" customFormat="1">
      <c r="A935" s="226"/>
      <c r="B935" s="295" t="s">
        <v>1955</v>
      </c>
      <c r="C935" s="181" t="s">
        <v>355</v>
      </c>
      <c r="D935" s="181"/>
      <c r="E935" s="181" t="s">
        <v>21</v>
      </c>
      <c r="F935" s="594" t="s">
        <v>1047</v>
      </c>
      <c r="G935" s="592"/>
      <c r="H935" s="592"/>
      <c r="I935" s="593"/>
      <c r="J935" s="181" t="s">
        <v>23</v>
      </c>
      <c r="K935" s="255">
        <f>L935+M935</f>
        <v>420</v>
      </c>
      <c r="L935" s="367">
        <v>420</v>
      </c>
      <c r="M935" s="237"/>
      <c r="N935" s="174"/>
      <c r="P935" s="252"/>
      <c r="Q935" s="453"/>
      <c r="R935" s="47"/>
      <c r="S935" s="47"/>
      <c r="T935" s="46"/>
    </row>
    <row r="936" spans="1:31" customHeight="1" ht="12.75" s="10" customFormat="1">
      <c r="A936" s="226"/>
      <c r="B936" s="295" t="s">
        <v>1956</v>
      </c>
      <c r="C936" s="181" t="s">
        <v>355</v>
      </c>
      <c r="D936" s="181"/>
      <c r="E936" s="181" t="s">
        <v>21</v>
      </c>
      <c r="F936" s="594" t="s">
        <v>1047</v>
      </c>
      <c r="G936" s="592"/>
      <c r="H936" s="592"/>
      <c r="I936" s="593"/>
      <c r="J936" s="181" t="s">
        <v>23</v>
      </c>
      <c r="K936" s="255">
        <f>L936+M936</f>
        <v>550</v>
      </c>
      <c r="L936" s="367">
        <v>550</v>
      </c>
      <c r="M936" s="237"/>
      <c r="N936" s="174"/>
      <c r="P936" s="252"/>
      <c r="Q936" s="453"/>
      <c r="R936" s="47"/>
      <c r="S936" s="47"/>
      <c r="T936" s="46"/>
    </row>
    <row r="937" spans="1:31" customHeight="1" ht="12.75" s="10" customFormat="1">
      <c r="A937" s="226"/>
      <c r="B937" s="266" t="s">
        <v>1957</v>
      </c>
      <c r="C937" s="181" t="s">
        <v>355</v>
      </c>
      <c r="D937" s="181"/>
      <c r="E937" s="181" t="s">
        <v>21</v>
      </c>
      <c r="F937" s="594" t="s">
        <v>1047</v>
      </c>
      <c r="G937" s="592"/>
      <c r="H937" s="592"/>
      <c r="I937" s="593"/>
      <c r="J937" s="181" t="s">
        <v>23</v>
      </c>
      <c r="K937" s="255">
        <f>L937+M937</f>
        <v>552</v>
      </c>
      <c r="L937" s="367">
        <v>552</v>
      </c>
      <c r="M937" s="237"/>
      <c r="N937" s="174"/>
      <c r="P937" s="252"/>
      <c r="Q937" s="453"/>
      <c r="R937" s="47"/>
      <c r="S937" s="47"/>
      <c r="T937" s="46"/>
    </row>
    <row r="938" spans="1:31" customHeight="1" ht="12.75" s="10" customFormat="1">
      <c r="A938" s="226"/>
      <c r="B938" s="295" t="s">
        <v>1958</v>
      </c>
      <c r="C938" s="181" t="s">
        <v>355</v>
      </c>
      <c r="D938" s="181"/>
      <c r="E938" s="181" t="s">
        <v>21</v>
      </c>
      <c r="F938" s="594" t="s">
        <v>1047</v>
      </c>
      <c r="G938" s="592"/>
      <c r="H938" s="592"/>
      <c r="I938" s="593"/>
      <c r="J938" s="181" t="s">
        <v>23</v>
      </c>
      <c r="K938" s="255">
        <f>L938+M938</f>
        <v>1100</v>
      </c>
      <c r="L938" s="367">
        <v>1100</v>
      </c>
      <c r="M938" s="237"/>
      <c r="N938" s="174"/>
      <c r="P938" s="252"/>
      <c r="Q938" s="453"/>
      <c r="R938" s="47"/>
      <c r="S938" s="47"/>
      <c r="T938" s="46"/>
    </row>
    <row r="939" spans="1:31" customHeight="1" ht="12.75" s="10" customFormat="1">
      <c r="A939" s="226"/>
      <c r="B939" s="242" t="s">
        <v>1731</v>
      </c>
      <c r="C939" s="181"/>
      <c r="D939" s="181"/>
      <c r="E939" s="181"/>
      <c r="F939" s="228"/>
      <c r="G939" s="229"/>
      <c r="H939" s="229"/>
      <c r="I939" s="230"/>
      <c r="J939" s="181"/>
      <c r="K939" s="255">
        <f>L939+M939</f>
        <v>32209002</v>
      </c>
      <c r="L939" s="368">
        <v>32209002</v>
      </c>
      <c r="M939" s="237"/>
      <c r="N939" s="174"/>
      <c r="P939" s="252"/>
      <c r="Q939" s="453"/>
      <c r="R939" s="47"/>
      <c r="S939" s="47"/>
      <c r="T939" s="46"/>
    </row>
    <row r="940" spans="1:31" customHeight="1" ht="12.75" s="10" customFormat="1">
      <c r="A940" s="226"/>
      <c r="B940" s="289" t="s">
        <v>1959</v>
      </c>
      <c r="C940" s="181"/>
      <c r="D940" s="181"/>
      <c r="E940" s="181"/>
      <c r="F940" s="228"/>
      <c r="G940" s="229"/>
      <c r="H940" s="229"/>
      <c r="I940" s="230"/>
      <c r="J940" s="181"/>
      <c r="K940" s="255">
        <f>L940+M940</f>
        <v>0</v>
      </c>
      <c r="L940" s="369"/>
      <c r="M940" s="237"/>
      <c r="N940" s="174"/>
      <c r="P940" s="252"/>
      <c r="Q940" s="453"/>
      <c r="R940" s="47"/>
      <c r="S940" s="47"/>
      <c r="T940" s="46"/>
    </row>
    <row r="941" spans="1:31" customHeight="1" ht="12.75" s="10" customFormat="1">
      <c r="A941" s="226"/>
      <c r="B941" s="266" t="s">
        <v>1960</v>
      </c>
      <c r="C941" s="181" t="s">
        <v>355</v>
      </c>
      <c r="D941" s="181"/>
      <c r="E941" s="181" t="s">
        <v>21</v>
      </c>
      <c r="F941" s="594" t="s">
        <v>1047</v>
      </c>
      <c r="G941" s="592"/>
      <c r="H941" s="592"/>
      <c r="I941" s="593"/>
      <c r="J941" s="181" t="s">
        <v>23</v>
      </c>
      <c r="K941" s="255">
        <f>L941+M941</f>
        <v>22176</v>
      </c>
      <c r="L941" s="275">
        <v>22176</v>
      </c>
      <c r="M941" s="237"/>
      <c r="N941" s="174"/>
      <c r="P941" s="252"/>
      <c r="Q941" s="453"/>
      <c r="R941" s="47"/>
      <c r="S941" s="47"/>
      <c r="T941" s="46"/>
    </row>
    <row r="942" spans="1:31" customHeight="1" ht="12.75" s="10" customFormat="1">
      <c r="A942" s="226"/>
      <c r="B942" s="266" t="s">
        <v>1961</v>
      </c>
      <c r="C942" s="181" t="s">
        <v>355</v>
      </c>
      <c r="D942" s="181"/>
      <c r="E942" s="181" t="s">
        <v>21</v>
      </c>
      <c r="F942" s="594" t="s">
        <v>1047</v>
      </c>
      <c r="G942" s="592"/>
      <c r="H942" s="592"/>
      <c r="I942" s="593"/>
      <c r="J942" s="181" t="s">
        <v>23</v>
      </c>
      <c r="K942" s="255">
        <f>L942+M942</f>
        <v>150600</v>
      </c>
      <c r="L942" s="275">
        <v>150600</v>
      </c>
      <c r="M942" s="237"/>
      <c r="N942" s="174"/>
      <c r="P942" s="252"/>
      <c r="Q942" s="453"/>
      <c r="R942" s="47"/>
      <c r="S942" s="47"/>
      <c r="T942" s="46"/>
    </row>
    <row r="943" spans="1:31" customHeight="1" ht="12.75" s="10" customFormat="1">
      <c r="A943" s="226"/>
      <c r="B943" s="266" t="s">
        <v>1962</v>
      </c>
      <c r="C943" s="181" t="s">
        <v>355</v>
      </c>
      <c r="D943" s="181"/>
      <c r="E943" s="181" t="s">
        <v>21</v>
      </c>
      <c r="F943" s="594" t="s">
        <v>1047</v>
      </c>
      <c r="G943" s="592"/>
      <c r="H943" s="592"/>
      <c r="I943" s="593"/>
      <c r="J943" s="181" t="s">
        <v>23</v>
      </c>
      <c r="K943" s="255">
        <f>L943+M943</f>
        <v>25920</v>
      </c>
      <c r="L943" s="275">
        <v>25920</v>
      </c>
      <c r="M943" s="237"/>
      <c r="N943" s="174"/>
      <c r="P943" s="252"/>
      <c r="Q943" s="453"/>
      <c r="R943" s="47"/>
      <c r="S943" s="47"/>
      <c r="T943" s="46"/>
    </row>
    <row r="944" spans="1:31" customHeight="1" ht="12.75" s="10" customFormat="1">
      <c r="A944" s="226"/>
      <c r="B944" s="266" t="s">
        <v>1963</v>
      </c>
      <c r="C944" s="181" t="s">
        <v>355</v>
      </c>
      <c r="D944" s="181"/>
      <c r="E944" s="181" t="s">
        <v>21</v>
      </c>
      <c r="F944" s="594" t="s">
        <v>1047</v>
      </c>
      <c r="G944" s="592"/>
      <c r="H944" s="592"/>
      <c r="I944" s="593"/>
      <c r="J944" s="181" t="s">
        <v>23</v>
      </c>
      <c r="K944" s="255">
        <f>L944+M944</f>
        <v>16992</v>
      </c>
      <c r="L944" s="275">
        <v>16992</v>
      </c>
      <c r="M944" s="237"/>
      <c r="N944" s="174"/>
      <c r="P944" s="252"/>
      <c r="Q944" s="453"/>
      <c r="R944" s="47"/>
      <c r="S944" s="47"/>
      <c r="T944" s="46"/>
    </row>
    <row r="945" spans="1:31" customHeight="1" ht="12.75" s="10" customFormat="1">
      <c r="A945" s="226"/>
      <c r="B945" s="266" t="s">
        <v>1964</v>
      </c>
      <c r="C945" s="181" t="s">
        <v>355</v>
      </c>
      <c r="D945" s="181"/>
      <c r="E945" s="181" t="s">
        <v>21</v>
      </c>
      <c r="F945" s="594" t="s">
        <v>1047</v>
      </c>
      <c r="G945" s="592"/>
      <c r="H945" s="592"/>
      <c r="I945" s="593"/>
      <c r="J945" s="181" t="s">
        <v>23</v>
      </c>
      <c r="K945" s="255">
        <f>L945+M945</f>
        <v>250200</v>
      </c>
      <c r="L945" s="275">
        <v>250200</v>
      </c>
      <c r="M945" s="237"/>
      <c r="N945" s="174"/>
      <c r="P945" s="252"/>
      <c r="Q945" s="453"/>
      <c r="R945" s="47"/>
      <c r="S945" s="47"/>
      <c r="T945" s="46"/>
    </row>
    <row r="946" spans="1:31" customHeight="1" ht="12.75" s="10" customFormat="1">
      <c r="A946" s="226"/>
      <c r="B946" s="266" t="s">
        <v>1965</v>
      </c>
      <c r="C946" s="181" t="s">
        <v>355</v>
      </c>
      <c r="D946" s="181"/>
      <c r="E946" s="181" t="s">
        <v>21</v>
      </c>
      <c r="F946" s="594" t="s">
        <v>1047</v>
      </c>
      <c r="G946" s="592"/>
      <c r="H946" s="592"/>
      <c r="I946" s="593"/>
      <c r="J946" s="181" t="s">
        <v>23</v>
      </c>
      <c r="K946" s="255">
        <f>L946+M946</f>
        <v>22464</v>
      </c>
      <c r="L946" s="275">
        <v>22464</v>
      </c>
      <c r="M946" s="237"/>
      <c r="N946" s="174"/>
      <c r="P946" s="252"/>
      <c r="Q946" s="453"/>
      <c r="R946" s="47"/>
      <c r="S946" s="47"/>
      <c r="T946" s="46"/>
    </row>
    <row r="947" spans="1:31" customHeight="1" ht="12.75" s="10" customFormat="1">
      <c r="A947" s="226"/>
      <c r="B947" s="242" t="s">
        <v>1731</v>
      </c>
      <c r="C947" s="181"/>
      <c r="D947" s="181"/>
      <c r="E947" s="181"/>
      <c r="F947" s="228"/>
      <c r="G947" s="229"/>
      <c r="H947" s="229"/>
      <c r="I947" s="230"/>
      <c r="J947" s="181"/>
      <c r="K947" s="255">
        <f>L947+M947</f>
        <v>488352</v>
      </c>
      <c r="L947" s="368">
        <v>488352</v>
      </c>
      <c r="M947" s="237"/>
      <c r="N947" s="174"/>
      <c r="P947" s="252"/>
      <c r="Q947" s="453"/>
      <c r="R947" s="47"/>
      <c r="S947" s="47"/>
      <c r="T947" s="46"/>
    </row>
    <row r="948" spans="1:31" customHeight="1" ht="12.75" s="10" customFormat="1">
      <c r="A948" s="226"/>
      <c r="B948" s="370" t="s">
        <v>1966</v>
      </c>
      <c r="C948" s="181"/>
      <c r="D948" s="181"/>
      <c r="E948" s="181"/>
      <c r="F948" s="228"/>
      <c r="G948" s="229"/>
      <c r="H948" s="229"/>
      <c r="I948" s="230"/>
      <c r="J948" s="181"/>
      <c r="K948" s="255">
        <f>L948+M948</f>
        <v>0</v>
      </c>
      <c r="L948" s="367"/>
      <c r="M948" s="237"/>
      <c r="N948" s="174"/>
      <c r="P948" s="252"/>
      <c r="Q948" s="453"/>
      <c r="R948" s="47"/>
      <c r="S948" s="47"/>
      <c r="T948" s="46"/>
    </row>
    <row r="949" spans="1:31" customHeight="1" ht="12.75" s="10" customFormat="1">
      <c r="A949" s="226"/>
      <c r="B949" s="244" t="s">
        <v>1967</v>
      </c>
      <c r="C949" s="181"/>
      <c r="D949" s="181"/>
      <c r="E949" s="181"/>
      <c r="F949" s="228"/>
      <c r="G949" s="229"/>
      <c r="H949" s="229"/>
      <c r="I949" s="230"/>
      <c r="J949" s="181"/>
      <c r="K949" s="255">
        <f>L949+M949</f>
        <v>0</v>
      </c>
      <c r="L949" s="367"/>
      <c r="M949" s="237"/>
      <c r="N949" s="174"/>
      <c r="P949" s="252"/>
      <c r="Q949" s="453"/>
      <c r="R949" s="47"/>
      <c r="S949" s="47"/>
      <c r="T949" s="46"/>
    </row>
    <row r="950" spans="1:31" customHeight="1" ht="12.75" s="10" customFormat="1">
      <c r="A950" s="226"/>
      <c r="B950" s="266" t="s">
        <v>1968</v>
      </c>
      <c r="C950" s="181" t="s">
        <v>355</v>
      </c>
      <c r="D950" s="181"/>
      <c r="E950" s="181" t="s">
        <v>21</v>
      </c>
      <c r="F950" s="594" t="s">
        <v>1047</v>
      </c>
      <c r="G950" s="592"/>
      <c r="H950" s="592"/>
      <c r="I950" s="593"/>
      <c r="J950" s="181" t="s">
        <v>23</v>
      </c>
      <c r="K950" s="255">
        <f>L950+M950</f>
        <v>317520</v>
      </c>
      <c r="L950" s="367">
        <v>317520</v>
      </c>
      <c r="M950" s="237"/>
      <c r="N950" s="174"/>
      <c r="P950" s="252"/>
      <c r="Q950" s="453"/>
      <c r="R950" s="47"/>
      <c r="S950" s="47"/>
      <c r="T950" s="46"/>
    </row>
    <row r="951" spans="1:31" customHeight="1" ht="12.75" s="10" customFormat="1">
      <c r="A951" s="226"/>
      <c r="B951" s="266" t="s">
        <v>1969</v>
      </c>
      <c r="C951" s="181" t="s">
        <v>355</v>
      </c>
      <c r="D951" s="181"/>
      <c r="E951" s="181" t="s">
        <v>21</v>
      </c>
      <c r="F951" s="594" t="s">
        <v>1047</v>
      </c>
      <c r="G951" s="592"/>
      <c r="H951" s="592"/>
      <c r="I951" s="593"/>
      <c r="J951" s="181" t="s">
        <v>23</v>
      </c>
      <c r="K951" s="255">
        <f>L951+M951</f>
        <v>8115000</v>
      </c>
      <c r="L951" s="367">
        <v>8115000</v>
      </c>
      <c r="M951" s="237"/>
      <c r="N951" s="174"/>
      <c r="P951" s="252"/>
      <c r="Q951" s="453"/>
      <c r="R951" s="47"/>
      <c r="S951" s="47"/>
      <c r="T951" s="46"/>
    </row>
    <row r="952" spans="1:31" customHeight="1" ht="12.75" s="10" customFormat="1">
      <c r="A952" s="226"/>
      <c r="B952" s="295" t="s">
        <v>1970</v>
      </c>
      <c r="C952" s="181" t="s">
        <v>355</v>
      </c>
      <c r="D952" s="181"/>
      <c r="E952" s="181" t="s">
        <v>21</v>
      </c>
      <c r="F952" s="594" t="s">
        <v>1047</v>
      </c>
      <c r="G952" s="592"/>
      <c r="H952" s="592"/>
      <c r="I952" s="593"/>
      <c r="J952" s="181" t="s">
        <v>23</v>
      </c>
      <c r="K952" s="255">
        <f>L952+M952</f>
        <v>385000</v>
      </c>
      <c r="L952" s="367">
        <v>385000</v>
      </c>
      <c r="M952" s="237"/>
      <c r="N952" s="174"/>
      <c r="P952" s="252"/>
      <c r="Q952" s="453"/>
      <c r="R952" s="47"/>
      <c r="S952" s="47"/>
      <c r="T952" s="46"/>
    </row>
    <row r="953" spans="1:31" customHeight="1" ht="12.75" s="10" customFormat="1">
      <c r="A953" s="226"/>
      <c r="B953" s="266" t="s">
        <v>1971</v>
      </c>
      <c r="C953" s="181" t="s">
        <v>355</v>
      </c>
      <c r="D953" s="181"/>
      <c r="E953" s="181" t="s">
        <v>21</v>
      </c>
      <c r="F953" s="594" t="s">
        <v>1047</v>
      </c>
      <c r="G953" s="592"/>
      <c r="H953" s="592"/>
      <c r="I953" s="593"/>
      <c r="J953" s="181" t="s">
        <v>23</v>
      </c>
      <c r="K953" s="255">
        <f>L953+M953</f>
        <v>1155000</v>
      </c>
      <c r="L953" s="367">
        <v>1155000</v>
      </c>
      <c r="M953" s="237"/>
      <c r="N953" s="174"/>
      <c r="P953" s="252"/>
      <c r="Q953" s="453"/>
      <c r="R953" s="47"/>
      <c r="S953" s="47"/>
      <c r="T953" s="46"/>
    </row>
    <row r="954" spans="1:31" customHeight="1" ht="12.75" s="10" customFormat="1">
      <c r="A954" s="226"/>
      <c r="B954" s="63"/>
      <c r="C954" s="181"/>
      <c r="D954" s="181"/>
      <c r="E954" s="181"/>
      <c r="F954" s="228"/>
      <c r="G954" s="229"/>
      <c r="H954" s="229"/>
      <c r="I954" s="230"/>
      <c r="J954" s="181"/>
      <c r="K954" s="255">
        <f>L954+M954</f>
        <v>0</v>
      </c>
      <c r="L954" s="255"/>
      <c r="M954" s="237"/>
      <c r="N954" s="174"/>
      <c r="P954" s="252"/>
      <c r="Q954" s="453"/>
      <c r="R954" s="47"/>
      <c r="S954" s="47"/>
      <c r="T954" s="46"/>
    </row>
    <row r="955" spans="1:31" customHeight="1" ht="12.75" s="10" customFormat="1">
      <c r="A955" s="226"/>
      <c r="B955" s="227" t="s">
        <v>1972</v>
      </c>
      <c r="C955" s="181" t="s">
        <v>488</v>
      </c>
      <c r="D955" s="181" t="s">
        <v>1973</v>
      </c>
      <c r="E955" s="181" t="s">
        <v>1974</v>
      </c>
      <c r="F955" s="594" t="s">
        <v>561</v>
      </c>
      <c r="G955" s="592"/>
      <c r="H955" s="592"/>
      <c r="I955" s="593"/>
      <c r="J955" s="181"/>
      <c r="K955" s="255">
        <f>L955+M955</f>
        <v>100000</v>
      </c>
      <c r="L955" s="255">
        <v>100000</v>
      </c>
      <c r="M955" s="237"/>
      <c r="N955" s="174"/>
      <c r="P955" s="252"/>
      <c r="Q955" s="453"/>
      <c r="R955" s="47"/>
      <c r="S955" s="47"/>
      <c r="T955" s="46"/>
    </row>
    <row r="956" spans="1:31" customHeight="1" ht="12.75" s="10" customFormat="1">
      <c r="A956" s="226"/>
      <c r="B956" s="63"/>
      <c r="C956" s="181"/>
      <c r="D956" s="181"/>
      <c r="E956" s="181"/>
      <c r="F956" s="228"/>
      <c r="G956" s="229"/>
      <c r="H956" s="229"/>
      <c r="I956" s="230"/>
      <c r="J956" s="181"/>
      <c r="K956" s="255">
        <f>L956+M956</f>
        <v>0</v>
      </c>
      <c r="L956" s="255"/>
      <c r="M956" s="237"/>
      <c r="N956" s="174"/>
      <c r="P956" s="252"/>
      <c r="Q956" s="453"/>
      <c r="R956" s="47"/>
      <c r="S956" s="47"/>
      <c r="T956" s="46"/>
    </row>
    <row r="957" spans="1:31">
      <c r="A957" s="256"/>
      <c r="B957" s="256" t="s">
        <v>1975</v>
      </c>
      <c r="F957" s="587"/>
      <c r="G957" s="588"/>
      <c r="H957" s="588"/>
      <c r="I957" s="589"/>
    </row>
    <row r="958" spans="1:31">
      <c r="B958" s="226" t="s">
        <v>1976</v>
      </c>
      <c r="F958" s="587"/>
      <c r="G958" s="588"/>
      <c r="H958" s="588"/>
      <c r="I958" s="589"/>
    </row>
    <row r="959" spans="1:31">
      <c r="B959" s="226" t="s">
        <v>1977</v>
      </c>
      <c r="C959" s="257" t="s">
        <v>142</v>
      </c>
      <c r="D959" s="181" t="s">
        <v>20</v>
      </c>
      <c r="E959" s="226" t="s">
        <v>21</v>
      </c>
      <c r="F959" s="587" t="s">
        <v>966</v>
      </c>
      <c r="G959" s="588"/>
      <c r="H959" s="588"/>
      <c r="I959" s="589"/>
      <c r="J959" s="257" t="s">
        <v>23</v>
      </c>
      <c r="K959" s="202">
        <f>L959+M959</f>
        <v>90000</v>
      </c>
      <c r="L959" s="259">
        <v>90000</v>
      </c>
    </row>
    <row r="960" spans="1:31">
      <c r="B960" s="226" t="s">
        <v>1978</v>
      </c>
      <c r="C960" s="257" t="s">
        <v>142</v>
      </c>
      <c r="D960" s="181" t="s">
        <v>20</v>
      </c>
      <c r="E960" s="226" t="s">
        <v>21</v>
      </c>
      <c r="F960" s="587" t="s">
        <v>966</v>
      </c>
      <c r="G960" s="588"/>
      <c r="H960" s="588"/>
      <c r="I960" s="589"/>
      <c r="J960" s="257" t="s">
        <v>23</v>
      </c>
      <c r="K960" s="202">
        <f>L960+M960</f>
        <v>30000</v>
      </c>
      <c r="L960" s="259">
        <v>30000</v>
      </c>
    </row>
    <row r="961" spans="1:31">
      <c r="B961" s="226" t="s">
        <v>1979</v>
      </c>
      <c r="F961" s="587"/>
      <c r="G961" s="588"/>
      <c r="H961" s="588"/>
      <c r="I961" s="589"/>
    </row>
    <row r="962" spans="1:31">
      <c r="B962" s="226" t="s">
        <v>1980</v>
      </c>
      <c r="C962" s="257" t="s">
        <v>142</v>
      </c>
      <c r="D962" s="181" t="s">
        <v>20</v>
      </c>
      <c r="E962" s="226" t="s">
        <v>21</v>
      </c>
      <c r="F962" s="587" t="s">
        <v>966</v>
      </c>
      <c r="G962" s="588"/>
      <c r="H962" s="588"/>
      <c r="I962" s="589"/>
      <c r="J962" s="257" t="s">
        <v>23</v>
      </c>
      <c r="K962" s="202">
        <f>L962+M962</f>
        <v>517500</v>
      </c>
      <c r="L962" s="259">
        <v>517500</v>
      </c>
    </row>
    <row r="963" spans="1:31">
      <c r="B963" s="226" t="s">
        <v>1981</v>
      </c>
      <c r="C963" s="257" t="s">
        <v>142</v>
      </c>
      <c r="D963" s="181" t="s">
        <v>20</v>
      </c>
      <c r="E963" s="226" t="s">
        <v>21</v>
      </c>
      <c r="F963" s="587" t="s">
        <v>966</v>
      </c>
      <c r="G963" s="588"/>
      <c r="H963" s="588"/>
      <c r="I963" s="589"/>
      <c r="J963" s="257" t="s">
        <v>23</v>
      </c>
      <c r="K963" s="202">
        <f>L963+M963</f>
        <v>402000</v>
      </c>
      <c r="L963" s="259">
        <v>402000</v>
      </c>
    </row>
    <row r="964" spans="1:31">
      <c r="B964" s="226" t="s">
        <v>1982</v>
      </c>
      <c r="F964" s="587"/>
      <c r="G964" s="588"/>
      <c r="H964" s="588"/>
      <c r="I964" s="589"/>
    </row>
    <row r="965" spans="1:31" s="73" customFormat="1">
      <c r="A965" s="258"/>
      <c r="B965" s="226" t="s">
        <v>1983</v>
      </c>
      <c r="C965" s="257" t="s">
        <v>142</v>
      </c>
      <c r="D965" s="181" t="s">
        <v>20</v>
      </c>
      <c r="E965" s="226" t="s">
        <v>21</v>
      </c>
      <c r="F965" s="587" t="s">
        <v>966</v>
      </c>
      <c r="G965" s="588"/>
      <c r="H965" s="588"/>
      <c r="I965" s="589"/>
      <c r="J965" s="257" t="s">
        <v>23</v>
      </c>
      <c r="K965" s="202">
        <f>L965+M965</f>
        <v>186200</v>
      </c>
      <c r="L965" s="259">
        <v>186200</v>
      </c>
      <c r="M965" s="259"/>
      <c r="N965" s="260"/>
      <c r="O965" s="1"/>
      <c r="P965" s="196"/>
      <c r="Q965" s="451"/>
      <c r="R965" s="445"/>
      <c r="S965" s="445"/>
      <c r="T965" s="426"/>
      <c r="U965" s="1"/>
      <c r="V965" s="1"/>
      <c r="W965" s="1"/>
      <c r="X965" s="1"/>
      <c r="Y965" s="1"/>
    </row>
    <row r="966" spans="1:31" s="73" customFormat="1">
      <c r="A966" s="258"/>
      <c r="B966" s="226" t="s">
        <v>1984</v>
      </c>
      <c r="C966" s="257" t="s">
        <v>142</v>
      </c>
      <c r="D966" s="181" t="s">
        <v>20</v>
      </c>
      <c r="E966" s="226" t="s">
        <v>21</v>
      </c>
      <c r="F966" s="587" t="s">
        <v>966</v>
      </c>
      <c r="G966" s="588"/>
      <c r="H966" s="588"/>
      <c r="I966" s="589"/>
      <c r="J966" s="257" t="s">
        <v>23</v>
      </c>
      <c r="K966" s="202">
        <f>L966+M966</f>
        <v>88200</v>
      </c>
      <c r="L966" s="259">
        <v>88200</v>
      </c>
      <c r="M966" s="259"/>
      <c r="N966" s="260"/>
      <c r="O966" s="1"/>
      <c r="P966" s="196"/>
      <c r="Q966" s="451"/>
      <c r="R966" s="445"/>
      <c r="S966" s="445"/>
      <c r="T966" s="426"/>
      <c r="U966" s="1"/>
      <c r="V966" s="1"/>
      <c r="W966" s="1"/>
      <c r="X966" s="1"/>
      <c r="Y966" s="1"/>
    </row>
    <row r="967" spans="1:31" s="73" customFormat="1">
      <c r="A967" s="258"/>
      <c r="B967" s="226" t="s">
        <v>1985</v>
      </c>
      <c r="C967" s="257" t="s">
        <v>142</v>
      </c>
      <c r="D967" s="181" t="s">
        <v>20</v>
      </c>
      <c r="E967" s="226" t="s">
        <v>21</v>
      </c>
      <c r="F967" s="587" t="s">
        <v>966</v>
      </c>
      <c r="G967" s="588"/>
      <c r="H967" s="588"/>
      <c r="I967" s="589"/>
      <c r="J967" s="257" t="s">
        <v>23</v>
      </c>
      <c r="K967" s="202">
        <f>L967+M967</f>
        <v>41356</v>
      </c>
      <c r="L967" s="259">
        <v>41356</v>
      </c>
      <c r="M967" s="259"/>
      <c r="N967" s="260"/>
      <c r="O967" s="1"/>
      <c r="P967" s="196"/>
      <c r="Q967" s="451"/>
      <c r="R967" s="445"/>
      <c r="S967" s="445"/>
      <c r="T967" s="426"/>
      <c r="U967" s="1"/>
      <c r="V967" s="1"/>
      <c r="W967" s="1"/>
      <c r="X967" s="1"/>
      <c r="Y967" s="1"/>
    </row>
    <row r="968" spans="1:31" s="73" customFormat="1">
      <c r="A968" s="258"/>
      <c r="B968" s="226" t="s">
        <v>1986</v>
      </c>
      <c r="C968" s="257" t="s">
        <v>142</v>
      </c>
      <c r="D968" s="181" t="s">
        <v>20</v>
      </c>
      <c r="E968" s="226" t="s">
        <v>21</v>
      </c>
      <c r="F968" s="587" t="s">
        <v>966</v>
      </c>
      <c r="G968" s="588"/>
      <c r="H968" s="588"/>
      <c r="I968" s="589"/>
      <c r="J968" s="257" t="s">
        <v>23</v>
      </c>
      <c r="K968" s="202">
        <f>L968+M968</f>
        <v>245000</v>
      </c>
      <c r="L968" s="259">
        <v>245000</v>
      </c>
      <c r="M968" s="259"/>
      <c r="N968" s="260"/>
      <c r="O968" s="1"/>
      <c r="P968" s="196"/>
      <c r="Q968" s="451"/>
      <c r="R968" s="445"/>
      <c r="S968" s="445"/>
      <c r="T968" s="426"/>
      <c r="U968" s="1"/>
      <c r="V968" s="1"/>
      <c r="W968" s="1"/>
      <c r="X968" s="1"/>
      <c r="Y968" s="1"/>
    </row>
    <row r="969" spans="1:31" s="73" customFormat="1">
      <c r="A969" s="258"/>
      <c r="B969" s="226" t="s">
        <v>1987</v>
      </c>
      <c r="C969" s="257" t="s">
        <v>142</v>
      </c>
      <c r="D969" s="181" t="s">
        <v>20</v>
      </c>
      <c r="E969" s="226" t="s">
        <v>21</v>
      </c>
      <c r="F969" s="587" t="s">
        <v>966</v>
      </c>
      <c r="G969" s="588"/>
      <c r="H969" s="588"/>
      <c r="I969" s="589"/>
      <c r="J969" s="257" t="s">
        <v>23</v>
      </c>
      <c r="K969" s="202">
        <f>L969+M969</f>
        <v>254800</v>
      </c>
      <c r="L969" s="259">
        <v>254800</v>
      </c>
      <c r="M969" s="259"/>
      <c r="N969" s="260"/>
      <c r="O969" s="1"/>
      <c r="P969" s="196"/>
      <c r="Q969" s="451"/>
      <c r="R969" s="445"/>
      <c r="S969" s="445"/>
      <c r="T969" s="426"/>
      <c r="U969" s="1"/>
      <c r="V969" s="1"/>
      <c r="W969" s="1"/>
      <c r="X969" s="1"/>
      <c r="Y969" s="1"/>
    </row>
    <row r="970" spans="1:31" s="73" customFormat="1">
      <c r="A970" s="258"/>
      <c r="B970" s="261" t="s">
        <v>1988</v>
      </c>
      <c r="C970" s="257" t="s">
        <v>142</v>
      </c>
      <c r="D970" s="181" t="s">
        <v>20</v>
      </c>
      <c r="E970" s="226" t="s">
        <v>21</v>
      </c>
      <c r="F970" s="587" t="s">
        <v>966</v>
      </c>
      <c r="G970" s="588"/>
      <c r="H970" s="588"/>
      <c r="I970" s="589"/>
      <c r="J970" s="257" t="s">
        <v>23</v>
      </c>
      <c r="K970" s="202">
        <f>L970+M970</f>
        <v>117600</v>
      </c>
      <c r="L970" s="259">
        <v>117600</v>
      </c>
      <c r="M970" s="259"/>
      <c r="N970" s="260"/>
      <c r="O970" s="1"/>
      <c r="P970" s="196"/>
      <c r="Q970" s="451"/>
      <c r="R970" s="445"/>
      <c r="S970" s="445"/>
      <c r="T970" s="426"/>
      <c r="U970" s="1"/>
      <c r="V970" s="1"/>
      <c r="W970" s="1"/>
      <c r="X970" s="1"/>
      <c r="Y970" s="1"/>
    </row>
    <row r="971" spans="1:31" s="73" customFormat="1">
      <c r="A971" s="258"/>
      <c r="B971" s="261" t="s">
        <v>1989</v>
      </c>
      <c r="C971" s="257" t="s">
        <v>142</v>
      </c>
      <c r="D971" s="181" t="s">
        <v>20</v>
      </c>
      <c r="E971" s="226" t="s">
        <v>21</v>
      </c>
      <c r="F971" s="587" t="s">
        <v>966</v>
      </c>
      <c r="G971" s="588"/>
      <c r="H971" s="588"/>
      <c r="I971" s="589"/>
      <c r="J971" s="257" t="s">
        <v>23</v>
      </c>
      <c r="K971" s="202">
        <f>L971+M971</f>
        <v>156800</v>
      </c>
      <c r="L971" s="259">
        <v>156800</v>
      </c>
      <c r="M971" s="259"/>
      <c r="N971" s="260"/>
      <c r="O971" s="1"/>
      <c r="P971" s="196"/>
      <c r="Q971" s="451"/>
      <c r="R971" s="445"/>
      <c r="S971" s="445"/>
      <c r="T971" s="426"/>
      <c r="U971" s="1"/>
      <c r="V971" s="1"/>
      <c r="W971" s="1"/>
      <c r="X971" s="1"/>
      <c r="Y971" s="1"/>
    </row>
    <row r="972" spans="1:31" customHeight="1" ht="12.75" s="10" customFormat="1">
      <c r="A972" s="226"/>
      <c r="B972" s="63"/>
      <c r="C972" s="181"/>
      <c r="D972" s="181"/>
      <c r="E972" s="181"/>
      <c r="F972" s="228"/>
      <c r="G972" s="229"/>
      <c r="H972" s="229"/>
      <c r="I972" s="230"/>
      <c r="J972" s="181"/>
      <c r="K972" s="202">
        <f>L972+M972</f>
        <v>0</v>
      </c>
      <c r="L972" s="255"/>
      <c r="M972" s="237"/>
      <c r="N972" s="174"/>
      <c r="P972" s="252"/>
      <c r="Q972" s="453"/>
      <c r="R972" s="47"/>
      <c r="S972" s="47"/>
      <c r="T972" s="46"/>
    </row>
    <row r="973" spans="1:31" customHeight="1" ht="12.75" s="10" customFormat="1">
      <c r="A973" s="226"/>
      <c r="B973" s="63"/>
      <c r="C973" s="181"/>
      <c r="D973" s="181"/>
      <c r="E973" s="181"/>
      <c r="F973" s="228"/>
      <c r="G973" s="229"/>
      <c r="H973" s="229"/>
      <c r="I973" s="230"/>
      <c r="J973" s="181"/>
      <c r="K973" s="202">
        <f>L973+M973</f>
        <v>0</v>
      </c>
      <c r="L973" s="255"/>
      <c r="M973" s="237"/>
      <c r="N973" s="174"/>
      <c r="P973" s="252"/>
      <c r="Q973" s="453"/>
      <c r="R973" s="47"/>
      <c r="S973" s="47"/>
      <c r="T973" s="46"/>
    </row>
    <row r="974" spans="1:31" customHeight="1" ht="12.75" s="10" customFormat="1">
      <c r="A974" s="226"/>
      <c r="B974" s="227" t="s">
        <v>1990</v>
      </c>
      <c r="C974" s="181"/>
      <c r="D974" s="181"/>
      <c r="E974" s="181"/>
      <c r="F974" s="228"/>
      <c r="G974" s="229"/>
      <c r="H974" s="229"/>
      <c r="I974" s="230"/>
      <c r="J974" s="181"/>
      <c r="K974" s="202">
        <f>L974+M974</f>
        <v>0</v>
      </c>
      <c r="L974" s="255"/>
      <c r="M974" s="237"/>
      <c r="N974" s="174"/>
      <c r="P974" s="252"/>
      <c r="Q974" s="453"/>
      <c r="R974" s="47"/>
      <c r="S974" s="47"/>
      <c r="T974" s="46"/>
    </row>
    <row r="975" spans="1:31" customHeight="1" ht="12.75" s="10" customFormat="1">
      <c r="A975" s="226"/>
      <c r="B975" s="262" t="s">
        <v>1991</v>
      </c>
      <c r="C975" s="181" t="s">
        <v>1992</v>
      </c>
      <c r="D975" s="181" t="s">
        <v>20</v>
      </c>
      <c r="E975" s="226" t="s">
        <v>21</v>
      </c>
      <c r="F975" s="587" t="s">
        <v>1047</v>
      </c>
      <c r="G975" s="588"/>
      <c r="H975" s="588"/>
      <c r="I975" s="589"/>
      <c r="J975" s="257" t="s">
        <v>23</v>
      </c>
      <c r="K975" s="202">
        <f>L975+M975</f>
        <v>106175</v>
      </c>
      <c r="L975" s="259">
        <v>106175</v>
      </c>
      <c r="M975" s="237"/>
      <c r="N975" s="174"/>
      <c r="P975" s="252"/>
      <c r="Q975" s="453"/>
      <c r="R975" s="47"/>
      <c r="S975" s="47"/>
      <c r="T975" s="46"/>
    </row>
    <row r="976" spans="1:31" customHeight="1" ht="12.75" s="10" customFormat="1">
      <c r="A976" s="226"/>
      <c r="B976" s="263" t="s">
        <v>1993</v>
      </c>
      <c r="C976" s="181" t="s">
        <v>1992</v>
      </c>
      <c r="D976" s="181" t="s">
        <v>20</v>
      </c>
      <c r="E976" s="226" t="s">
        <v>21</v>
      </c>
      <c r="F976" s="587" t="s">
        <v>1047</v>
      </c>
      <c r="G976" s="588"/>
      <c r="H976" s="588"/>
      <c r="I976" s="589"/>
      <c r="J976" s="257" t="s">
        <v>23</v>
      </c>
      <c r="K976" s="202">
        <f>L976+M976</f>
        <v>10500</v>
      </c>
      <c r="L976" s="259">
        <v>10500</v>
      </c>
      <c r="M976" s="237"/>
      <c r="N976" s="174"/>
      <c r="P976" s="252"/>
      <c r="Q976" s="453"/>
      <c r="R976" s="47"/>
      <c r="S976" s="47"/>
      <c r="T976" s="46"/>
    </row>
    <row r="977" spans="1:31" customHeight="1" ht="12.75" s="10" customFormat="1">
      <c r="A977" s="226"/>
      <c r="B977" s="263" t="s">
        <v>1994</v>
      </c>
      <c r="C977" s="181" t="s">
        <v>1992</v>
      </c>
      <c r="D977" s="181" t="s">
        <v>20</v>
      </c>
      <c r="E977" s="226" t="s">
        <v>21</v>
      </c>
      <c r="F977" s="587" t="s">
        <v>1047</v>
      </c>
      <c r="G977" s="588"/>
      <c r="H977" s="588"/>
      <c r="I977" s="589"/>
      <c r="J977" s="257" t="s">
        <v>23</v>
      </c>
      <c r="K977" s="202">
        <f>L977+M977</f>
        <v>8750</v>
      </c>
      <c r="L977" s="259">
        <v>8750</v>
      </c>
      <c r="M977" s="237"/>
      <c r="N977" s="174"/>
      <c r="P977" s="252"/>
      <c r="Q977" s="453"/>
      <c r="R977" s="47"/>
      <c r="S977" s="47"/>
      <c r="T977" s="46"/>
    </row>
    <row r="978" spans="1:31" customHeight="1" ht="12.75" s="10" customFormat="1">
      <c r="A978" s="226"/>
      <c r="B978" s="263" t="s">
        <v>1995</v>
      </c>
      <c r="C978" s="181" t="s">
        <v>1992</v>
      </c>
      <c r="D978" s="181" t="s">
        <v>20</v>
      </c>
      <c r="E978" s="226" t="s">
        <v>21</v>
      </c>
      <c r="F978" s="587" t="s">
        <v>1047</v>
      </c>
      <c r="G978" s="588"/>
      <c r="H978" s="588"/>
      <c r="I978" s="589"/>
      <c r="J978" s="257" t="s">
        <v>23</v>
      </c>
      <c r="K978" s="202">
        <f>L978+M978</f>
        <v>3675</v>
      </c>
      <c r="L978" s="259">
        <v>3675</v>
      </c>
      <c r="M978" s="237"/>
      <c r="N978" s="174"/>
      <c r="P978" s="252"/>
      <c r="Q978" s="453"/>
      <c r="R978" s="47"/>
      <c r="S978" s="47"/>
      <c r="T978" s="46"/>
    </row>
    <row r="979" spans="1:31" customHeight="1" ht="12.75" s="10" customFormat="1">
      <c r="A979" s="226"/>
      <c r="B979" s="263" t="s">
        <v>1996</v>
      </c>
      <c r="C979" s="181" t="s">
        <v>1992</v>
      </c>
      <c r="D979" s="181" t="s">
        <v>20</v>
      </c>
      <c r="E979" s="226" t="s">
        <v>21</v>
      </c>
      <c r="F979" s="587" t="s">
        <v>1047</v>
      </c>
      <c r="G979" s="588"/>
      <c r="H979" s="588"/>
      <c r="I979" s="589"/>
      <c r="J979" s="257" t="s">
        <v>23</v>
      </c>
      <c r="K979" s="202">
        <f>L979+M979</f>
        <v>599630</v>
      </c>
      <c r="L979" s="259">
        <v>599630</v>
      </c>
      <c r="M979" s="237"/>
      <c r="N979" s="174"/>
      <c r="P979" s="252"/>
      <c r="Q979" s="453"/>
      <c r="R979" s="47"/>
      <c r="S979" s="47"/>
      <c r="T979" s="46"/>
    </row>
    <row r="980" spans="1:31" customHeight="1" ht="12.75" s="10" customFormat="1">
      <c r="A980" s="226"/>
      <c r="B980" s="263" t="s">
        <v>1551</v>
      </c>
      <c r="C980" s="181" t="s">
        <v>1992</v>
      </c>
      <c r="D980" s="181" t="s">
        <v>20</v>
      </c>
      <c r="E980" s="226" t="s">
        <v>21</v>
      </c>
      <c r="F980" s="587" t="s">
        <v>1047</v>
      </c>
      <c r="G980" s="588"/>
      <c r="H980" s="588"/>
      <c r="I980" s="589"/>
      <c r="J980" s="257" t="s">
        <v>23</v>
      </c>
      <c r="K980" s="202">
        <f>L980+M980</f>
        <v>78720</v>
      </c>
      <c r="L980" s="259">
        <v>78720</v>
      </c>
      <c r="M980" s="237"/>
      <c r="N980" s="174"/>
      <c r="P980" s="252"/>
      <c r="Q980" s="453"/>
      <c r="R980" s="47"/>
      <c r="S980" s="47"/>
      <c r="T980" s="46"/>
    </row>
    <row r="981" spans="1:31" customHeight="1" ht="12.75" s="10" customFormat="1">
      <c r="A981" s="226"/>
      <c r="B981" s="262" t="s">
        <v>1997</v>
      </c>
      <c r="C981" s="181" t="s">
        <v>1992</v>
      </c>
      <c r="D981" s="181" t="s">
        <v>20</v>
      </c>
      <c r="E981" s="226" t="s">
        <v>21</v>
      </c>
      <c r="F981" s="587" t="s">
        <v>1047</v>
      </c>
      <c r="G981" s="588"/>
      <c r="H981" s="588"/>
      <c r="I981" s="589"/>
      <c r="J981" s="257" t="s">
        <v>23</v>
      </c>
      <c r="K981" s="202">
        <f>L981+M981</f>
        <v>34500</v>
      </c>
      <c r="L981" s="259">
        <v>34500</v>
      </c>
      <c r="M981" s="237"/>
      <c r="N981" s="174"/>
      <c r="P981" s="252"/>
      <c r="Q981" s="453"/>
      <c r="R981" s="47"/>
      <c r="S981" s="47"/>
      <c r="T981" s="46"/>
    </row>
    <row r="982" spans="1:31" customHeight="1" ht="12.75" s="10" customFormat="1">
      <c r="A982" s="226"/>
      <c r="B982" s="262" t="s">
        <v>1998</v>
      </c>
      <c r="C982" s="181" t="s">
        <v>1992</v>
      </c>
      <c r="D982" s="181" t="s">
        <v>20</v>
      </c>
      <c r="E982" s="226" t="s">
        <v>21</v>
      </c>
      <c r="F982" s="587" t="s">
        <v>1047</v>
      </c>
      <c r="G982" s="588"/>
      <c r="H982" s="588"/>
      <c r="I982" s="589"/>
      <c r="J982" s="257" t="s">
        <v>23</v>
      </c>
      <c r="K982" s="202">
        <f>L982+M982</f>
        <v>267408</v>
      </c>
      <c r="L982" s="259">
        <v>267408</v>
      </c>
      <c r="M982" s="237"/>
      <c r="N982" s="174"/>
      <c r="P982" s="252"/>
      <c r="Q982" s="453"/>
      <c r="R982" s="47"/>
      <c r="S982" s="47"/>
      <c r="T982" s="46"/>
    </row>
    <row r="983" spans="1:31" customHeight="1" ht="12.75" s="10" customFormat="1">
      <c r="A983" s="226"/>
      <c r="B983" s="63"/>
      <c r="C983" s="181"/>
      <c r="D983" s="181"/>
      <c r="E983" s="181"/>
      <c r="F983" s="228"/>
      <c r="G983" s="229"/>
      <c r="H983" s="229"/>
      <c r="I983" s="230"/>
      <c r="J983" s="181"/>
      <c r="K983" s="202">
        <f>L983+M983</f>
        <v>0</v>
      </c>
      <c r="L983" s="255"/>
      <c r="M983" s="237"/>
      <c r="N983" s="174"/>
      <c r="P983" s="252"/>
      <c r="Q983" s="453"/>
      <c r="R983" s="47"/>
      <c r="S983" s="47"/>
      <c r="T983" s="46"/>
    </row>
    <row r="984" spans="1:31" customHeight="1" ht="12.75" s="10" customFormat="1">
      <c r="A984" s="226"/>
      <c r="B984" s="371" t="s">
        <v>1999</v>
      </c>
      <c r="C984" s="181"/>
      <c r="D984" s="181"/>
      <c r="E984" s="181"/>
      <c r="F984" s="228"/>
      <c r="G984" s="229"/>
      <c r="H984" s="229"/>
      <c r="I984" s="230"/>
      <c r="J984" s="181"/>
      <c r="K984" s="202">
        <f>L984+M984</f>
        <v>0</v>
      </c>
      <c r="L984" s="255"/>
      <c r="M984" s="237"/>
      <c r="N984" s="174"/>
      <c r="P984" s="252"/>
      <c r="Q984" s="453"/>
      <c r="R984" s="47"/>
      <c r="S984" s="47"/>
      <c r="T984" s="46"/>
    </row>
    <row r="985" spans="1:31" customHeight="1" ht="12.75" s="10" customFormat="1">
      <c r="A985" s="226"/>
      <c r="B985" s="372" t="s">
        <v>2000</v>
      </c>
      <c r="C985" s="181" t="s">
        <v>1992</v>
      </c>
      <c r="D985" s="181" t="s">
        <v>20</v>
      </c>
      <c r="E985" s="226" t="s">
        <v>21</v>
      </c>
      <c r="F985" s="587" t="s">
        <v>1047</v>
      </c>
      <c r="G985" s="588"/>
      <c r="H985" s="588"/>
      <c r="I985" s="589"/>
      <c r="J985" s="257" t="s">
        <v>23</v>
      </c>
      <c r="K985" s="202">
        <f>L985+M985</f>
        <v>7000</v>
      </c>
      <c r="L985" s="259">
        <v>7000</v>
      </c>
      <c r="M985" s="237"/>
      <c r="N985" s="174"/>
      <c r="P985" s="252"/>
      <c r="Q985" s="453"/>
      <c r="R985" s="47"/>
      <c r="S985" s="47"/>
      <c r="T985" s="46"/>
    </row>
    <row r="986" spans="1:31" customHeight="1" ht="12.75" s="10" customFormat="1">
      <c r="A986" s="226"/>
      <c r="B986" s="372" t="s">
        <v>2001</v>
      </c>
      <c r="C986" s="181" t="s">
        <v>1992</v>
      </c>
      <c r="D986" s="181" t="s">
        <v>20</v>
      </c>
      <c r="E986" s="226" t="s">
        <v>21</v>
      </c>
      <c r="F986" s="587" t="s">
        <v>1047</v>
      </c>
      <c r="G986" s="588"/>
      <c r="H986" s="588"/>
      <c r="I986" s="589"/>
      <c r="J986" s="257" t="s">
        <v>23</v>
      </c>
      <c r="K986" s="202">
        <f>L986+M986</f>
        <v>34000</v>
      </c>
      <c r="L986" s="259">
        <v>34000</v>
      </c>
      <c r="M986" s="237"/>
      <c r="N986" s="174"/>
      <c r="P986" s="252"/>
      <c r="Q986" s="453"/>
      <c r="R986" s="47"/>
      <c r="S986" s="47"/>
      <c r="T986" s="46"/>
    </row>
    <row r="987" spans="1:31" customHeight="1" ht="12.75" s="10" customFormat="1">
      <c r="A987" s="226"/>
      <c r="B987" s="372" t="s">
        <v>2002</v>
      </c>
      <c r="C987" s="181" t="s">
        <v>1992</v>
      </c>
      <c r="D987" s="181" t="s">
        <v>20</v>
      </c>
      <c r="E987" s="226" t="s">
        <v>21</v>
      </c>
      <c r="F987" s="587" t="s">
        <v>1047</v>
      </c>
      <c r="G987" s="588"/>
      <c r="H987" s="588"/>
      <c r="I987" s="589"/>
      <c r="J987" s="257" t="s">
        <v>23</v>
      </c>
      <c r="K987" s="202">
        <f>L987+M987</f>
        <v>4000</v>
      </c>
      <c r="L987" s="259">
        <v>4000</v>
      </c>
      <c r="M987" s="237"/>
      <c r="N987" s="174"/>
      <c r="P987" s="252"/>
      <c r="Q987" s="453"/>
      <c r="R987" s="47"/>
      <c r="S987" s="47"/>
      <c r="T987" s="46"/>
    </row>
    <row r="988" spans="1:31" customHeight="1" ht="12.75" s="10" customFormat="1">
      <c r="A988" s="226"/>
      <c r="B988" s="372" t="s">
        <v>2003</v>
      </c>
      <c r="C988" s="181" t="s">
        <v>1992</v>
      </c>
      <c r="D988" s="181" t="s">
        <v>20</v>
      </c>
      <c r="E988" s="226" t="s">
        <v>21</v>
      </c>
      <c r="F988" s="587" t="s">
        <v>1047</v>
      </c>
      <c r="G988" s="588"/>
      <c r="H988" s="588"/>
      <c r="I988" s="589"/>
      <c r="J988" s="257" t="s">
        <v>23</v>
      </c>
      <c r="K988" s="202">
        <f>L988+M988</f>
        <v>12000</v>
      </c>
      <c r="L988" s="259">
        <v>12000</v>
      </c>
      <c r="M988" s="237"/>
      <c r="N988" s="174"/>
      <c r="P988" s="252"/>
      <c r="Q988" s="453"/>
      <c r="R988" s="47"/>
      <c r="S988" s="47"/>
      <c r="T988" s="46"/>
    </row>
    <row r="989" spans="1:31" customHeight="1" ht="12.75" s="10" customFormat="1">
      <c r="A989" s="226"/>
      <c r="B989" s="372" t="s">
        <v>2004</v>
      </c>
      <c r="C989" s="181" t="s">
        <v>1992</v>
      </c>
      <c r="D989" s="181" t="s">
        <v>20</v>
      </c>
      <c r="E989" s="226" t="s">
        <v>21</v>
      </c>
      <c r="F989" s="587" t="s">
        <v>1047</v>
      </c>
      <c r="G989" s="588"/>
      <c r="H989" s="588"/>
      <c r="I989" s="589"/>
      <c r="J989" s="257" t="s">
        <v>23</v>
      </c>
      <c r="K989" s="202">
        <f>L989+M989</f>
        <v>15000</v>
      </c>
      <c r="L989" s="259">
        <v>15000</v>
      </c>
      <c r="M989" s="237"/>
      <c r="N989" s="174"/>
      <c r="P989" s="252"/>
      <c r="Q989" s="453"/>
      <c r="R989" s="47"/>
      <c r="S989" s="47"/>
      <c r="T989" s="46"/>
    </row>
    <row r="990" spans="1:31" customHeight="1" ht="12.75" s="10" customFormat="1">
      <c r="A990" s="226"/>
      <c r="B990" s="372"/>
      <c r="C990" s="181"/>
      <c r="D990" s="181"/>
      <c r="E990" s="181"/>
      <c r="F990" s="228"/>
      <c r="G990" s="229"/>
      <c r="H990" s="229"/>
      <c r="I990" s="230"/>
      <c r="J990" s="181"/>
      <c r="K990" s="202">
        <f>L990+M990</f>
        <v>0</v>
      </c>
      <c r="L990" s="259">
        <v>0</v>
      </c>
      <c r="M990" s="237"/>
      <c r="N990" s="174"/>
      <c r="P990" s="252"/>
      <c r="Q990" s="453"/>
      <c r="R990" s="47"/>
      <c r="S990" s="47"/>
      <c r="T990" s="46"/>
    </row>
    <row r="991" spans="1:31" customHeight="1" ht="12.75" s="10" customFormat="1">
      <c r="A991" s="226"/>
      <c r="B991" s="371" t="s">
        <v>2005</v>
      </c>
      <c r="C991" s="181" t="s">
        <v>1992</v>
      </c>
      <c r="D991" s="181" t="s">
        <v>20</v>
      </c>
      <c r="E991" s="226" t="s">
        <v>21</v>
      </c>
      <c r="F991" s="587" t="s">
        <v>1047</v>
      </c>
      <c r="G991" s="588"/>
      <c r="H991" s="588"/>
      <c r="I991" s="589"/>
      <c r="J991" s="257" t="s">
        <v>23</v>
      </c>
      <c r="K991" s="202">
        <f>L991+M991</f>
        <v>0</v>
      </c>
      <c r="L991" s="259">
        <v>0</v>
      </c>
      <c r="M991" s="237"/>
      <c r="N991" s="174"/>
      <c r="P991" s="252"/>
      <c r="Q991" s="453"/>
      <c r="R991" s="47"/>
      <c r="S991" s="47"/>
      <c r="T991" s="46"/>
    </row>
    <row r="992" spans="1:31" customHeight="1" ht="12.75" s="10" customFormat="1">
      <c r="A992" s="226"/>
      <c r="B992" s="373" t="s">
        <v>2006</v>
      </c>
      <c r="C992" s="181" t="s">
        <v>1992</v>
      </c>
      <c r="D992" s="181" t="s">
        <v>20</v>
      </c>
      <c r="E992" s="226" t="s">
        <v>21</v>
      </c>
      <c r="F992" s="587" t="s">
        <v>1047</v>
      </c>
      <c r="G992" s="588"/>
      <c r="H992" s="588"/>
      <c r="I992" s="589"/>
      <c r="J992" s="257" t="s">
        <v>23</v>
      </c>
      <c r="K992" s="202">
        <f>L992+M992</f>
        <v>84000</v>
      </c>
      <c r="L992" s="259">
        <v>84000</v>
      </c>
      <c r="M992" s="237"/>
      <c r="N992" s="174"/>
      <c r="P992" s="252"/>
      <c r="Q992" s="453"/>
      <c r="R992" s="47"/>
      <c r="S992" s="47"/>
      <c r="T992" s="46"/>
    </row>
    <row r="993" spans="1:31" customHeight="1" ht="12.75" s="10" customFormat="1">
      <c r="A993" s="226"/>
      <c r="B993" s="373" t="s">
        <v>2007</v>
      </c>
      <c r="C993" s="181" t="s">
        <v>1992</v>
      </c>
      <c r="D993" s="181" t="s">
        <v>20</v>
      </c>
      <c r="E993" s="226" t="s">
        <v>21</v>
      </c>
      <c r="F993" s="587" t="s">
        <v>1047</v>
      </c>
      <c r="G993" s="588"/>
      <c r="H993" s="588"/>
      <c r="I993" s="589"/>
      <c r="J993" s="257" t="s">
        <v>23</v>
      </c>
      <c r="K993" s="202">
        <f>L993+M993</f>
        <v>120000</v>
      </c>
      <c r="L993" s="259">
        <v>120000</v>
      </c>
      <c r="M993" s="237"/>
      <c r="N993" s="174"/>
      <c r="P993" s="252"/>
      <c r="Q993" s="453"/>
      <c r="R993" s="47"/>
      <c r="S993" s="47"/>
      <c r="T993" s="46"/>
    </row>
    <row r="994" spans="1:31" customHeight="1" ht="12.75" s="10" customFormat="1">
      <c r="A994" s="226"/>
      <c r="B994" s="242" t="s">
        <v>2008</v>
      </c>
      <c r="C994" s="181" t="s">
        <v>1992</v>
      </c>
      <c r="D994" s="181" t="s">
        <v>20</v>
      </c>
      <c r="E994" s="226" t="s">
        <v>21</v>
      </c>
      <c r="F994" s="587" t="s">
        <v>1047</v>
      </c>
      <c r="G994" s="588"/>
      <c r="H994" s="588"/>
      <c r="I994" s="589"/>
      <c r="J994" s="257" t="s">
        <v>23</v>
      </c>
      <c r="K994" s="202">
        <f>L994+M994</f>
        <v>105000</v>
      </c>
      <c r="L994" s="259">
        <v>105000</v>
      </c>
      <c r="M994" s="237"/>
      <c r="N994" s="174"/>
      <c r="P994" s="252"/>
      <c r="Q994" s="453"/>
      <c r="R994" s="47"/>
      <c r="S994" s="47"/>
      <c r="T994" s="46"/>
    </row>
    <row r="995" spans="1:31" customHeight="1" ht="12.75" s="10" customFormat="1">
      <c r="A995" s="226"/>
      <c r="B995" s="374" t="s">
        <v>2009</v>
      </c>
      <c r="C995" s="181" t="s">
        <v>1992</v>
      </c>
      <c r="D995" s="181" t="s">
        <v>20</v>
      </c>
      <c r="E995" s="226" t="s">
        <v>21</v>
      </c>
      <c r="F995" s="587" t="s">
        <v>1047</v>
      </c>
      <c r="G995" s="588"/>
      <c r="H995" s="588"/>
      <c r="I995" s="589"/>
      <c r="J995" s="257" t="s">
        <v>23</v>
      </c>
      <c r="K995" s="202">
        <f>L995+M995</f>
        <v>15000</v>
      </c>
      <c r="L995" s="259">
        <v>15000</v>
      </c>
      <c r="M995" s="237"/>
      <c r="N995" s="174"/>
      <c r="P995" s="252"/>
      <c r="Q995" s="453"/>
      <c r="R995" s="47"/>
      <c r="S995" s="47"/>
      <c r="T995" s="46"/>
    </row>
    <row r="996" spans="1:31" customHeight="1" ht="12.75" s="10" customFormat="1">
      <c r="A996" s="226"/>
      <c r="B996" s="374" t="s">
        <v>2010</v>
      </c>
      <c r="C996" s="181" t="s">
        <v>1992</v>
      </c>
      <c r="D996" s="181" t="s">
        <v>20</v>
      </c>
      <c r="E996" s="226" t="s">
        <v>21</v>
      </c>
      <c r="F996" s="587" t="s">
        <v>1047</v>
      </c>
      <c r="G996" s="588"/>
      <c r="H996" s="588"/>
      <c r="I996" s="589"/>
      <c r="J996" s="257" t="s">
        <v>23</v>
      </c>
      <c r="K996" s="202">
        <f>L996+M996</f>
        <v>20000</v>
      </c>
      <c r="L996" s="259">
        <v>20000</v>
      </c>
      <c r="M996" s="237"/>
      <c r="N996" s="174"/>
      <c r="P996" s="252"/>
      <c r="Q996" s="453"/>
      <c r="R996" s="47"/>
      <c r="S996" s="47"/>
      <c r="T996" s="46"/>
    </row>
    <row r="997" spans="1:31" customHeight="1" ht="12.75" s="10" customFormat="1">
      <c r="A997" s="226"/>
      <c r="B997" s="374" t="s">
        <v>2011</v>
      </c>
      <c r="C997" s="181" t="s">
        <v>1992</v>
      </c>
      <c r="D997" s="181" t="s">
        <v>20</v>
      </c>
      <c r="E997" s="226" t="s">
        <v>21</v>
      </c>
      <c r="F997" s="587" t="s">
        <v>1047</v>
      </c>
      <c r="G997" s="588"/>
      <c r="H997" s="588"/>
      <c r="I997" s="589"/>
      <c r="J997" s="257" t="s">
        <v>23</v>
      </c>
      <c r="K997" s="202">
        <f>L997+M997</f>
        <v>150000</v>
      </c>
      <c r="L997" s="259">
        <v>150000</v>
      </c>
      <c r="M997" s="237"/>
      <c r="N997" s="174"/>
      <c r="P997" s="252"/>
      <c r="Q997" s="453"/>
      <c r="R997" s="47"/>
      <c r="S997" s="47"/>
      <c r="T997" s="46"/>
    </row>
    <row r="998" spans="1:31" customHeight="1" ht="12.75" s="10" customFormat="1">
      <c r="A998" s="226"/>
      <c r="B998" s="266" t="s">
        <v>2012</v>
      </c>
      <c r="C998" s="181" t="s">
        <v>1992</v>
      </c>
      <c r="D998" s="181" t="s">
        <v>20</v>
      </c>
      <c r="E998" s="226" t="s">
        <v>21</v>
      </c>
      <c r="F998" s="587" t="s">
        <v>1047</v>
      </c>
      <c r="G998" s="588"/>
      <c r="H998" s="588"/>
      <c r="I998" s="589"/>
      <c r="J998" s="257" t="s">
        <v>23</v>
      </c>
      <c r="K998" s="202">
        <f>L998+M998</f>
        <v>18000</v>
      </c>
      <c r="L998" s="259">
        <v>18000</v>
      </c>
      <c r="M998" s="237"/>
      <c r="N998" s="174"/>
      <c r="P998" s="252"/>
      <c r="Q998" s="453"/>
      <c r="R998" s="47"/>
      <c r="S998" s="47"/>
      <c r="T998" s="46"/>
    </row>
    <row r="999" spans="1:31" customHeight="1" ht="12.75" s="10" customFormat="1">
      <c r="A999" s="226"/>
      <c r="B999" s="266" t="s">
        <v>2013</v>
      </c>
      <c r="C999" s="181" t="s">
        <v>1992</v>
      </c>
      <c r="D999" s="181" t="s">
        <v>20</v>
      </c>
      <c r="E999" s="226" t="s">
        <v>21</v>
      </c>
      <c r="F999" s="587" t="s">
        <v>1047</v>
      </c>
      <c r="G999" s="588"/>
      <c r="H999" s="588"/>
      <c r="I999" s="589"/>
      <c r="J999" s="257" t="s">
        <v>23</v>
      </c>
      <c r="K999" s="202">
        <f>L999+M999</f>
        <v>28800</v>
      </c>
      <c r="L999" s="259">
        <v>28800</v>
      </c>
      <c r="M999" s="237"/>
      <c r="N999" s="174"/>
      <c r="P999" s="252"/>
      <c r="Q999" s="453"/>
      <c r="R999" s="47"/>
      <c r="S999" s="47"/>
      <c r="T999" s="46"/>
    </row>
    <row r="1000" spans="1:31" customHeight="1" ht="12.75" s="10" customFormat="1">
      <c r="A1000" s="226"/>
      <c r="B1000" s="266" t="s">
        <v>2014</v>
      </c>
      <c r="C1000" s="181" t="s">
        <v>1992</v>
      </c>
      <c r="D1000" s="181" t="s">
        <v>20</v>
      </c>
      <c r="E1000" s="226" t="s">
        <v>21</v>
      </c>
      <c r="F1000" s="587" t="s">
        <v>1047</v>
      </c>
      <c r="G1000" s="588"/>
      <c r="H1000" s="588"/>
      <c r="I1000" s="589"/>
      <c r="J1000" s="257" t="s">
        <v>23</v>
      </c>
      <c r="K1000" s="202">
        <f>L1000+M1000</f>
        <v>316800</v>
      </c>
      <c r="L1000" s="259">
        <v>316800</v>
      </c>
      <c r="M1000" s="237"/>
      <c r="N1000" s="174"/>
      <c r="P1000" s="252"/>
      <c r="Q1000" s="453"/>
      <c r="R1000" s="47"/>
      <c r="S1000" s="47"/>
      <c r="T1000" s="46"/>
    </row>
    <row r="1001" spans="1:31" customHeight="1" ht="12.75" s="10" customFormat="1">
      <c r="A1001" s="226"/>
      <c r="B1001" s="266" t="s">
        <v>2015</v>
      </c>
      <c r="C1001" s="181" t="s">
        <v>1992</v>
      </c>
      <c r="D1001" s="181" t="s">
        <v>20</v>
      </c>
      <c r="E1001" s="226" t="s">
        <v>21</v>
      </c>
      <c r="F1001" s="587" t="s">
        <v>1047</v>
      </c>
      <c r="G1001" s="588"/>
      <c r="H1001" s="588"/>
      <c r="I1001" s="589"/>
      <c r="J1001" s="257" t="s">
        <v>23</v>
      </c>
      <c r="K1001" s="202">
        <f>L1001+M1001</f>
        <v>7200</v>
      </c>
      <c r="L1001" s="259">
        <v>7200</v>
      </c>
      <c r="M1001" s="237"/>
      <c r="N1001" s="174"/>
      <c r="P1001" s="252"/>
      <c r="Q1001" s="453"/>
      <c r="R1001" s="47"/>
      <c r="S1001" s="47"/>
      <c r="T1001" s="46"/>
    </row>
    <row r="1002" spans="1:31" customHeight="1" ht="12.75" s="10" customFormat="1">
      <c r="A1002" s="226"/>
      <c r="B1002" s="266" t="s">
        <v>2016</v>
      </c>
      <c r="C1002" s="181" t="s">
        <v>1992</v>
      </c>
      <c r="D1002" s="181" t="s">
        <v>20</v>
      </c>
      <c r="E1002" s="226" t="s">
        <v>21</v>
      </c>
      <c r="F1002" s="587" t="s">
        <v>1047</v>
      </c>
      <c r="G1002" s="588"/>
      <c r="H1002" s="588"/>
      <c r="I1002" s="589"/>
      <c r="J1002" s="257" t="s">
        <v>23</v>
      </c>
      <c r="K1002" s="202">
        <f>L1002+M1002</f>
        <v>6000</v>
      </c>
      <c r="L1002" s="259">
        <v>6000</v>
      </c>
      <c r="M1002" s="237"/>
      <c r="N1002" s="174"/>
      <c r="P1002" s="252"/>
      <c r="Q1002" s="453"/>
      <c r="R1002" s="47"/>
      <c r="S1002" s="47"/>
      <c r="T1002" s="46"/>
    </row>
    <row r="1003" spans="1:31" customHeight="1" ht="12.75" s="10" customFormat="1">
      <c r="A1003" s="226"/>
      <c r="B1003" s="266" t="s">
        <v>2017</v>
      </c>
      <c r="C1003" s="181" t="s">
        <v>1992</v>
      </c>
      <c r="D1003" s="181" t="s">
        <v>20</v>
      </c>
      <c r="E1003" s="226" t="s">
        <v>21</v>
      </c>
      <c r="F1003" s="587" t="s">
        <v>1047</v>
      </c>
      <c r="G1003" s="588"/>
      <c r="H1003" s="588"/>
      <c r="I1003" s="589"/>
      <c r="J1003" s="257" t="s">
        <v>23</v>
      </c>
      <c r="K1003" s="202">
        <f>L1003+M1003</f>
        <v>18000</v>
      </c>
      <c r="L1003" s="259">
        <v>18000</v>
      </c>
      <c r="M1003" s="237"/>
      <c r="N1003" s="174"/>
      <c r="P1003" s="252"/>
      <c r="Q1003" s="453"/>
      <c r="R1003" s="47"/>
      <c r="S1003" s="47"/>
      <c r="T1003" s="46"/>
    </row>
    <row r="1004" spans="1:31" customHeight="1" ht="12.75" s="10" customFormat="1">
      <c r="A1004" s="226"/>
      <c r="B1004" s="266" t="s">
        <v>2018</v>
      </c>
      <c r="C1004" s="181" t="s">
        <v>1992</v>
      </c>
      <c r="D1004" s="181" t="s">
        <v>20</v>
      </c>
      <c r="E1004" s="226" t="s">
        <v>21</v>
      </c>
      <c r="F1004" s="587" t="s">
        <v>1047</v>
      </c>
      <c r="G1004" s="588"/>
      <c r="H1004" s="588"/>
      <c r="I1004" s="589"/>
      <c r="J1004" s="257" t="s">
        <v>23</v>
      </c>
      <c r="K1004" s="202">
        <f>L1004+M1004</f>
        <v>100800</v>
      </c>
      <c r="L1004" s="259">
        <v>100800</v>
      </c>
      <c r="M1004" s="237"/>
      <c r="N1004" s="174"/>
      <c r="P1004" s="252"/>
      <c r="Q1004" s="453"/>
      <c r="R1004" s="47"/>
      <c r="S1004" s="47"/>
      <c r="T1004" s="46"/>
    </row>
    <row r="1005" spans="1:31" customHeight="1" ht="12.75" s="10" customFormat="1">
      <c r="A1005" s="226"/>
      <c r="B1005" s="266" t="s">
        <v>2019</v>
      </c>
      <c r="C1005" s="181" t="s">
        <v>1992</v>
      </c>
      <c r="D1005" s="181" t="s">
        <v>20</v>
      </c>
      <c r="E1005" s="226" t="s">
        <v>21</v>
      </c>
      <c r="F1005" s="587" t="s">
        <v>1047</v>
      </c>
      <c r="G1005" s="588"/>
      <c r="H1005" s="588"/>
      <c r="I1005" s="589"/>
      <c r="J1005" s="257" t="s">
        <v>23</v>
      </c>
      <c r="K1005" s="202">
        <f>L1005+M1005</f>
        <v>17500</v>
      </c>
      <c r="L1005" s="259">
        <v>17500</v>
      </c>
      <c r="M1005" s="237"/>
      <c r="N1005" s="174"/>
      <c r="P1005" s="252"/>
      <c r="Q1005" s="453"/>
      <c r="R1005" s="47"/>
      <c r="S1005" s="47"/>
      <c r="T1005" s="46"/>
    </row>
    <row r="1006" spans="1:31" customHeight="1" ht="12.75" s="10" customFormat="1">
      <c r="A1006" s="226"/>
      <c r="B1006" s="266" t="s">
        <v>2020</v>
      </c>
      <c r="C1006" s="181" t="s">
        <v>1992</v>
      </c>
      <c r="D1006" s="181" t="s">
        <v>20</v>
      </c>
      <c r="E1006" s="226" t="s">
        <v>21</v>
      </c>
      <c r="F1006" s="587" t="s">
        <v>1047</v>
      </c>
      <c r="G1006" s="588"/>
      <c r="H1006" s="588"/>
      <c r="I1006" s="589"/>
      <c r="J1006" s="257" t="s">
        <v>23</v>
      </c>
      <c r="K1006" s="202">
        <f>L1006+M1006</f>
        <v>57000</v>
      </c>
      <c r="L1006" s="259">
        <v>57000</v>
      </c>
      <c r="M1006" s="237"/>
      <c r="N1006" s="174"/>
      <c r="P1006" s="252"/>
      <c r="Q1006" s="453"/>
      <c r="R1006" s="47"/>
      <c r="S1006" s="47"/>
      <c r="T1006" s="46"/>
    </row>
    <row r="1007" spans="1:31" customHeight="1" ht="12.75" s="10" customFormat="1">
      <c r="A1007" s="226"/>
      <c r="B1007" s="266" t="s">
        <v>2021</v>
      </c>
      <c r="C1007" s="181" t="s">
        <v>1992</v>
      </c>
      <c r="D1007" s="181" t="s">
        <v>20</v>
      </c>
      <c r="E1007" s="226" t="s">
        <v>21</v>
      </c>
      <c r="F1007" s="587" t="s">
        <v>1047</v>
      </c>
      <c r="G1007" s="588"/>
      <c r="H1007" s="588"/>
      <c r="I1007" s="589"/>
      <c r="J1007" s="257" t="s">
        <v>23</v>
      </c>
      <c r="K1007" s="202">
        <f>L1007+M1007</f>
        <v>126000</v>
      </c>
      <c r="L1007" s="259">
        <v>126000</v>
      </c>
      <c r="M1007" s="237"/>
      <c r="N1007" s="174"/>
      <c r="P1007" s="252"/>
      <c r="Q1007" s="453"/>
      <c r="R1007" s="47"/>
      <c r="S1007" s="47"/>
      <c r="T1007" s="46"/>
    </row>
    <row r="1008" spans="1:31" customHeight="1" ht="12.75" s="10" customFormat="1">
      <c r="A1008" s="226"/>
      <c r="B1008" s="266" t="s">
        <v>2022</v>
      </c>
      <c r="C1008" s="181" t="s">
        <v>1992</v>
      </c>
      <c r="D1008" s="181" t="s">
        <v>20</v>
      </c>
      <c r="E1008" s="226" t="s">
        <v>21</v>
      </c>
      <c r="F1008" s="587" t="s">
        <v>1047</v>
      </c>
      <c r="G1008" s="588"/>
      <c r="H1008" s="588"/>
      <c r="I1008" s="589"/>
      <c r="J1008" s="257" t="s">
        <v>23</v>
      </c>
      <c r="K1008" s="202">
        <f>L1008+M1008</f>
        <v>18000</v>
      </c>
      <c r="L1008" s="259">
        <v>18000</v>
      </c>
      <c r="M1008" s="237"/>
      <c r="N1008" s="174"/>
      <c r="P1008" s="252"/>
      <c r="Q1008" s="453"/>
      <c r="R1008" s="47"/>
      <c r="S1008" s="47"/>
      <c r="T1008" s="46"/>
    </row>
    <row r="1009" spans="1:31" customHeight="1" ht="12.75" s="10" customFormat="1">
      <c r="A1009" s="226"/>
      <c r="B1009" s="266" t="s">
        <v>2023</v>
      </c>
      <c r="C1009" s="181" t="s">
        <v>1992</v>
      </c>
      <c r="D1009" s="181" t="s">
        <v>20</v>
      </c>
      <c r="E1009" s="226" t="s">
        <v>21</v>
      </c>
      <c r="F1009" s="587" t="s">
        <v>1047</v>
      </c>
      <c r="G1009" s="588"/>
      <c r="H1009" s="588"/>
      <c r="I1009" s="589"/>
      <c r="J1009" s="257" t="s">
        <v>23</v>
      </c>
      <c r="K1009" s="202">
        <f>L1009+M1009</f>
        <v>58500</v>
      </c>
      <c r="L1009" s="259">
        <v>58500</v>
      </c>
      <c r="M1009" s="237"/>
      <c r="N1009" s="174"/>
      <c r="P1009" s="252"/>
      <c r="Q1009" s="453"/>
      <c r="R1009" s="47"/>
      <c r="S1009" s="47"/>
      <c r="T1009" s="46"/>
    </row>
    <row r="1010" spans="1:31" customHeight="1" ht="12.75" s="10" customFormat="1">
      <c r="A1010" s="226"/>
      <c r="B1010" s="266" t="s">
        <v>2024</v>
      </c>
      <c r="C1010" s="181" t="s">
        <v>1992</v>
      </c>
      <c r="D1010" s="181" t="s">
        <v>20</v>
      </c>
      <c r="E1010" s="226" t="s">
        <v>21</v>
      </c>
      <c r="F1010" s="587" t="s">
        <v>1047</v>
      </c>
      <c r="G1010" s="588"/>
      <c r="H1010" s="588"/>
      <c r="I1010" s="589"/>
      <c r="J1010" s="257" t="s">
        <v>23</v>
      </c>
      <c r="K1010" s="202">
        <f>L1010+M1010</f>
        <v>31200</v>
      </c>
      <c r="L1010" s="259">
        <v>31200</v>
      </c>
      <c r="M1010" s="237"/>
      <c r="N1010" s="174"/>
      <c r="P1010" s="252"/>
      <c r="Q1010" s="453"/>
      <c r="R1010" s="47"/>
      <c r="S1010" s="47"/>
      <c r="T1010" s="46"/>
    </row>
    <row r="1011" spans="1:31" customHeight="1" ht="12.75" s="10" customFormat="1">
      <c r="A1011" s="226"/>
      <c r="B1011" s="266" t="s">
        <v>2025</v>
      </c>
      <c r="C1011" s="181" t="s">
        <v>1992</v>
      </c>
      <c r="D1011" s="181" t="s">
        <v>20</v>
      </c>
      <c r="E1011" s="226" t="s">
        <v>21</v>
      </c>
      <c r="F1011" s="587" t="s">
        <v>1047</v>
      </c>
      <c r="G1011" s="588"/>
      <c r="H1011" s="588"/>
      <c r="I1011" s="589"/>
      <c r="J1011" s="257" t="s">
        <v>23</v>
      </c>
      <c r="K1011" s="202">
        <f>L1011+M1011</f>
        <v>96000</v>
      </c>
      <c r="L1011" s="259">
        <v>96000</v>
      </c>
      <c r="M1011" s="237"/>
      <c r="N1011" s="174"/>
      <c r="P1011" s="252"/>
      <c r="Q1011" s="453"/>
      <c r="R1011" s="47"/>
      <c r="S1011" s="47"/>
      <c r="T1011" s="46"/>
    </row>
    <row r="1012" spans="1:31" customHeight="1" ht="12.75" s="10" customFormat="1">
      <c r="A1012" s="226"/>
      <c r="B1012" s="345" t="s">
        <v>2026</v>
      </c>
      <c r="C1012" s="181" t="s">
        <v>1992</v>
      </c>
      <c r="D1012" s="181" t="s">
        <v>20</v>
      </c>
      <c r="E1012" s="226" t="s">
        <v>21</v>
      </c>
      <c r="F1012" s="587" t="s">
        <v>1047</v>
      </c>
      <c r="G1012" s="588"/>
      <c r="H1012" s="588"/>
      <c r="I1012" s="589"/>
      <c r="J1012" s="257" t="s">
        <v>23</v>
      </c>
      <c r="K1012" s="202">
        <f>L1012+M1012</f>
        <v>11400</v>
      </c>
      <c r="L1012" s="259">
        <v>11400</v>
      </c>
      <c r="M1012" s="237"/>
      <c r="N1012" s="174"/>
      <c r="P1012" s="252"/>
      <c r="Q1012" s="453"/>
      <c r="R1012" s="47"/>
      <c r="S1012" s="47"/>
      <c r="T1012" s="46"/>
    </row>
    <row r="1013" spans="1:31" customHeight="1" ht="12.75" s="10" customFormat="1">
      <c r="A1013" s="226"/>
      <c r="B1013" s="226" t="s">
        <v>2027</v>
      </c>
      <c r="C1013" s="181" t="s">
        <v>1992</v>
      </c>
      <c r="D1013" s="181" t="s">
        <v>20</v>
      </c>
      <c r="E1013" s="226" t="s">
        <v>21</v>
      </c>
      <c r="F1013" s="587" t="s">
        <v>1047</v>
      </c>
      <c r="G1013" s="588"/>
      <c r="H1013" s="588"/>
      <c r="I1013" s="589"/>
      <c r="J1013" s="257" t="s">
        <v>23</v>
      </c>
      <c r="K1013" s="202">
        <f>L1013+M1013</f>
        <v>35000</v>
      </c>
      <c r="L1013" s="259">
        <v>35000</v>
      </c>
      <c r="M1013" s="237"/>
      <c r="N1013" s="174"/>
      <c r="P1013" s="252"/>
      <c r="Q1013" s="453"/>
      <c r="R1013" s="47"/>
      <c r="S1013" s="47"/>
      <c r="T1013" s="46"/>
    </row>
    <row r="1014" spans="1:31" customHeight="1" ht="12.75" s="10" customFormat="1">
      <c r="A1014" s="226"/>
      <c r="B1014" s="242" t="s">
        <v>2028</v>
      </c>
      <c r="C1014" s="181" t="s">
        <v>1992</v>
      </c>
      <c r="D1014" s="181" t="s">
        <v>20</v>
      </c>
      <c r="E1014" s="226" t="s">
        <v>21</v>
      </c>
      <c r="F1014" s="587" t="s">
        <v>1047</v>
      </c>
      <c r="G1014" s="588"/>
      <c r="H1014" s="588"/>
      <c r="I1014" s="589"/>
      <c r="J1014" s="257" t="s">
        <v>23</v>
      </c>
      <c r="K1014" s="202">
        <f>L1014+M1014</f>
        <v>153000</v>
      </c>
      <c r="L1014" s="259">
        <v>153000</v>
      </c>
      <c r="M1014" s="237"/>
      <c r="N1014" s="174"/>
      <c r="P1014" s="252"/>
      <c r="Q1014" s="453"/>
      <c r="R1014" s="47"/>
      <c r="S1014" s="47"/>
      <c r="T1014" s="46"/>
    </row>
    <row r="1015" spans="1:31" customHeight="1" ht="12.75" s="10" customFormat="1">
      <c r="A1015" s="226"/>
      <c r="B1015" s="242" t="s">
        <v>2029</v>
      </c>
      <c r="C1015" s="181" t="s">
        <v>1992</v>
      </c>
      <c r="D1015" s="181" t="s">
        <v>20</v>
      </c>
      <c r="E1015" s="226" t="s">
        <v>21</v>
      </c>
      <c r="F1015" s="587" t="s">
        <v>1047</v>
      </c>
      <c r="G1015" s="588"/>
      <c r="H1015" s="588"/>
      <c r="I1015" s="589"/>
      <c r="J1015" s="257" t="s">
        <v>23</v>
      </c>
      <c r="K1015" s="202">
        <f>L1015+M1015</f>
        <v>40000</v>
      </c>
      <c r="L1015" s="259">
        <v>40000</v>
      </c>
      <c r="M1015" s="237"/>
      <c r="N1015" s="174"/>
      <c r="P1015" s="252"/>
      <c r="Q1015" s="453"/>
      <c r="R1015" s="47"/>
      <c r="S1015" s="47"/>
      <c r="T1015" s="46"/>
    </row>
    <row r="1016" spans="1:31" customHeight="1" ht="12.75" s="10" customFormat="1">
      <c r="A1016" s="226"/>
      <c r="B1016" s="242" t="s">
        <v>2030</v>
      </c>
      <c r="C1016" s="181" t="s">
        <v>1992</v>
      </c>
      <c r="D1016" s="181" t="s">
        <v>20</v>
      </c>
      <c r="E1016" s="226" t="s">
        <v>21</v>
      </c>
      <c r="F1016" s="587" t="s">
        <v>1047</v>
      </c>
      <c r="G1016" s="588"/>
      <c r="H1016" s="588"/>
      <c r="I1016" s="589"/>
      <c r="J1016" s="257" t="s">
        <v>23</v>
      </c>
      <c r="K1016" s="202">
        <f>L1016+M1016</f>
        <v>60000</v>
      </c>
      <c r="L1016" s="259">
        <v>60000</v>
      </c>
      <c r="M1016" s="237"/>
      <c r="N1016" s="174"/>
      <c r="P1016" s="252"/>
      <c r="Q1016" s="453"/>
      <c r="R1016" s="47"/>
      <c r="S1016" s="47"/>
      <c r="T1016" s="46"/>
    </row>
    <row r="1017" spans="1:31" customHeight="1" ht="12.75" s="10" customFormat="1">
      <c r="A1017" s="226"/>
      <c r="B1017" s="265" t="s">
        <v>2031</v>
      </c>
      <c r="C1017" s="181" t="s">
        <v>1992</v>
      </c>
      <c r="D1017" s="181" t="s">
        <v>20</v>
      </c>
      <c r="E1017" s="226" t="s">
        <v>21</v>
      </c>
      <c r="F1017" s="587" t="s">
        <v>1047</v>
      </c>
      <c r="G1017" s="588"/>
      <c r="H1017" s="588"/>
      <c r="I1017" s="589"/>
      <c r="J1017" s="257" t="s">
        <v>23</v>
      </c>
      <c r="K1017" s="202">
        <f>L1017+M1017</f>
        <v>18000</v>
      </c>
      <c r="L1017" s="259">
        <v>18000</v>
      </c>
      <c r="M1017" s="237"/>
      <c r="N1017" s="174"/>
      <c r="P1017" s="252"/>
      <c r="Q1017" s="453"/>
      <c r="R1017" s="47"/>
      <c r="S1017" s="47"/>
      <c r="T1017" s="46"/>
    </row>
    <row r="1018" spans="1:31" customHeight="1" ht="12.75" s="10" customFormat="1">
      <c r="A1018" s="226"/>
      <c r="B1018" s="266" t="s">
        <v>2032</v>
      </c>
      <c r="C1018" s="181" t="s">
        <v>1992</v>
      </c>
      <c r="D1018" s="181" t="s">
        <v>20</v>
      </c>
      <c r="E1018" s="226" t="s">
        <v>21</v>
      </c>
      <c r="F1018" s="587" t="s">
        <v>1047</v>
      </c>
      <c r="G1018" s="588"/>
      <c r="H1018" s="588"/>
      <c r="I1018" s="589"/>
      <c r="J1018" s="257" t="s">
        <v>23</v>
      </c>
      <c r="K1018" s="202">
        <f>L1018+M1018</f>
        <v>30000</v>
      </c>
      <c r="L1018" s="259">
        <v>30000</v>
      </c>
      <c r="M1018" s="237"/>
      <c r="N1018" s="174"/>
      <c r="P1018" s="252"/>
      <c r="Q1018" s="453"/>
      <c r="R1018" s="47"/>
      <c r="S1018" s="47"/>
      <c r="T1018" s="46"/>
    </row>
    <row r="1019" spans="1:31" customHeight="1" ht="12.75" s="10" customFormat="1">
      <c r="A1019" s="226"/>
      <c r="B1019" s="374" t="s">
        <v>2033</v>
      </c>
      <c r="C1019" s="181" t="s">
        <v>1992</v>
      </c>
      <c r="D1019" s="181" t="s">
        <v>20</v>
      </c>
      <c r="E1019" s="226" t="s">
        <v>21</v>
      </c>
      <c r="F1019" s="587" t="s">
        <v>1047</v>
      </c>
      <c r="G1019" s="588"/>
      <c r="H1019" s="588"/>
      <c r="I1019" s="589"/>
      <c r="J1019" s="257" t="s">
        <v>23</v>
      </c>
      <c r="K1019" s="202">
        <f>L1019+M1019</f>
        <v>5700</v>
      </c>
      <c r="L1019" s="259">
        <v>5700</v>
      </c>
      <c r="M1019" s="237"/>
      <c r="N1019" s="174"/>
      <c r="P1019" s="252"/>
      <c r="Q1019" s="453"/>
      <c r="R1019" s="47"/>
      <c r="S1019" s="47"/>
      <c r="T1019" s="46"/>
    </row>
    <row r="1020" spans="1:31" customHeight="1" ht="12.75" s="10" customFormat="1">
      <c r="A1020" s="226"/>
      <c r="B1020" s="374" t="s">
        <v>2034</v>
      </c>
      <c r="C1020" s="181" t="s">
        <v>1992</v>
      </c>
      <c r="D1020" s="181" t="s">
        <v>20</v>
      </c>
      <c r="E1020" s="226" t="s">
        <v>21</v>
      </c>
      <c r="F1020" s="587" t="s">
        <v>1047</v>
      </c>
      <c r="G1020" s="588"/>
      <c r="H1020" s="588"/>
      <c r="I1020" s="589"/>
      <c r="J1020" s="257" t="s">
        <v>23</v>
      </c>
      <c r="K1020" s="202">
        <f>L1020+M1020</f>
        <v>16000</v>
      </c>
      <c r="L1020" s="259">
        <v>16000</v>
      </c>
      <c r="M1020" s="237"/>
      <c r="N1020" s="174"/>
      <c r="P1020" s="252"/>
      <c r="Q1020" s="453"/>
      <c r="R1020" s="47"/>
      <c r="S1020" s="47"/>
      <c r="T1020" s="46"/>
    </row>
    <row r="1021" spans="1:31" customHeight="1" ht="12.75" s="10" customFormat="1">
      <c r="A1021" s="226"/>
      <c r="B1021" s="374"/>
      <c r="C1021" s="181"/>
      <c r="D1021" s="181"/>
      <c r="E1021" s="181"/>
      <c r="F1021" s="228"/>
      <c r="G1021" s="229"/>
      <c r="H1021" s="229"/>
      <c r="I1021" s="230"/>
      <c r="J1021" s="181"/>
      <c r="K1021" s="202">
        <f>L1021+M1021</f>
        <v>0</v>
      </c>
      <c r="L1021" s="259">
        <v>0</v>
      </c>
      <c r="M1021" s="237"/>
      <c r="N1021" s="174"/>
      <c r="P1021" s="252"/>
      <c r="Q1021" s="453"/>
      <c r="R1021" s="47"/>
      <c r="S1021" s="47"/>
      <c r="T1021" s="46"/>
    </row>
    <row r="1022" spans="1:31" customHeight="1" ht="12.75" s="10" customFormat="1">
      <c r="A1022" s="226"/>
      <c r="B1022" s="371" t="s">
        <v>2035</v>
      </c>
      <c r="C1022" s="181" t="s">
        <v>1992</v>
      </c>
      <c r="D1022" s="181" t="s">
        <v>20</v>
      </c>
      <c r="E1022" s="226" t="s">
        <v>21</v>
      </c>
      <c r="F1022" s="587" t="s">
        <v>1047</v>
      </c>
      <c r="G1022" s="588"/>
      <c r="H1022" s="588"/>
      <c r="I1022" s="589"/>
      <c r="J1022" s="257" t="s">
        <v>23</v>
      </c>
      <c r="K1022" s="202">
        <f>L1022+M1022</f>
        <v>0</v>
      </c>
      <c r="L1022" s="259">
        <v>0</v>
      </c>
      <c r="M1022" s="237"/>
      <c r="N1022" s="174"/>
      <c r="P1022" s="252"/>
      <c r="Q1022" s="453"/>
      <c r="R1022" s="47"/>
      <c r="S1022" s="47"/>
      <c r="T1022" s="46"/>
    </row>
    <row r="1023" spans="1:31" customHeight="1" ht="12.75" s="10" customFormat="1">
      <c r="A1023" s="226"/>
      <c r="B1023" s="375" t="s">
        <v>2036</v>
      </c>
      <c r="C1023" s="181" t="s">
        <v>1992</v>
      </c>
      <c r="D1023" s="181" t="s">
        <v>20</v>
      </c>
      <c r="E1023" s="226" t="s">
        <v>21</v>
      </c>
      <c r="F1023" s="587" t="s">
        <v>1047</v>
      </c>
      <c r="G1023" s="588"/>
      <c r="H1023" s="588"/>
      <c r="I1023" s="589"/>
      <c r="J1023" s="257" t="s">
        <v>23</v>
      </c>
      <c r="K1023" s="202">
        <f>L1023+M1023</f>
        <v>2550</v>
      </c>
      <c r="L1023" s="259">
        <v>2550</v>
      </c>
      <c r="M1023" s="237"/>
      <c r="N1023" s="174"/>
      <c r="P1023" s="252"/>
      <c r="Q1023" s="453"/>
      <c r="R1023" s="47"/>
      <c r="S1023" s="47"/>
      <c r="T1023" s="46"/>
    </row>
    <row r="1024" spans="1:31" customHeight="1" ht="12.75" s="10" customFormat="1">
      <c r="A1024" s="226"/>
      <c r="B1024" s="375" t="s">
        <v>2037</v>
      </c>
      <c r="C1024" s="181" t="s">
        <v>1992</v>
      </c>
      <c r="D1024" s="181" t="s">
        <v>20</v>
      </c>
      <c r="E1024" s="226" t="s">
        <v>21</v>
      </c>
      <c r="F1024" s="587" t="s">
        <v>1047</v>
      </c>
      <c r="G1024" s="588"/>
      <c r="H1024" s="588"/>
      <c r="I1024" s="589"/>
      <c r="J1024" s="257" t="s">
        <v>23</v>
      </c>
      <c r="K1024" s="202">
        <f>L1024+M1024</f>
        <v>2550</v>
      </c>
      <c r="L1024" s="259">
        <v>2550</v>
      </c>
      <c r="M1024" s="237"/>
      <c r="N1024" s="174"/>
      <c r="P1024" s="252"/>
      <c r="Q1024" s="453"/>
      <c r="R1024" s="47"/>
      <c r="S1024" s="47"/>
      <c r="T1024" s="46"/>
    </row>
    <row r="1025" spans="1:31" customHeight="1" ht="12.75" s="10" customFormat="1">
      <c r="A1025" s="226"/>
      <c r="B1025" s="263" t="s">
        <v>2038</v>
      </c>
      <c r="C1025" s="181" t="s">
        <v>1992</v>
      </c>
      <c r="D1025" s="181" t="s">
        <v>20</v>
      </c>
      <c r="E1025" s="226" t="s">
        <v>21</v>
      </c>
      <c r="F1025" s="587" t="s">
        <v>1047</v>
      </c>
      <c r="G1025" s="588"/>
      <c r="H1025" s="588"/>
      <c r="I1025" s="589"/>
      <c r="J1025" s="257" t="s">
        <v>23</v>
      </c>
      <c r="K1025" s="202">
        <f>L1025+M1025</f>
        <v>2550</v>
      </c>
      <c r="L1025" s="259">
        <v>2550</v>
      </c>
      <c r="M1025" s="237"/>
      <c r="N1025" s="174"/>
      <c r="P1025" s="252"/>
      <c r="Q1025" s="453"/>
      <c r="R1025" s="47"/>
      <c r="S1025" s="47"/>
      <c r="T1025" s="46"/>
    </row>
    <row r="1026" spans="1:31" customHeight="1" ht="12.75" s="10" customFormat="1">
      <c r="A1026" s="226"/>
      <c r="B1026" s="376" t="s">
        <v>2039</v>
      </c>
      <c r="C1026" s="181" t="s">
        <v>1992</v>
      </c>
      <c r="D1026" s="181" t="s">
        <v>20</v>
      </c>
      <c r="E1026" s="226" t="s">
        <v>21</v>
      </c>
      <c r="F1026" s="587" t="s">
        <v>1047</v>
      </c>
      <c r="G1026" s="588"/>
      <c r="H1026" s="588"/>
      <c r="I1026" s="589"/>
      <c r="J1026" s="257" t="s">
        <v>23</v>
      </c>
      <c r="K1026" s="202">
        <f>L1026+M1026</f>
        <v>887</v>
      </c>
      <c r="L1026" s="259">
        <v>887</v>
      </c>
      <c r="M1026" s="237"/>
      <c r="N1026" s="174"/>
      <c r="P1026" s="252"/>
      <c r="Q1026" s="453"/>
      <c r="R1026" s="47"/>
      <c r="S1026" s="47"/>
      <c r="T1026" s="46"/>
    </row>
    <row r="1027" spans="1:31" customHeight="1" ht="12.75" s="10" customFormat="1">
      <c r="A1027" s="226"/>
      <c r="B1027" s="224"/>
      <c r="C1027" s="181"/>
      <c r="D1027" s="181"/>
      <c r="E1027" s="181"/>
      <c r="F1027" s="228"/>
      <c r="G1027" s="229"/>
      <c r="H1027" s="229"/>
      <c r="I1027" s="230"/>
      <c r="J1027" s="181"/>
      <c r="K1027" s="202">
        <f>L1027+M1027</f>
        <v>0</v>
      </c>
      <c r="L1027" s="259">
        <v>0</v>
      </c>
      <c r="M1027" s="237"/>
      <c r="N1027" s="174"/>
      <c r="P1027" s="252"/>
      <c r="Q1027" s="453"/>
      <c r="R1027" s="47"/>
      <c r="S1027" s="47"/>
      <c r="T1027" s="46"/>
    </row>
    <row r="1028" spans="1:31" customHeight="1" ht="12.75" s="10" customFormat="1">
      <c r="A1028" s="226"/>
      <c r="B1028" s="371" t="s">
        <v>2040</v>
      </c>
      <c r="C1028" s="181"/>
      <c r="D1028" s="181"/>
      <c r="E1028" s="181"/>
      <c r="F1028" s="228"/>
      <c r="G1028" s="229"/>
      <c r="H1028" s="229"/>
      <c r="I1028" s="230"/>
      <c r="J1028" s="181"/>
      <c r="K1028" s="202">
        <f>L1028+M1028</f>
        <v>0</v>
      </c>
      <c r="L1028" s="259">
        <v>0</v>
      </c>
      <c r="M1028" s="237"/>
      <c r="N1028" s="174"/>
      <c r="P1028" s="252"/>
      <c r="Q1028" s="453"/>
      <c r="R1028" s="47"/>
      <c r="S1028" s="47"/>
      <c r="T1028" s="46"/>
    </row>
    <row r="1029" spans="1:31" customHeight="1" ht="12.75" s="10" customFormat="1">
      <c r="A1029" s="226"/>
      <c r="B1029" s="377" t="s">
        <v>2041</v>
      </c>
      <c r="C1029" s="181" t="s">
        <v>355</v>
      </c>
      <c r="D1029" s="181" t="s">
        <v>20</v>
      </c>
      <c r="E1029" s="226" t="s">
        <v>21</v>
      </c>
      <c r="F1029" s="587" t="s">
        <v>1047</v>
      </c>
      <c r="G1029" s="588"/>
      <c r="H1029" s="588"/>
      <c r="I1029" s="589"/>
      <c r="J1029" s="257" t="s">
        <v>23</v>
      </c>
      <c r="K1029" s="202">
        <f>L1029+M1029</f>
        <v>0</v>
      </c>
      <c r="L1029" s="259">
        <v>0</v>
      </c>
      <c r="M1029" s="237"/>
      <c r="N1029" s="174"/>
      <c r="P1029" s="252"/>
      <c r="Q1029" s="453"/>
      <c r="R1029" s="47"/>
      <c r="S1029" s="47"/>
      <c r="T1029" s="46"/>
    </row>
    <row r="1030" spans="1:31" customHeight="1" ht="12.75" s="10" customFormat="1">
      <c r="A1030" s="226"/>
      <c r="B1030" s="266" t="s">
        <v>2042</v>
      </c>
      <c r="C1030" s="181"/>
      <c r="D1030" s="181"/>
      <c r="E1030" s="181"/>
      <c r="F1030" s="228"/>
      <c r="G1030" s="229"/>
      <c r="H1030" s="229"/>
      <c r="I1030" s="230"/>
      <c r="J1030" s="181"/>
      <c r="K1030" s="202">
        <f>L1030+M1030</f>
        <v>140000</v>
      </c>
      <c r="L1030" s="259">
        <v>140000</v>
      </c>
      <c r="M1030" s="237"/>
      <c r="N1030" s="174"/>
      <c r="P1030" s="252"/>
      <c r="Q1030" s="453"/>
      <c r="R1030" s="47"/>
      <c r="S1030" s="47"/>
      <c r="T1030" s="46"/>
    </row>
    <row r="1031" spans="1:31" customHeight="1" ht="12.75" s="10" customFormat="1">
      <c r="A1031" s="226"/>
      <c r="B1031" s="266" t="s">
        <v>2043</v>
      </c>
      <c r="C1031" s="181"/>
      <c r="D1031" s="181"/>
      <c r="E1031" s="181"/>
      <c r="F1031" s="228"/>
      <c r="G1031" s="229"/>
      <c r="H1031" s="229"/>
      <c r="I1031" s="230"/>
      <c r="J1031" s="181"/>
      <c r="K1031" s="202">
        <f>L1031+M1031</f>
        <v>16000</v>
      </c>
      <c r="L1031" s="259">
        <v>16000</v>
      </c>
      <c r="M1031" s="237"/>
      <c r="N1031" s="174"/>
      <c r="P1031" s="252"/>
      <c r="Q1031" s="453"/>
      <c r="R1031" s="47"/>
      <c r="S1031" s="47"/>
      <c r="T1031" s="46"/>
    </row>
    <row r="1032" spans="1:31" customHeight="1" ht="12.75" s="10" customFormat="1">
      <c r="A1032" s="226"/>
      <c r="B1032" s="242" t="s">
        <v>2044</v>
      </c>
      <c r="C1032" s="181"/>
      <c r="D1032" s="181"/>
      <c r="E1032" s="181"/>
      <c r="F1032" s="228"/>
      <c r="G1032" s="229"/>
      <c r="H1032" s="229"/>
      <c r="I1032" s="230"/>
      <c r="J1032" s="181"/>
      <c r="K1032" s="202">
        <f>L1032+M1032</f>
        <v>39800</v>
      </c>
      <c r="L1032" s="259">
        <v>39800</v>
      </c>
      <c r="M1032" s="237"/>
      <c r="N1032" s="174"/>
      <c r="P1032" s="252"/>
      <c r="Q1032" s="453"/>
      <c r="R1032" s="47"/>
      <c r="S1032" s="47"/>
      <c r="T1032" s="46"/>
    </row>
    <row r="1033" spans="1:31" customHeight="1" ht="12.75" s="10" customFormat="1">
      <c r="A1033" s="226"/>
      <c r="B1033" s="266" t="s">
        <v>2045</v>
      </c>
      <c r="C1033" s="181"/>
      <c r="D1033" s="181"/>
      <c r="E1033" s="181"/>
      <c r="F1033" s="228"/>
      <c r="G1033" s="229"/>
      <c r="H1033" s="229"/>
      <c r="I1033" s="230"/>
      <c r="J1033" s="181"/>
      <c r="K1033" s="202">
        <f>L1033+M1033</f>
        <v>45000</v>
      </c>
      <c r="L1033" s="259">
        <v>45000</v>
      </c>
      <c r="M1033" s="237"/>
      <c r="N1033" s="174"/>
      <c r="P1033" s="252"/>
      <c r="Q1033" s="453"/>
      <c r="R1033" s="47"/>
      <c r="S1033" s="47"/>
      <c r="T1033" s="46"/>
    </row>
    <row r="1034" spans="1:31" customHeight="1" ht="12.75" s="10" customFormat="1">
      <c r="A1034" s="226"/>
      <c r="B1034" s="224"/>
      <c r="C1034" s="181"/>
      <c r="D1034" s="181"/>
      <c r="E1034" s="181"/>
      <c r="F1034" s="228"/>
      <c r="G1034" s="229"/>
      <c r="H1034" s="229"/>
      <c r="I1034" s="230"/>
      <c r="J1034" s="181"/>
      <c r="K1034" s="202">
        <f>L1034+M1034</f>
        <v>0</v>
      </c>
      <c r="L1034" s="259">
        <v>0</v>
      </c>
      <c r="M1034" s="237"/>
      <c r="N1034" s="174"/>
      <c r="P1034" s="252"/>
      <c r="Q1034" s="453"/>
      <c r="R1034" s="47"/>
      <c r="S1034" s="47"/>
      <c r="T1034" s="46"/>
    </row>
    <row r="1035" spans="1:31" customHeight="1" ht="12.75" s="10" customFormat="1">
      <c r="A1035" s="226"/>
      <c r="B1035" s="371" t="s">
        <v>2046</v>
      </c>
      <c r="C1035" s="181" t="s">
        <v>1992</v>
      </c>
      <c r="D1035" s="181" t="s">
        <v>20</v>
      </c>
      <c r="E1035" s="226" t="s">
        <v>21</v>
      </c>
      <c r="F1035" s="587" t="s">
        <v>1047</v>
      </c>
      <c r="G1035" s="588"/>
      <c r="H1035" s="588"/>
      <c r="I1035" s="589"/>
      <c r="J1035" s="257" t="s">
        <v>23</v>
      </c>
      <c r="K1035" s="202">
        <f>L1035+M1035</f>
        <v>0</v>
      </c>
      <c r="L1035" s="259">
        <v>0</v>
      </c>
      <c r="M1035" s="237"/>
      <c r="N1035" s="174"/>
      <c r="P1035" s="252"/>
      <c r="Q1035" s="453"/>
      <c r="R1035" s="47"/>
      <c r="S1035" s="47"/>
      <c r="T1035" s="46"/>
    </row>
    <row r="1036" spans="1:31" customHeight="1" ht="12.75" s="10" customFormat="1">
      <c r="A1036" s="226"/>
      <c r="B1036" s="266" t="s">
        <v>2047</v>
      </c>
      <c r="C1036" s="181"/>
      <c r="D1036" s="181"/>
      <c r="E1036" s="181"/>
      <c r="F1036" s="228"/>
      <c r="G1036" s="229"/>
      <c r="H1036" s="229"/>
      <c r="I1036" s="230"/>
      <c r="J1036" s="181"/>
      <c r="K1036" s="202">
        <f>L1036+M1036</f>
        <v>60000</v>
      </c>
      <c r="L1036" s="259">
        <v>60000</v>
      </c>
      <c r="M1036" s="237"/>
      <c r="N1036" s="174"/>
      <c r="P1036" s="252"/>
      <c r="Q1036" s="453"/>
      <c r="R1036" s="47"/>
      <c r="S1036" s="47"/>
      <c r="T1036" s="46"/>
    </row>
    <row r="1037" spans="1:31" customHeight="1" ht="12.75" s="10" customFormat="1">
      <c r="A1037" s="226"/>
      <c r="B1037" s="226" t="s">
        <v>2048</v>
      </c>
      <c r="C1037" s="181"/>
      <c r="D1037" s="181"/>
      <c r="E1037" s="181"/>
      <c r="F1037" s="228"/>
      <c r="G1037" s="229"/>
      <c r="H1037" s="229"/>
      <c r="I1037" s="230"/>
      <c r="J1037" s="181"/>
      <c r="K1037" s="202">
        <f>L1037+M1037</f>
        <v>5200</v>
      </c>
      <c r="L1037" s="259">
        <v>5200</v>
      </c>
      <c r="M1037" s="237"/>
      <c r="N1037" s="174"/>
      <c r="P1037" s="252"/>
      <c r="Q1037" s="453"/>
      <c r="R1037" s="47"/>
      <c r="S1037" s="47"/>
      <c r="T1037" s="46"/>
    </row>
    <row r="1038" spans="1:31" customHeight="1" ht="12.75" s="10" customFormat="1">
      <c r="A1038" s="226"/>
      <c r="B1038" s="224"/>
      <c r="C1038" s="181"/>
      <c r="D1038" s="181"/>
      <c r="E1038" s="181"/>
      <c r="F1038" s="228"/>
      <c r="G1038" s="229"/>
      <c r="H1038" s="229"/>
      <c r="I1038" s="230"/>
      <c r="J1038" s="181"/>
      <c r="K1038" s="202">
        <f>L1038+M1038</f>
        <v>0</v>
      </c>
      <c r="L1038" s="259">
        <v>0</v>
      </c>
      <c r="M1038" s="237"/>
      <c r="N1038" s="174"/>
      <c r="P1038" s="252"/>
      <c r="Q1038" s="453"/>
      <c r="R1038" s="47"/>
      <c r="S1038" s="47"/>
      <c r="T1038" s="46"/>
    </row>
    <row r="1039" spans="1:31" customHeight="1" ht="12.75" s="10" customFormat="1">
      <c r="A1039" s="226"/>
      <c r="B1039" s="371" t="s">
        <v>2049</v>
      </c>
      <c r="C1039" s="181" t="s">
        <v>1992</v>
      </c>
      <c r="D1039" s="181" t="s">
        <v>20</v>
      </c>
      <c r="E1039" s="226" t="s">
        <v>21</v>
      </c>
      <c r="F1039" s="587" t="s">
        <v>1047</v>
      </c>
      <c r="G1039" s="588"/>
      <c r="H1039" s="588"/>
      <c r="I1039" s="589"/>
      <c r="J1039" s="257" t="s">
        <v>23</v>
      </c>
      <c r="K1039" s="202">
        <f>L1039+M1039</f>
        <v>0</v>
      </c>
      <c r="L1039" s="259">
        <v>0</v>
      </c>
      <c r="M1039" s="237"/>
      <c r="N1039" s="174"/>
      <c r="P1039" s="252"/>
      <c r="Q1039" s="453"/>
      <c r="R1039" s="47"/>
      <c r="S1039" s="47"/>
      <c r="T1039" s="46"/>
    </row>
    <row r="1040" spans="1:31" customHeight="1" ht="12.75" s="10" customFormat="1">
      <c r="A1040" s="226"/>
      <c r="B1040" s="266" t="s">
        <v>2050</v>
      </c>
      <c r="C1040" s="181"/>
      <c r="D1040" s="181"/>
      <c r="E1040" s="181"/>
      <c r="F1040" s="228"/>
      <c r="G1040" s="229"/>
      <c r="H1040" s="229"/>
      <c r="I1040" s="230"/>
      <c r="J1040" s="181"/>
      <c r="K1040" s="202">
        <f>L1040+M1040</f>
        <v>24000</v>
      </c>
      <c r="L1040" s="259">
        <v>24000</v>
      </c>
      <c r="M1040" s="237"/>
      <c r="N1040" s="174"/>
      <c r="P1040" s="252"/>
      <c r="Q1040" s="453"/>
      <c r="R1040" s="47"/>
      <c r="S1040" s="47"/>
      <c r="T1040" s="46"/>
    </row>
    <row r="1041" spans="1:31" customHeight="1" ht="12.75" s="10" customFormat="1">
      <c r="A1041" s="226"/>
      <c r="B1041" s="266" t="s">
        <v>2051</v>
      </c>
      <c r="C1041" s="181"/>
      <c r="D1041" s="181"/>
      <c r="E1041" s="181"/>
      <c r="F1041" s="228"/>
      <c r="G1041" s="229"/>
      <c r="H1041" s="229"/>
      <c r="I1041" s="230"/>
      <c r="J1041" s="181"/>
      <c r="K1041" s="202">
        <f>L1041+M1041</f>
        <v>31500</v>
      </c>
      <c r="L1041" s="259">
        <v>31500</v>
      </c>
      <c r="M1041" s="237"/>
      <c r="N1041" s="174"/>
      <c r="P1041" s="252"/>
      <c r="Q1041" s="453"/>
      <c r="R1041" s="47"/>
      <c r="S1041" s="47"/>
      <c r="T1041" s="46"/>
    </row>
    <row r="1042" spans="1:31" customHeight="1" ht="12.75" s="10" customFormat="1">
      <c r="A1042" s="226"/>
      <c r="B1042" s="224"/>
      <c r="C1042" s="181"/>
      <c r="D1042" s="181"/>
      <c r="E1042" s="181"/>
      <c r="F1042" s="228"/>
      <c r="G1042" s="229"/>
      <c r="H1042" s="229"/>
      <c r="I1042" s="230"/>
      <c r="J1042" s="181"/>
      <c r="K1042" s="202">
        <f>L1042+M1042</f>
        <v>0</v>
      </c>
      <c r="L1042" s="255"/>
      <c r="M1042" s="237"/>
      <c r="N1042" s="174"/>
      <c r="P1042" s="252"/>
      <c r="Q1042" s="453"/>
      <c r="R1042" s="47"/>
      <c r="S1042" s="47"/>
      <c r="T1042" s="46"/>
    </row>
    <row r="1043" spans="1:31" customHeight="1" ht="12.75" s="10" customFormat="1">
      <c r="A1043" s="226"/>
      <c r="B1043" s="227" t="s">
        <v>2052</v>
      </c>
      <c r="C1043" s="181" t="s">
        <v>1992</v>
      </c>
      <c r="D1043" s="181" t="s">
        <v>20</v>
      </c>
      <c r="E1043" s="226" t="s">
        <v>21</v>
      </c>
      <c r="F1043" s="587" t="s">
        <v>1047</v>
      </c>
      <c r="G1043" s="588"/>
      <c r="H1043" s="588"/>
      <c r="I1043" s="589"/>
      <c r="J1043" s="257" t="s">
        <v>23</v>
      </c>
      <c r="K1043" s="202">
        <f>L1043+M1043</f>
        <v>0</v>
      </c>
      <c r="L1043" s="255"/>
      <c r="M1043" s="237"/>
      <c r="N1043" s="174"/>
      <c r="P1043" s="252"/>
      <c r="Q1043" s="453"/>
      <c r="R1043" s="47"/>
      <c r="S1043" s="47"/>
      <c r="T1043" s="46"/>
    </row>
    <row r="1044" spans="1:31" customHeight="1" ht="12.75" s="10" customFormat="1">
      <c r="A1044" s="226"/>
      <c r="B1044" s="378" t="s">
        <v>2053</v>
      </c>
      <c r="C1044" s="181" t="s">
        <v>1992</v>
      </c>
      <c r="D1044" s="181" t="s">
        <v>20</v>
      </c>
      <c r="E1044" s="226" t="s">
        <v>21</v>
      </c>
      <c r="F1044" s="587" t="s">
        <v>1047</v>
      </c>
      <c r="G1044" s="588"/>
      <c r="H1044" s="588"/>
      <c r="I1044" s="589"/>
      <c r="J1044" s="257" t="s">
        <v>23</v>
      </c>
      <c r="K1044" s="202">
        <f>L1044+M1044</f>
        <v>14400</v>
      </c>
      <c r="L1044" s="255">
        <v>14400</v>
      </c>
      <c r="M1044" s="237"/>
      <c r="N1044" s="174"/>
      <c r="P1044" s="252"/>
      <c r="Q1044" s="453"/>
      <c r="R1044" s="47"/>
      <c r="S1044" s="47"/>
      <c r="T1044" s="46"/>
    </row>
    <row r="1045" spans="1:31" customHeight="1" ht="12.75" s="10" customFormat="1">
      <c r="A1045" s="226"/>
      <c r="B1045" s="224" t="s">
        <v>2054</v>
      </c>
      <c r="C1045" s="181" t="s">
        <v>1992</v>
      </c>
      <c r="D1045" s="181" t="s">
        <v>20</v>
      </c>
      <c r="E1045" s="226" t="s">
        <v>21</v>
      </c>
      <c r="F1045" s="587" t="s">
        <v>1047</v>
      </c>
      <c r="G1045" s="588"/>
      <c r="H1045" s="588"/>
      <c r="I1045" s="589"/>
      <c r="J1045" s="257" t="s">
        <v>23</v>
      </c>
      <c r="K1045" s="202">
        <f>L1045+M1045</f>
        <v>27000</v>
      </c>
      <c r="L1045" s="255">
        <v>27000</v>
      </c>
      <c r="M1045" s="237"/>
      <c r="N1045" s="174"/>
      <c r="P1045" s="252"/>
      <c r="Q1045" s="453"/>
      <c r="R1045" s="47"/>
      <c r="S1045" s="47"/>
      <c r="T1045" s="46"/>
    </row>
    <row r="1046" spans="1:31" customHeight="1" ht="12.75" s="10" customFormat="1">
      <c r="A1046" s="226"/>
      <c r="B1046" s="373" t="s">
        <v>2055</v>
      </c>
      <c r="C1046" s="181" t="s">
        <v>1992</v>
      </c>
      <c r="D1046" s="181" t="s">
        <v>20</v>
      </c>
      <c r="E1046" s="226" t="s">
        <v>21</v>
      </c>
      <c r="F1046" s="587" t="s">
        <v>1047</v>
      </c>
      <c r="G1046" s="588"/>
      <c r="H1046" s="588"/>
      <c r="I1046" s="589"/>
      <c r="J1046" s="257" t="s">
        <v>23</v>
      </c>
      <c r="K1046" s="202">
        <f>L1046+M1046</f>
        <v>4500</v>
      </c>
      <c r="L1046" s="255">
        <v>4500</v>
      </c>
      <c r="M1046" s="237"/>
      <c r="N1046" s="174"/>
      <c r="P1046" s="252"/>
      <c r="Q1046" s="453"/>
      <c r="R1046" s="47"/>
      <c r="S1046" s="47"/>
      <c r="T1046" s="46"/>
    </row>
    <row r="1047" spans="1:31" customHeight="1" ht="12.75" s="10" customFormat="1">
      <c r="A1047" s="226"/>
      <c r="B1047" s="373" t="s">
        <v>2056</v>
      </c>
      <c r="C1047" s="181" t="s">
        <v>1992</v>
      </c>
      <c r="D1047" s="181" t="s">
        <v>20</v>
      </c>
      <c r="E1047" s="226" t="s">
        <v>21</v>
      </c>
      <c r="F1047" s="587" t="s">
        <v>1047</v>
      </c>
      <c r="G1047" s="588"/>
      <c r="H1047" s="588"/>
      <c r="I1047" s="589"/>
      <c r="J1047" s="257" t="s">
        <v>23</v>
      </c>
      <c r="K1047" s="202">
        <f>L1047+M1047</f>
        <v>39600</v>
      </c>
      <c r="L1047" s="255">
        <v>39600</v>
      </c>
      <c r="M1047" s="237"/>
      <c r="N1047" s="174"/>
      <c r="P1047" s="252"/>
      <c r="Q1047" s="453"/>
      <c r="R1047" s="47"/>
      <c r="S1047" s="47"/>
      <c r="T1047" s="46"/>
    </row>
    <row r="1048" spans="1:31" customHeight="1" ht="12.75" s="10" customFormat="1">
      <c r="A1048" s="226"/>
      <c r="B1048" s="373" t="s">
        <v>2057</v>
      </c>
      <c r="C1048" s="181" t="s">
        <v>1992</v>
      </c>
      <c r="D1048" s="181" t="s">
        <v>20</v>
      </c>
      <c r="E1048" s="226" t="s">
        <v>21</v>
      </c>
      <c r="F1048" s="587" t="s">
        <v>1047</v>
      </c>
      <c r="G1048" s="588"/>
      <c r="H1048" s="588"/>
      <c r="I1048" s="589"/>
      <c r="J1048" s="257" t="s">
        <v>23</v>
      </c>
      <c r="K1048" s="202">
        <f>L1048+M1048</f>
        <v>52800</v>
      </c>
      <c r="L1048" s="255">
        <v>52800</v>
      </c>
      <c r="M1048" s="237"/>
      <c r="N1048" s="174"/>
      <c r="P1048" s="252"/>
      <c r="Q1048" s="453"/>
      <c r="R1048" s="47"/>
      <c r="S1048" s="47"/>
      <c r="T1048" s="46"/>
    </row>
    <row r="1049" spans="1:31" customHeight="1" ht="12.75" s="10" customFormat="1">
      <c r="A1049" s="226"/>
      <c r="B1049" s="373" t="s">
        <v>2058</v>
      </c>
      <c r="C1049" s="181" t="s">
        <v>1992</v>
      </c>
      <c r="D1049" s="181" t="s">
        <v>20</v>
      </c>
      <c r="E1049" s="226" t="s">
        <v>21</v>
      </c>
      <c r="F1049" s="587" t="s">
        <v>1047</v>
      </c>
      <c r="G1049" s="588"/>
      <c r="H1049" s="588"/>
      <c r="I1049" s="589"/>
      <c r="J1049" s="257" t="s">
        <v>23</v>
      </c>
      <c r="K1049" s="202">
        <f>L1049+M1049</f>
        <v>3575</v>
      </c>
      <c r="L1049" s="255">
        <v>3575</v>
      </c>
      <c r="M1049" s="237"/>
      <c r="N1049" s="174"/>
      <c r="P1049" s="252"/>
      <c r="Q1049" s="453"/>
      <c r="R1049" s="47"/>
      <c r="S1049" s="47"/>
      <c r="T1049" s="46"/>
    </row>
    <row r="1050" spans="1:31" customHeight="1" ht="12.75" s="10" customFormat="1">
      <c r="A1050" s="226"/>
      <c r="B1050" s="373" t="s">
        <v>2059</v>
      </c>
      <c r="C1050" s="181" t="s">
        <v>1992</v>
      </c>
      <c r="D1050" s="181" t="s">
        <v>20</v>
      </c>
      <c r="E1050" s="226" t="s">
        <v>21</v>
      </c>
      <c r="F1050" s="587" t="s">
        <v>1047</v>
      </c>
      <c r="G1050" s="588"/>
      <c r="H1050" s="588"/>
      <c r="I1050" s="589"/>
      <c r="J1050" s="257" t="s">
        <v>23</v>
      </c>
      <c r="K1050" s="202">
        <f>L1050+M1050</f>
        <v>3000</v>
      </c>
      <c r="L1050" s="255">
        <v>3000</v>
      </c>
      <c r="M1050" s="237"/>
      <c r="N1050" s="174"/>
      <c r="P1050" s="252"/>
      <c r="Q1050" s="453"/>
      <c r="R1050" s="47"/>
      <c r="S1050" s="47"/>
      <c r="T1050" s="46"/>
    </row>
    <row r="1051" spans="1:31" customHeight="1" ht="12.75" s="10" customFormat="1">
      <c r="A1051" s="226"/>
      <c r="B1051" s="373" t="s">
        <v>2060</v>
      </c>
      <c r="C1051" s="181" t="s">
        <v>1992</v>
      </c>
      <c r="D1051" s="181" t="s">
        <v>20</v>
      </c>
      <c r="E1051" s="226" t="s">
        <v>21</v>
      </c>
      <c r="F1051" s="587" t="s">
        <v>1047</v>
      </c>
      <c r="G1051" s="588"/>
      <c r="H1051" s="588"/>
      <c r="I1051" s="589"/>
      <c r="J1051" s="257" t="s">
        <v>23</v>
      </c>
      <c r="K1051" s="202">
        <f>L1051+M1051</f>
        <v>9900</v>
      </c>
      <c r="L1051" s="255">
        <v>9900</v>
      </c>
      <c r="M1051" s="237"/>
      <c r="N1051" s="174"/>
      <c r="P1051" s="252"/>
      <c r="Q1051" s="453"/>
      <c r="R1051" s="47"/>
      <c r="S1051" s="47"/>
      <c r="T1051" s="46"/>
    </row>
    <row r="1052" spans="1:31" customHeight="1" ht="12.75" s="10" customFormat="1">
      <c r="A1052" s="226"/>
      <c r="B1052" s="242" t="s">
        <v>2061</v>
      </c>
      <c r="C1052" s="181" t="s">
        <v>1992</v>
      </c>
      <c r="D1052" s="181" t="s">
        <v>20</v>
      </c>
      <c r="E1052" s="226" t="s">
        <v>21</v>
      </c>
      <c r="F1052" s="587" t="s">
        <v>1047</v>
      </c>
      <c r="G1052" s="588"/>
      <c r="H1052" s="588"/>
      <c r="I1052" s="589"/>
      <c r="J1052" s="257" t="s">
        <v>23</v>
      </c>
      <c r="K1052" s="202">
        <f>L1052+M1052</f>
        <v>1080</v>
      </c>
      <c r="L1052" s="255">
        <v>1080</v>
      </c>
      <c r="M1052" s="237"/>
      <c r="N1052" s="174"/>
      <c r="P1052" s="252"/>
      <c r="Q1052" s="453"/>
      <c r="R1052" s="47"/>
      <c r="S1052" s="47"/>
      <c r="T1052" s="46"/>
    </row>
    <row r="1053" spans="1:31" customHeight="1" ht="12.75" s="10" customFormat="1">
      <c r="A1053" s="226"/>
      <c r="B1053" s="374" t="s">
        <v>2062</v>
      </c>
      <c r="C1053" s="181" t="s">
        <v>1992</v>
      </c>
      <c r="D1053" s="181" t="s">
        <v>20</v>
      </c>
      <c r="E1053" s="226" t="s">
        <v>21</v>
      </c>
      <c r="F1053" s="587" t="s">
        <v>1047</v>
      </c>
      <c r="G1053" s="588"/>
      <c r="H1053" s="588"/>
      <c r="I1053" s="589"/>
      <c r="J1053" s="257" t="s">
        <v>23</v>
      </c>
      <c r="K1053" s="202">
        <f>L1053+M1053</f>
        <v>720</v>
      </c>
      <c r="L1053" s="255">
        <v>720</v>
      </c>
      <c r="M1053" s="237"/>
      <c r="N1053" s="174"/>
      <c r="P1053" s="252"/>
      <c r="Q1053" s="453"/>
      <c r="R1053" s="47"/>
      <c r="S1053" s="47"/>
      <c r="T1053" s="46"/>
    </row>
    <row r="1054" spans="1:31" customHeight="1" ht="12.75" s="10" customFormat="1">
      <c r="A1054" s="226"/>
      <c r="B1054" s="374" t="s">
        <v>2063</v>
      </c>
      <c r="C1054" s="181" t="s">
        <v>1992</v>
      </c>
      <c r="D1054" s="181" t="s">
        <v>20</v>
      </c>
      <c r="E1054" s="226" t="s">
        <v>21</v>
      </c>
      <c r="F1054" s="587" t="s">
        <v>1047</v>
      </c>
      <c r="G1054" s="588"/>
      <c r="H1054" s="588"/>
      <c r="I1054" s="589"/>
      <c r="J1054" s="257" t="s">
        <v>23</v>
      </c>
      <c r="K1054" s="202">
        <f>L1054+M1054</f>
        <v>37950</v>
      </c>
      <c r="L1054" s="255">
        <v>37950</v>
      </c>
      <c r="M1054" s="237"/>
      <c r="N1054" s="174"/>
      <c r="P1054" s="252"/>
      <c r="Q1054" s="453"/>
      <c r="R1054" s="47"/>
      <c r="S1054" s="47"/>
      <c r="T1054" s="46"/>
    </row>
    <row r="1055" spans="1:31" customHeight="1" ht="12.75" s="10" customFormat="1">
      <c r="A1055" s="226"/>
      <c r="B1055" s="374" t="s">
        <v>2063</v>
      </c>
      <c r="C1055" s="181" t="s">
        <v>1992</v>
      </c>
      <c r="D1055" s="181" t="s">
        <v>20</v>
      </c>
      <c r="E1055" s="226" t="s">
        <v>21</v>
      </c>
      <c r="F1055" s="587" t="s">
        <v>1047</v>
      </c>
      <c r="G1055" s="588"/>
      <c r="H1055" s="588"/>
      <c r="I1055" s="589"/>
      <c r="J1055" s="257" t="s">
        <v>23</v>
      </c>
      <c r="K1055" s="202">
        <f>L1055+M1055</f>
        <v>52800</v>
      </c>
      <c r="L1055" s="255">
        <v>52800</v>
      </c>
      <c r="M1055" s="237"/>
      <c r="N1055" s="174"/>
      <c r="P1055" s="252"/>
      <c r="Q1055" s="453"/>
      <c r="R1055" s="47"/>
      <c r="S1055" s="47"/>
      <c r="T1055" s="46"/>
    </row>
    <row r="1056" spans="1:31" customHeight="1" ht="12.75" s="10" customFormat="1">
      <c r="A1056" s="226"/>
      <c r="B1056" s="374" t="s">
        <v>2064</v>
      </c>
      <c r="C1056" s="181" t="s">
        <v>1992</v>
      </c>
      <c r="D1056" s="181" t="s">
        <v>20</v>
      </c>
      <c r="E1056" s="226" t="s">
        <v>21</v>
      </c>
      <c r="F1056" s="587" t="s">
        <v>1047</v>
      </c>
      <c r="G1056" s="588"/>
      <c r="H1056" s="588"/>
      <c r="I1056" s="589"/>
      <c r="J1056" s="257" t="s">
        <v>23</v>
      </c>
      <c r="K1056" s="202">
        <f>L1056+M1056</f>
        <v>4250</v>
      </c>
      <c r="L1056" s="255">
        <v>4250</v>
      </c>
      <c r="M1056" s="237"/>
      <c r="N1056" s="174"/>
      <c r="P1056" s="252"/>
      <c r="Q1056" s="453"/>
      <c r="R1056" s="47"/>
      <c r="S1056" s="47"/>
      <c r="T1056" s="46"/>
    </row>
    <row r="1057" spans="1:31" customHeight="1" ht="12.75" s="10" customFormat="1">
      <c r="A1057" s="226"/>
      <c r="B1057" s="242" t="s">
        <v>2065</v>
      </c>
      <c r="C1057" s="181" t="s">
        <v>1992</v>
      </c>
      <c r="D1057" s="181" t="s">
        <v>20</v>
      </c>
      <c r="E1057" s="226" t="s">
        <v>21</v>
      </c>
      <c r="F1057" s="587" t="s">
        <v>1047</v>
      </c>
      <c r="G1057" s="588"/>
      <c r="H1057" s="588"/>
      <c r="I1057" s="589"/>
      <c r="J1057" s="257" t="s">
        <v>23</v>
      </c>
      <c r="K1057" s="202">
        <f>L1057+M1057</f>
        <v>110000</v>
      </c>
      <c r="L1057" s="255">
        <v>110000</v>
      </c>
      <c r="M1057" s="237"/>
      <c r="N1057" s="174"/>
      <c r="P1057" s="252"/>
      <c r="Q1057" s="453"/>
      <c r="R1057" s="47"/>
      <c r="S1057" s="47"/>
      <c r="T1057" s="46"/>
    </row>
    <row r="1058" spans="1:31" customHeight="1" ht="12.75" s="10" customFormat="1">
      <c r="A1058" s="226"/>
      <c r="B1058" s="224" t="s">
        <v>2066</v>
      </c>
      <c r="C1058" s="181" t="s">
        <v>1992</v>
      </c>
      <c r="D1058" s="181" t="s">
        <v>20</v>
      </c>
      <c r="E1058" s="226" t="s">
        <v>21</v>
      </c>
      <c r="F1058" s="587" t="s">
        <v>1047</v>
      </c>
      <c r="G1058" s="588"/>
      <c r="H1058" s="588"/>
      <c r="I1058" s="589"/>
      <c r="J1058" s="257" t="s">
        <v>23</v>
      </c>
      <c r="K1058" s="202">
        <f>L1058+M1058</f>
        <v>1200</v>
      </c>
      <c r="L1058" s="255">
        <v>1200</v>
      </c>
      <c r="M1058" s="237"/>
      <c r="N1058" s="174"/>
      <c r="P1058" s="252"/>
      <c r="Q1058" s="453"/>
      <c r="R1058" s="47"/>
      <c r="S1058" s="47"/>
      <c r="T1058" s="46"/>
    </row>
    <row r="1059" spans="1:31" customHeight="1" ht="12.75" s="10" customFormat="1">
      <c r="A1059" s="226"/>
      <c r="B1059" s="328" t="s">
        <v>2067</v>
      </c>
      <c r="C1059" s="181" t="s">
        <v>1992</v>
      </c>
      <c r="D1059" s="181" t="s">
        <v>20</v>
      </c>
      <c r="E1059" s="226" t="s">
        <v>21</v>
      </c>
      <c r="F1059" s="587" t="s">
        <v>1047</v>
      </c>
      <c r="G1059" s="588"/>
      <c r="H1059" s="588"/>
      <c r="I1059" s="589"/>
      <c r="J1059" s="257" t="s">
        <v>23</v>
      </c>
      <c r="K1059" s="202">
        <f>L1059+M1059</f>
        <v>45980</v>
      </c>
      <c r="L1059" s="255">
        <v>45980</v>
      </c>
      <c r="M1059" s="237"/>
      <c r="N1059" s="174"/>
      <c r="P1059" s="252"/>
      <c r="Q1059" s="453"/>
      <c r="R1059" s="47"/>
      <c r="S1059" s="47"/>
      <c r="T1059" s="46"/>
    </row>
    <row r="1060" spans="1:31" customHeight="1" ht="12.75" s="10" customFormat="1">
      <c r="A1060" s="226"/>
      <c r="B1060" s="328" t="s">
        <v>2068</v>
      </c>
      <c r="C1060" s="181" t="s">
        <v>1992</v>
      </c>
      <c r="D1060" s="181" t="s">
        <v>20</v>
      </c>
      <c r="E1060" s="226" t="s">
        <v>21</v>
      </c>
      <c r="F1060" s="587" t="s">
        <v>1047</v>
      </c>
      <c r="G1060" s="588"/>
      <c r="H1060" s="588"/>
      <c r="I1060" s="589"/>
      <c r="J1060" s="257" t="s">
        <v>23</v>
      </c>
      <c r="K1060" s="202">
        <f>L1060+M1060</f>
        <v>4435.2</v>
      </c>
      <c r="L1060" s="255">
        <v>4435.2</v>
      </c>
      <c r="M1060" s="237"/>
      <c r="N1060" s="174"/>
      <c r="P1060" s="252"/>
      <c r="Q1060" s="453"/>
      <c r="R1060" s="47"/>
      <c r="S1060" s="47"/>
      <c r="T1060" s="46"/>
    </row>
    <row r="1061" spans="1:31" customHeight="1" ht="12.75" s="10" customFormat="1">
      <c r="A1061" s="226"/>
      <c r="B1061" s="328" t="s">
        <v>2069</v>
      </c>
      <c r="C1061" s="181" t="s">
        <v>1992</v>
      </c>
      <c r="D1061" s="181" t="s">
        <v>20</v>
      </c>
      <c r="E1061" s="226" t="s">
        <v>21</v>
      </c>
      <c r="F1061" s="587" t="s">
        <v>1047</v>
      </c>
      <c r="G1061" s="588"/>
      <c r="H1061" s="588"/>
      <c r="I1061" s="589"/>
      <c r="J1061" s="257" t="s">
        <v>23</v>
      </c>
      <c r="K1061" s="202">
        <f>L1061+M1061</f>
        <v>5227.2</v>
      </c>
      <c r="L1061" s="255">
        <v>5227.2</v>
      </c>
      <c r="M1061" s="237"/>
      <c r="N1061" s="174"/>
      <c r="P1061" s="252"/>
      <c r="Q1061" s="453"/>
      <c r="R1061" s="47"/>
      <c r="S1061" s="47"/>
      <c r="T1061" s="46"/>
    </row>
    <row r="1062" spans="1:31" customHeight="1" ht="12.75" s="10" customFormat="1">
      <c r="A1062" s="226"/>
      <c r="B1062" s="343" t="s">
        <v>2070</v>
      </c>
      <c r="C1062" s="181" t="s">
        <v>1992</v>
      </c>
      <c r="D1062" s="181" t="s">
        <v>20</v>
      </c>
      <c r="E1062" s="226" t="s">
        <v>21</v>
      </c>
      <c r="F1062" s="587" t="s">
        <v>1047</v>
      </c>
      <c r="G1062" s="588"/>
      <c r="H1062" s="588"/>
      <c r="I1062" s="589"/>
      <c r="J1062" s="257" t="s">
        <v>23</v>
      </c>
      <c r="K1062" s="202">
        <f>L1062+M1062</f>
        <v>1754.5</v>
      </c>
      <c r="L1062" s="255">
        <v>1754.5</v>
      </c>
      <c r="M1062" s="237"/>
      <c r="N1062" s="174"/>
      <c r="P1062" s="252"/>
      <c r="Q1062" s="453"/>
      <c r="R1062" s="47"/>
      <c r="S1062" s="47"/>
      <c r="T1062" s="46"/>
    </row>
    <row r="1063" spans="1:31" customHeight="1" ht="12.75" s="10" customFormat="1">
      <c r="A1063" s="226"/>
      <c r="B1063" s="343" t="s">
        <v>2071</v>
      </c>
      <c r="C1063" s="181" t="s">
        <v>1992</v>
      </c>
      <c r="D1063" s="181" t="s">
        <v>20</v>
      </c>
      <c r="E1063" s="226" t="s">
        <v>21</v>
      </c>
      <c r="F1063" s="587" t="s">
        <v>1047</v>
      </c>
      <c r="G1063" s="588"/>
      <c r="H1063" s="588"/>
      <c r="I1063" s="589"/>
      <c r="J1063" s="257" t="s">
        <v>23</v>
      </c>
      <c r="K1063" s="202">
        <f>L1063+M1063</f>
        <v>2200</v>
      </c>
      <c r="L1063" s="255">
        <v>2200</v>
      </c>
      <c r="M1063" s="237"/>
      <c r="N1063" s="174"/>
      <c r="P1063" s="252"/>
      <c r="Q1063" s="453"/>
      <c r="R1063" s="47"/>
      <c r="S1063" s="47"/>
      <c r="T1063" s="46"/>
    </row>
    <row r="1064" spans="1:31" customHeight="1" ht="12.75" s="10" customFormat="1">
      <c r="A1064" s="226"/>
      <c r="B1064" s="258" t="s">
        <v>2072</v>
      </c>
      <c r="C1064" s="181" t="s">
        <v>1992</v>
      </c>
      <c r="D1064" s="181" t="s">
        <v>20</v>
      </c>
      <c r="E1064" s="226" t="s">
        <v>21</v>
      </c>
      <c r="F1064" s="587" t="s">
        <v>1047</v>
      </c>
      <c r="G1064" s="588"/>
      <c r="H1064" s="588"/>
      <c r="I1064" s="589"/>
      <c r="J1064" s="257" t="s">
        <v>23</v>
      </c>
      <c r="K1064" s="202">
        <f>L1064+M1064</f>
        <v>7018</v>
      </c>
      <c r="L1064" s="255">
        <v>7018</v>
      </c>
      <c r="M1064" s="237"/>
      <c r="N1064" s="174"/>
      <c r="P1064" s="252"/>
      <c r="Q1064" s="453"/>
      <c r="R1064" s="47"/>
      <c r="S1064" s="47"/>
      <c r="T1064" s="46"/>
    </row>
    <row r="1065" spans="1:31" customHeight="1" ht="12.75" s="10" customFormat="1">
      <c r="A1065" s="226"/>
      <c r="B1065" s="258" t="s">
        <v>2073</v>
      </c>
      <c r="C1065" s="181" t="s">
        <v>1992</v>
      </c>
      <c r="D1065" s="181" t="s">
        <v>20</v>
      </c>
      <c r="E1065" s="226" t="s">
        <v>21</v>
      </c>
      <c r="F1065" s="587" t="s">
        <v>1047</v>
      </c>
      <c r="G1065" s="588"/>
      <c r="H1065" s="588"/>
      <c r="I1065" s="589"/>
      <c r="J1065" s="257" t="s">
        <v>23</v>
      </c>
      <c r="K1065" s="202">
        <f>L1065+M1065</f>
        <v>7018</v>
      </c>
      <c r="L1065" s="255">
        <v>7018</v>
      </c>
      <c r="M1065" s="237"/>
      <c r="N1065" s="174"/>
      <c r="P1065" s="252"/>
      <c r="Q1065" s="453"/>
      <c r="R1065" s="47"/>
      <c r="S1065" s="47"/>
      <c r="T1065" s="46"/>
    </row>
    <row r="1066" spans="1:31" customHeight="1" ht="12.75" s="10" customFormat="1">
      <c r="A1066" s="226"/>
      <c r="B1066" s="258" t="s">
        <v>2074</v>
      </c>
      <c r="C1066" s="181" t="s">
        <v>1992</v>
      </c>
      <c r="D1066" s="181" t="s">
        <v>20</v>
      </c>
      <c r="E1066" s="226" t="s">
        <v>21</v>
      </c>
      <c r="F1066" s="587" t="s">
        <v>1047</v>
      </c>
      <c r="G1066" s="588"/>
      <c r="H1066" s="588"/>
      <c r="I1066" s="589"/>
      <c r="J1066" s="257" t="s">
        <v>23</v>
      </c>
      <c r="K1066" s="202">
        <f>L1066+M1066</f>
        <v>7018</v>
      </c>
      <c r="L1066" s="255">
        <v>7018</v>
      </c>
      <c r="M1066" s="237"/>
      <c r="N1066" s="174"/>
      <c r="P1066" s="252"/>
      <c r="Q1066" s="453"/>
      <c r="R1066" s="47"/>
      <c r="S1066" s="47"/>
      <c r="T1066" s="46"/>
    </row>
    <row r="1067" spans="1:31" customHeight="1" ht="12.75" s="10" customFormat="1">
      <c r="A1067" s="226"/>
      <c r="B1067" s="258" t="s">
        <v>2075</v>
      </c>
      <c r="C1067" s="181" t="s">
        <v>1992</v>
      </c>
      <c r="D1067" s="181" t="s">
        <v>20</v>
      </c>
      <c r="E1067" s="226" t="s">
        <v>21</v>
      </c>
      <c r="F1067" s="587" t="s">
        <v>1047</v>
      </c>
      <c r="G1067" s="588"/>
      <c r="H1067" s="588"/>
      <c r="I1067" s="589"/>
      <c r="J1067" s="257" t="s">
        <v>23</v>
      </c>
      <c r="K1067" s="202">
        <f>L1067+M1067</f>
        <v>7018</v>
      </c>
      <c r="L1067" s="255">
        <v>7018</v>
      </c>
      <c r="M1067" s="237"/>
      <c r="N1067" s="174"/>
      <c r="P1067" s="252"/>
      <c r="Q1067" s="453"/>
      <c r="R1067" s="47"/>
      <c r="S1067" s="47"/>
      <c r="T1067" s="46"/>
    </row>
    <row r="1068" spans="1:31" customHeight="1" ht="12.75" s="10" customFormat="1">
      <c r="A1068" s="226"/>
      <c r="B1068" s="258" t="s">
        <v>2076</v>
      </c>
      <c r="C1068" s="181" t="s">
        <v>1992</v>
      </c>
      <c r="D1068" s="181" t="s">
        <v>20</v>
      </c>
      <c r="E1068" s="226" t="s">
        <v>21</v>
      </c>
      <c r="F1068" s="587" t="s">
        <v>1047</v>
      </c>
      <c r="G1068" s="588"/>
      <c r="H1068" s="588"/>
      <c r="I1068" s="589"/>
      <c r="J1068" s="257" t="s">
        <v>23</v>
      </c>
      <c r="K1068" s="202">
        <f>L1068+M1068</f>
        <v>10164</v>
      </c>
      <c r="L1068" s="255">
        <v>10164</v>
      </c>
      <c r="M1068" s="237"/>
      <c r="N1068" s="174"/>
      <c r="P1068" s="252"/>
      <c r="Q1068" s="453"/>
      <c r="R1068" s="47"/>
      <c r="S1068" s="47"/>
      <c r="T1068" s="46"/>
    </row>
    <row r="1069" spans="1:31" customHeight="1" ht="12.75" s="10" customFormat="1">
      <c r="A1069" s="226"/>
      <c r="B1069" s="343" t="s">
        <v>2077</v>
      </c>
      <c r="C1069" s="181" t="s">
        <v>1992</v>
      </c>
      <c r="D1069" s="181" t="s">
        <v>20</v>
      </c>
      <c r="E1069" s="226" t="s">
        <v>21</v>
      </c>
      <c r="F1069" s="587" t="s">
        <v>1047</v>
      </c>
      <c r="G1069" s="588"/>
      <c r="H1069" s="588"/>
      <c r="I1069" s="589"/>
      <c r="J1069" s="257" t="s">
        <v>23</v>
      </c>
      <c r="K1069" s="202">
        <f>L1069+M1069</f>
        <v>42108</v>
      </c>
      <c r="L1069" s="255">
        <v>42108</v>
      </c>
      <c r="M1069" s="237"/>
      <c r="N1069" s="174"/>
      <c r="P1069" s="252"/>
      <c r="Q1069" s="453"/>
      <c r="R1069" s="47"/>
      <c r="S1069" s="47"/>
      <c r="T1069" s="46"/>
    </row>
    <row r="1070" spans="1:31" customHeight="1" ht="12.75" s="10" customFormat="1">
      <c r="A1070" s="226"/>
      <c r="B1070" s="343" t="s">
        <v>2078</v>
      </c>
      <c r="C1070" s="181" t="s">
        <v>1992</v>
      </c>
      <c r="D1070" s="181" t="s">
        <v>20</v>
      </c>
      <c r="E1070" s="226" t="s">
        <v>21</v>
      </c>
      <c r="F1070" s="587" t="s">
        <v>1047</v>
      </c>
      <c r="G1070" s="588"/>
      <c r="H1070" s="588"/>
      <c r="I1070" s="589"/>
      <c r="J1070" s="257" t="s">
        <v>23</v>
      </c>
      <c r="K1070" s="202">
        <f>L1070+M1070</f>
        <v>32670</v>
      </c>
      <c r="L1070" s="255">
        <v>32670</v>
      </c>
      <c r="M1070" s="237"/>
      <c r="N1070" s="174"/>
      <c r="P1070" s="252"/>
      <c r="Q1070" s="453"/>
      <c r="R1070" s="47"/>
      <c r="S1070" s="47"/>
      <c r="T1070" s="46"/>
    </row>
    <row r="1071" spans="1:31" customHeight="1" ht="12.75" s="10" customFormat="1">
      <c r="A1071" s="226"/>
      <c r="B1071" s="343" t="s">
        <v>2079</v>
      </c>
      <c r="C1071" s="181" t="s">
        <v>1992</v>
      </c>
      <c r="D1071" s="181" t="s">
        <v>20</v>
      </c>
      <c r="E1071" s="226" t="s">
        <v>21</v>
      </c>
      <c r="F1071" s="587" t="s">
        <v>1047</v>
      </c>
      <c r="G1071" s="588"/>
      <c r="H1071" s="588"/>
      <c r="I1071" s="589"/>
      <c r="J1071" s="257" t="s">
        <v>23</v>
      </c>
      <c r="K1071" s="202">
        <f>L1071+M1071</f>
        <v>25410</v>
      </c>
      <c r="L1071" s="255">
        <v>25410</v>
      </c>
      <c r="M1071" s="237"/>
      <c r="N1071" s="174"/>
      <c r="P1071" s="252"/>
      <c r="Q1071" s="453"/>
      <c r="R1071" s="47"/>
      <c r="S1071" s="47"/>
      <c r="T1071" s="46"/>
    </row>
    <row r="1072" spans="1:31" customHeight="1" ht="12.75" s="10" customFormat="1">
      <c r="A1072" s="226"/>
      <c r="B1072" s="343" t="s">
        <v>2080</v>
      </c>
      <c r="C1072" s="181" t="s">
        <v>1992</v>
      </c>
      <c r="D1072" s="181" t="s">
        <v>20</v>
      </c>
      <c r="E1072" s="226" t="s">
        <v>21</v>
      </c>
      <c r="F1072" s="587" t="s">
        <v>1047</v>
      </c>
      <c r="G1072" s="588"/>
      <c r="H1072" s="588"/>
      <c r="I1072" s="589"/>
      <c r="J1072" s="257" t="s">
        <v>23</v>
      </c>
      <c r="K1072" s="202">
        <f>L1072+M1072</f>
        <v>37800</v>
      </c>
      <c r="L1072" s="255">
        <v>37800</v>
      </c>
      <c r="M1072" s="237"/>
      <c r="N1072" s="174"/>
      <c r="P1072" s="252"/>
      <c r="Q1072" s="453"/>
      <c r="R1072" s="47"/>
      <c r="S1072" s="47"/>
      <c r="T1072" s="46"/>
    </row>
    <row r="1073" spans="1:31" customHeight="1" ht="12.75" s="10" customFormat="1">
      <c r="A1073" s="226"/>
      <c r="B1073" s="379" t="s">
        <v>2081</v>
      </c>
      <c r="C1073" s="181" t="s">
        <v>1992</v>
      </c>
      <c r="D1073" s="181" t="s">
        <v>20</v>
      </c>
      <c r="E1073" s="226" t="s">
        <v>21</v>
      </c>
      <c r="F1073" s="587" t="s">
        <v>1047</v>
      </c>
      <c r="G1073" s="588"/>
      <c r="H1073" s="588"/>
      <c r="I1073" s="589"/>
      <c r="J1073" s="257" t="s">
        <v>23</v>
      </c>
      <c r="K1073" s="202">
        <f>L1073+M1073</f>
        <v>13800</v>
      </c>
      <c r="L1073" s="255">
        <v>13800</v>
      </c>
      <c r="M1073" s="237"/>
      <c r="N1073" s="174"/>
      <c r="P1073" s="252"/>
      <c r="Q1073" s="453"/>
      <c r="R1073" s="47"/>
      <c r="S1073" s="47"/>
      <c r="T1073" s="46"/>
    </row>
    <row r="1074" spans="1:31" customHeight="1" ht="12.75" s="10" customFormat="1">
      <c r="A1074" s="226"/>
      <c r="B1074" s="343" t="s">
        <v>2082</v>
      </c>
      <c r="C1074" s="181" t="s">
        <v>1992</v>
      </c>
      <c r="D1074" s="181" t="s">
        <v>20</v>
      </c>
      <c r="E1074" s="226" t="s">
        <v>21</v>
      </c>
      <c r="F1074" s="587" t="s">
        <v>1047</v>
      </c>
      <c r="G1074" s="588"/>
      <c r="H1074" s="588"/>
      <c r="I1074" s="589"/>
      <c r="J1074" s="257" t="s">
        <v>23</v>
      </c>
      <c r="K1074" s="202">
        <f>L1074+M1074</f>
        <v>1452</v>
      </c>
      <c r="L1074" s="255">
        <v>1452</v>
      </c>
      <c r="M1074" s="237"/>
      <c r="N1074" s="174"/>
      <c r="P1074" s="252"/>
      <c r="Q1074" s="453"/>
      <c r="R1074" s="47"/>
      <c r="S1074" s="47"/>
      <c r="T1074" s="46"/>
    </row>
    <row r="1075" spans="1:31" customHeight="1" ht="12.75" s="10" customFormat="1">
      <c r="A1075" s="226"/>
      <c r="B1075" s="379" t="s">
        <v>2083</v>
      </c>
      <c r="C1075" s="181" t="s">
        <v>1992</v>
      </c>
      <c r="D1075" s="181" t="s">
        <v>20</v>
      </c>
      <c r="E1075" s="226" t="s">
        <v>21</v>
      </c>
      <c r="F1075" s="587" t="s">
        <v>1047</v>
      </c>
      <c r="G1075" s="588"/>
      <c r="H1075" s="588"/>
      <c r="I1075" s="589"/>
      <c r="J1075" s="257" t="s">
        <v>23</v>
      </c>
      <c r="K1075" s="202">
        <f>L1075+M1075</f>
        <v>9350</v>
      </c>
      <c r="L1075" s="255">
        <v>9350</v>
      </c>
      <c r="M1075" s="237"/>
      <c r="N1075" s="174"/>
      <c r="P1075" s="252"/>
      <c r="Q1075" s="453"/>
      <c r="R1075" s="47"/>
      <c r="S1075" s="47"/>
      <c r="T1075" s="46"/>
    </row>
    <row r="1076" spans="1:31" customHeight="1" ht="12.75" s="10" customFormat="1">
      <c r="A1076" s="226"/>
      <c r="B1076" s="380" t="s">
        <v>2084</v>
      </c>
      <c r="C1076" s="181" t="s">
        <v>1992</v>
      </c>
      <c r="D1076" s="181" t="s">
        <v>20</v>
      </c>
      <c r="E1076" s="226" t="s">
        <v>21</v>
      </c>
      <c r="F1076" s="587" t="s">
        <v>1047</v>
      </c>
      <c r="G1076" s="588"/>
      <c r="H1076" s="588"/>
      <c r="I1076" s="589"/>
      <c r="J1076" s="257" t="s">
        <v>23</v>
      </c>
      <c r="K1076" s="202">
        <f>L1076+M1076</f>
        <v>4400</v>
      </c>
      <c r="L1076" s="255">
        <v>4400</v>
      </c>
      <c r="M1076" s="237"/>
      <c r="N1076" s="174"/>
      <c r="P1076" s="252"/>
      <c r="Q1076" s="453"/>
      <c r="R1076" s="47"/>
      <c r="S1076" s="47"/>
      <c r="T1076" s="46"/>
    </row>
    <row r="1077" spans="1:31" customHeight="1" ht="12.75" s="10" customFormat="1">
      <c r="A1077" s="226"/>
      <c r="B1077" s="380" t="s">
        <v>2085</v>
      </c>
      <c r="C1077" s="181" t="s">
        <v>1992</v>
      </c>
      <c r="D1077" s="181" t="s">
        <v>20</v>
      </c>
      <c r="E1077" s="226" t="s">
        <v>21</v>
      </c>
      <c r="F1077" s="587" t="s">
        <v>1047</v>
      </c>
      <c r="G1077" s="588"/>
      <c r="H1077" s="588"/>
      <c r="I1077" s="589"/>
      <c r="J1077" s="257" t="s">
        <v>23</v>
      </c>
      <c r="K1077" s="202">
        <f>L1077+M1077</f>
        <v>4400</v>
      </c>
      <c r="L1077" s="255">
        <v>4400</v>
      </c>
      <c r="M1077" s="237"/>
      <c r="N1077" s="174"/>
      <c r="P1077" s="252"/>
      <c r="Q1077" s="453"/>
      <c r="R1077" s="47"/>
      <c r="S1077" s="47"/>
      <c r="T1077" s="46"/>
    </row>
    <row r="1078" spans="1:31" customHeight="1" ht="12.75" s="10" customFormat="1">
      <c r="A1078" s="226"/>
      <c r="B1078" s="380" t="s">
        <v>2086</v>
      </c>
      <c r="C1078" s="181" t="s">
        <v>1992</v>
      </c>
      <c r="D1078" s="181" t="s">
        <v>20</v>
      </c>
      <c r="E1078" s="226" t="s">
        <v>21</v>
      </c>
      <c r="F1078" s="587" t="s">
        <v>1047</v>
      </c>
      <c r="G1078" s="588"/>
      <c r="H1078" s="588"/>
      <c r="I1078" s="589"/>
      <c r="J1078" s="257" t="s">
        <v>23</v>
      </c>
      <c r="K1078" s="202">
        <f>L1078+M1078</f>
        <v>4400</v>
      </c>
      <c r="L1078" s="255">
        <v>4400</v>
      </c>
      <c r="M1078" s="237"/>
      <c r="N1078" s="174"/>
      <c r="P1078" s="252"/>
      <c r="Q1078" s="453"/>
      <c r="R1078" s="47"/>
      <c r="S1078" s="47"/>
      <c r="T1078" s="46"/>
    </row>
    <row r="1079" spans="1:31" customHeight="1" ht="12.75" s="10" customFormat="1">
      <c r="A1079" s="226"/>
      <c r="B1079" s="380" t="s">
        <v>2087</v>
      </c>
      <c r="C1079" s="181" t="s">
        <v>1992</v>
      </c>
      <c r="D1079" s="181" t="s">
        <v>20</v>
      </c>
      <c r="E1079" s="226" t="s">
        <v>21</v>
      </c>
      <c r="F1079" s="587" t="s">
        <v>1047</v>
      </c>
      <c r="G1079" s="588"/>
      <c r="H1079" s="588"/>
      <c r="I1079" s="589"/>
      <c r="J1079" s="257" t="s">
        <v>23</v>
      </c>
      <c r="K1079" s="202">
        <f>L1079+M1079</f>
        <v>4400</v>
      </c>
      <c r="L1079" s="255">
        <v>4400</v>
      </c>
      <c r="M1079" s="237"/>
      <c r="N1079" s="174"/>
      <c r="P1079" s="252"/>
      <c r="Q1079" s="453"/>
      <c r="R1079" s="47"/>
      <c r="S1079" s="47"/>
      <c r="T1079" s="46"/>
    </row>
    <row r="1080" spans="1:31" customHeight="1" ht="12.75" s="10" customFormat="1">
      <c r="A1080" s="226"/>
      <c r="B1080" s="380" t="s">
        <v>2088</v>
      </c>
      <c r="C1080" s="181" t="s">
        <v>1992</v>
      </c>
      <c r="D1080" s="181" t="s">
        <v>20</v>
      </c>
      <c r="E1080" s="226" t="s">
        <v>21</v>
      </c>
      <c r="F1080" s="587" t="s">
        <v>1047</v>
      </c>
      <c r="G1080" s="588"/>
      <c r="H1080" s="588"/>
      <c r="I1080" s="589"/>
      <c r="J1080" s="257" t="s">
        <v>23</v>
      </c>
      <c r="K1080" s="202">
        <f>L1080+M1080</f>
        <v>5720</v>
      </c>
      <c r="L1080" s="255">
        <v>5720</v>
      </c>
      <c r="M1080" s="237"/>
      <c r="N1080" s="174"/>
      <c r="P1080" s="252"/>
      <c r="Q1080" s="453"/>
      <c r="R1080" s="47"/>
      <c r="S1080" s="47"/>
      <c r="T1080" s="46"/>
    </row>
    <row r="1081" spans="1:31" customHeight="1" ht="12.75" s="10" customFormat="1">
      <c r="A1081" s="226"/>
      <c r="B1081" s="380" t="s">
        <v>2089</v>
      </c>
      <c r="C1081" s="181" t="s">
        <v>1992</v>
      </c>
      <c r="D1081" s="181" t="s">
        <v>20</v>
      </c>
      <c r="E1081" s="226" t="s">
        <v>21</v>
      </c>
      <c r="F1081" s="587" t="s">
        <v>1047</v>
      </c>
      <c r="G1081" s="588"/>
      <c r="H1081" s="588"/>
      <c r="I1081" s="589"/>
      <c r="J1081" s="257" t="s">
        <v>23</v>
      </c>
      <c r="K1081" s="202">
        <f>L1081+M1081</f>
        <v>4400</v>
      </c>
      <c r="L1081" s="255">
        <v>4400</v>
      </c>
      <c r="M1081" s="237"/>
      <c r="N1081" s="174"/>
      <c r="P1081" s="252"/>
      <c r="Q1081" s="453"/>
      <c r="R1081" s="47"/>
      <c r="S1081" s="47"/>
      <c r="T1081" s="46"/>
    </row>
    <row r="1082" spans="1:31" customHeight="1" ht="12.75" s="10" customFormat="1">
      <c r="A1082" s="226"/>
      <c r="B1082" s="263" t="s">
        <v>2090</v>
      </c>
      <c r="C1082" s="181" t="s">
        <v>1992</v>
      </c>
      <c r="D1082" s="181" t="s">
        <v>20</v>
      </c>
      <c r="E1082" s="226" t="s">
        <v>21</v>
      </c>
      <c r="F1082" s="587" t="s">
        <v>1047</v>
      </c>
      <c r="G1082" s="588"/>
      <c r="H1082" s="588"/>
      <c r="I1082" s="589"/>
      <c r="J1082" s="257" t="s">
        <v>23</v>
      </c>
      <c r="K1082" s="202">
        <f>L1082+M1082</f>
        <v>180</v>
      </c>
      <c r="L1082" s="255">
        <v>180</v>
      </c>
      <c r="M1082" s="237"/>
      <c r="N1082" s="174"/>
      <c r="P1082" s="252"/>
      <c r="Q1082" s="453"/>
      <c r="R1082" s="47"/>
      <c r="S1082" s="47"/>
      <c r="T1082" s="46"/>
    </row>
    <row r="1083" spans="1:31" customHeight="1" ht="12.75" s="10" customFormat="1">
      <c r="A1083" s="226"/>
      <c r="B1083" s="263" t="s">
        <v>2091</v>
      </c>
      <c r="C1083" s="181" t="s">
        <v>1992</v>
      </c>
      <c r="D1083" s="181" t="s">
        <v>20</v>
      </c>
      <c r="E1083" s="226" t="s">
        <v>21</v>
      </c>
      <c r="F1083" s="587" t="s">
        <v>1047</v>
      </c>
      <c r="G1083" s="588"/>
      <c r="H1083" s="588"/>
      <c r="I1083" s="589"/>
      <c r="J1083" s="257" t="s">
        <v>23</v>
      </c>
      <c r="K1083" s="202">
        <f>L1083+M1083</f>
        <v>27000</v>
      </c>
      <c r="L1083" s="255">
        <v>27000</v>
      </c>
      <c r="M1083" s="237"/>
      <c r="N1083" s="174"/>
      <c r="P1083" s="252"/>
      <c r="Q1083" s="453"/>
      <c r="R1083" s="47"/>
      <c r="S1083" s="47"/>
      <c r="T1083" s="46"/>
    </row>
    <row r="1084" spans="1:31" customHeight="1" ht="12.75" s="10" customFormat="1">
      <c r="A1084" s="226"/>
      <c r="B1084" s="263" t="s">
        <v>2092</v>
      </c>
      <c r="C1084" s="181" t="s">
        <v>1992</v>
      </c>
      <c r="D1084" s="181" t="s">
        <v>20</v>
      </c>
      <c r="E1084" s="226" t="s">
        <v>21</v>
      </c>
      <c r="F1084" s="587" t="s">
        <v>1047</v>
      </c>
      <c r="G1084" s="588"/>
      <c r="H1084" s="588"/>
      <c r="I1084" s="589"/>
      <c r="J1084" s="257" t="s">
        <v>23</v>
      </c>
      <c r="K1084" s="202">
        <f>L1084+M1084</f>
        <v>7500</v>
      </c>
      <c r="L1084" s="255">
        <v>7500</v>
      </c>
      <c r="M1084" s="237"/>
      <c r="N1084" s="174"/>
      <c r="P1084" s="252"/>
      <c r="Q1084" s="453"/>
      <c r="R1084" s="47"/>
      <c r="S1084" s="47"/>
      <c r="T1084" s="46"/>
    </row>
    <row r="1085" spans="1:31" customHeight="1" ht="12.75" s="10" customFormat="1">
      <c r="A1085" s="226"/>
      <c r="B1085" s="263" t="s">
        <v>2093</v>
      </c>
      <c r="C1085" s="181" t="s">
        <v>1992</v>
      </c>
      <c r="D1085" s="181" t="s">
        <v>20</v>
      </c>
      <c r="E1085" s="226" t="s">
        <v>21</v>
      </c>
      <c r="F1085" s="587" t="s">
        <v>1047</v>
      </c>
      <c r="G1085" s="588"/>
      <c r="H1085" s="588"/>
      <c r="I1085" s="589"/>
      <c r="J1085" s="257" t="s">
        <v>23</v>
      </c>
      <c r="K1085" s="202">
        <f>L1085+M1085</f>
        <v>12000</v>
      </c>
      <c r="L1085" s="255">
        <v>12000</v>
      </c>
      <c r="M1085" s="237"/>
      <c r="N1085" s="174"/>
      <c r="P1085" s="252"/>
      <c r="Q1085" s="453"/>
      <c r="R1085" s="47"/>
      <c r="S1085" s="47"/>
      <c r="T1085" s="46"/>
    </row>
    <row r="1086" spans="1:31" customHeight="1" ht="12.75" s="10" customFormat="1">
      <c r="A1086" s="226"/>
      <c r="B1086" s="263" t="s">
        <v>2094</v>
      </c>
      <c r="C1086" s="181" t="s">
        <v>1992</v>
      </c>
      <c r="D1086" s="181" t="s">
        <v>20</v>
      </c>
      <c r="E1086" s="226" t="s">
        <v>21</v>
      </c>
      <c r="F1086" s="587" t="s">
        <v>1047</v>
      </c>
      <c r="G1086" s="588"/>
      <c r="H1086" s="588"/>
      <c r="I1086" s="589"/>
      <c r="J1086" s="257" t="s">
        <v>23</v>
      </c>
      <c r="K1086" s="202">
        <f>L1086+M1086</f>
        <v>1900</v>
      </c>
      <c r="L1086" s="255">
        <v>1900</v>
      </c>
      <c r="M1086" s="237"/>
      <c r="N1086" s="174"/>
      <c r="P1086" s="252"/>
      <c r="Q1086" s="453"/>
      <c r="R1086" s="47"/>
      <c r="S1086" s="47"/>
      <c r="T1086" s="46"/>
    </row>
    <row r="1087" spans="1:31" customHeight="1" ht="12.75" s="10" customFormat="1">
      <c r="A1087" s="226"/>
      <c r="B1087" s="263" t="s">
        <v>2095</v>
      </c>
      <c r="C1087" s="181" t="s">
        <v>1992</v>
      </c>
      <c r="D1087" s="181" t="s">
        <v>20</v>
      </c>
      <c r="E1087" s="226" t="s">
        <v>21</v>
      </c>
      <c r="F1087" s="587" t="s">
        <v>1047</v>
      </c>
      <c r="G1087" s="588"/>
      <c r="H1087" s="588"/>
      <c r="I1087" s="589"/>
      <c r="J1087" s="257" t="s">
        <v>23</v>
      </c>
      <c r="K1087" s="202">
        <f>L1087+M1087</f>
        <v>1100</v>
      </c>
      <c r="L1087" s="255">
        <v>1100</v>
      </c>
      <c r="M1087" s="237"/>
      <c r="N1087" s="174"/>
      <c r="P1087" s="252"/>
      <c r="Q1087" s="453"/>
      <c r="R1087" s="47"/>
      <c r="S1087" s="47"/>
      <c r="T1087" s="46"/>
    </row>
    <row r="1088" spans="1:31" customHeight="1" ht="12.75" s="10" customFormat="1">
      <c r="A1088" s="226"/>
      <c r="B1088" s="263" t="s">
        <v>2096</v>
      </c>
      <c r="C1088" s="181" t="s">
        <v>1992</v>
      </c>
      <c r="D1088" s="181" t="s">
        <v>20</v>
      </c>
      <c r="E1088" s="226" t="s">
        <v>21</v>
      </c>
      <c r="F1088" s="587" t="s">
        <v>1047</v>
      </c>
      <c r="G1088" s="588"/>
      <c r="H1088" s="588"/>
      <c r="I1088" s="589"/>
      <c r="J1088" s="257" t="s">
        <v>23</v>
      </c>
      <c r="K1088" s="202">
        <f>L1088+M1088</f>
        <v>7500</v>
      </c>
      <c r="L1088" s="255">
        <v>7500</v>
      </c>
      <c r="M1088" s="237"/>
      <c r="N1088" s="174"/>
      <c r="P1088" s="252"/>
      <c r="Q1088" s="453"/>
      <c r="R1088" s="47"/>
      <c r="S1088" s="47"/>
      <c r="T1088" s="46"/>
    </row>
    <row r="1089" spans="1:31" customHeight="1" ht="12.75" s="10" customFormat="1">
      <c r="A1089" s="226"/>
      <c r="B1089" s="263" t="s">
        <v>2097</v>
      </c>
      <c r="C1089" s="181" t="s">
        <v>1992</v>
      </c>
      <c r="D1089" s="181" t="s">
        <v>20</v>
      </c>
      <c r="E1089" s="226" t="s">
        <v>21</v>
      </c>
      <c r="F1089" s="587" t="s">
        <v>1047</v>
      </c>
      <c r="G1089" s="588"/>
      <c r="H1089" s="588"/>
      <c r="I1089" s="589"/>
      <c r="J1089" s="257" t="s">
        <v>23</v>
      </c>
      <c r="K1089" s="202">
        <f>L1089+M1089</f>
        <v>12000</v>
      </c>
      <c r="L1089" s="255">
        <v>12000</v>
      </c>
      <c r="M1089" s="237"/>
      <c r="N1089" s="174"/>
      <c r="P1089" s="252"/>
      <c r="Q1089" s="453"/>
      <c r="R1089" s="47"/>
      <c r="S1089" s="47"/>
      <c r="T1089" s="46"/>
    </row>
    <row r="1090" spans="1:31" customHeight="1" ht="12.75" s="10" customFormat="1">
      <c r="A1090" s="226"/>
      <c r="B1090" s="258" t="s">
        <v>2098</v>
      </c>
      <c r="C1090" s="181" t="s">
        <v>1992</v>
      </c>
      <c r="D1090" s="181" t="s">
        <v>20</v>
      </c>
      <c r="E1090" s="226" t="s">
        <v>21</v>
      </c>
      <c r="F1090" s="587" t="s">
        <v>1047</v>
      </c>
      <c r="G1090" s="588"/>
      <c r="H1090" s="588"/>
      <c r="I1090" s="589"/>
      <c r="J1090" s="257" t="s">
        <v>23</v>
      </c>
      <c r="K1090" s="202">
        <f>L1090+M1090</f>
        <v>171000</v>
      </c>
      <c r="L1090" s="255">
        <v>171000</v>
      </c>
      <c r="M1090" s="237"/>
      <c r="N1090" s="174"/>
      <c r="P1090" s="252"/>
      <c r="Q1090" s="453"/>
      <c r="R1090" s="47"/>
      <c r="S1090" s="47"/>
      <c r="T1090" s="46"/>
    </row>
    <row r="1091" spans="1:31" customHeight="1" ht="12.75" s="10" customFormat="1">
      <c r="A1091" s="226"/>
      <c r="B1091" s="258" t="s">
        <v>2099</v>
      </c>
      <c r="C1091" s="181" t="s">
        <v>1992</v>
      </c>
      <c r="D1091" s="181" t="s">
        <v>20</v>
      </c>
      <c r="E1091" s="226" t="s">
        <v>21</v>
      </c>
      <c r="F1091" s="587" t="s">
        <v>1047</v>
      </c>
      <c r="G1091" s="588"/>
      <c r="H1091" s="588"/>
      <c r="I1091" s="589"/>
      <c r="J1091" s="257" t="s">
        <v>23</v>
      </c>
      <c r="K1091" s="202">
        <f>L1091+M1091</f>
        <v>142500</v>
      </c>
      <c r="L1091" s="255">
        <v>142500</v>
      </c>
      <c r="M1091" s="237"/>
      <c r="N1091" s="174"/>
      <c r="P1091" s="252"/>
      <c r="Q1091" s="453"/>
      <c r="R1091" s="47"/>
      <c r="S1091" s="47"/>
      <c r="T1091" s="46"/>
    </row>
    <row r="1092" spans="1:31" customHeight="1" ht="12.75" s="10" customFormat="1">
      <c r="A1092" s="226"/>
      <c r="B1092" s="258" t="s">
        <v>2100</v>
      </c>
      <c r="C1092" s="181" t="s">
        <v>1992</v>
      </c>
      <c r="D1092" s="181" t="s">
        <v>20</v>
      </c>
      <c r="E1092" s="226" t="s">
        <v>21</v>
      </c>
      <c r="F1092" s="587" t="s">
        <v>1047</v>
      </c>
      <c r="G1092" s="588"/>
      <c r="H1092" s="588"/>
      <c r="I1092" s="589"/>
      <c r="J1092" s="257" t="s">
        <v>23</v>
      </c>
      <c r="K1092" s="202">
        <f>L1092+M1092</f>
        <v>25000</v>
      </c>
      <c r="L1092" s="255">
        <v>25000</v>
      </c>
      <c r="M1092" s="237"/>
      <c r="N1092" s="174"/>
      <c r="P1092" s="252"/>
      <c r="Q1092" s="453"/>
      <c r="R1092" s="47"/>
      <c r="S1092" s="47"/>
      <c r="T1092" s="46"/>
    </row>
    <row r="1093" spans="1:31" customHeight="1" ht="12.75" s="10" customFormat="1">
      <c r="A1093" s="226"/>
      <c r="B1093" s="226" t="s">
        <v>2101</v>
      </c>
      <c r="C1093" s="181" t="s">
        <v>1992</v>
      </c>
      <c r="D1093" s="181" t="s">
        <v>20</v>
      </c>
      <c r="E1093" s="226" t="s">
        <v>21</v>
      </c>
      <c r="F1093" s="587" t="s">
        <v>1047</v>
      </c>
      <c r="G1093" s="588"/>
      <c r="H1093" s="588"/>
      <c r="I1093" s="589"/>
      <c r="J1093" s="257" t="s">
        <v>23</v>
      </c>
      <c r="K1093" s="202">
        <f>L1093+M1093</f>
        <v>21600</v>
      </c>
      <c r="L1093" s="255">
        <v>21600</v>
      </c>
      <c r="M1093" s="237"/>
      <c r="N1093" s="174"/>
      <c r="P1093" s="252"/>
      <c r="Q1093" s="453"/>
      <c r="R1093" s="47"/>
      <c r="S1093" s="47"/>
      <c r="T1093" s="46"/>
    </row>
    <row r="1094" spans="1:31" customHeight="1" ht="12.75" s="10" customFormat="1">
      <c r="A1094" s="226"/>
      <c r="B1094" s="258" t="s">
        <v>2102</v>
      </c>
      <c r="C1094" s="181" t="s">
        <v>1992</v>
      </c>
      <c r="D1094" s="181" t="s">
        <v>20</v>
      </c>
      <c r="E1094" s="226" t="s">
        <v>21</v>
      </c>
      <c r="F1094" s="587" t="s">
        <v>1047</v>
      </c>
      <c r="G1094" s="588"/>
      <c r="H1094" s="588"/>
      <c r="I1094" s="589"/>
      <c r="J1094" s="257" t="s">
        <v>23</v>
      </c>
      <c r="K1094" s="202">
        <f>L1094+M1094</f>
        <v>729</v>
      </c>
      <c r="L1094" s="255">
        <v>729</v>
      </c>
      <c r="M1094" s="237"/>
      <c r="N1094" s="174"/>
      <c r="P1094" s="252"/>
      <c r="Q1094" s="453"/>
      <c r="R1094" s="47"/>
      <c r="S1094" s="47"/>
      <c r="T1094" s="46"/>
    </row>
    <row r="1095" spans="1:31" customHeight="1" ht="12.75" s="10" customFormat="1">
      <c r="A1095" s="226"/>
      <c r="B1095" s="226" t="s">
        <v>2103</v>
      </c>
      <c r="C1095" s="181" t="s">
        <v>1992</v>
      </c>
      <c r="D1095" s="181" t="s">
        <v>20</v>
      </c>
      <c r="E1095" s="226" t="s">
        <v>21</v>
      </c>
      <c r="F1095" s="587" t="s">
        <v>1047</v>
      </c>
      <c r="G1095" s="588"/>
      <c r="H1095" s="588"/>
      <c r="I1095" s="589"/>
      <c r="J1095" s="257" t="s">
        <v>23</v>
      </c>
      <c r="K1095" s="202">
        <f>L1095+M1095</f>
        <v>43000</v>
      </c>
      <c r="L1095" s="255">
        <v>43000</v>
      </c>
      <c r="M1095" s="237"/>
      <c r="N1095" s="174"/>
      <c r="P1095" s="252"/>
      <c r="Q1095" s="453"/>
      <c r="R1095" s="47"/>
      <c r="S1095" s="47"/>
      <c r="T1095" s="46"/>
    </row>
    <row r="1096" spans="1:31" customHeight="1" ht="12.75" s="10" customFormat="1">
      <c r="A1096" s="226"/>
      <c r="B1096" s="258" t="s">
        <v>2104</v>
      </c>
      <c r="C1096" s="181" t="s">
        <v>1992</v>
      </c>
      <c r="D1096" s="181" t="s">
        <v>20</v>
      </c>
      <c r="E1096" s="226" t="s">
        <v>21</v>
      </c>
      <c r="F1096" s="587" t="s">
        <v>1047</v>
      </c>
      <c r="G1096" s="588"/>
      <c r="H1096" s="588"/>
      <c r="I1096" s="589"/>
      <c r="J1096" s="257" t="s">
        <v>23</v>
      </c>
      <c r="K1096" s="202">
        <f>L1096+M1096</f>
        <v>13600</v>
      </c>
      <c r="L1096" s="255">
        <v>13600</v>
      </c>
      <c r="M1096" s="237"/>
      <c r="N1096" s="174"/>
      <c r="P1096" s="252"/>
      <c r="Q1096" s="453"/>
      <c r="R1096" s="47"/>
      <c r="S1096" s="47"/>
      <c r="T1096" s="46"/>
    </row>
    <row r="1097" spans="1:31" customHeight="1" ht="12.75" s="10" customFormat="1">
      <c r="A1097" s="226"/>
      <c r="B1097" s="258" t="s">
        <v>2105</v>
      </c>
      <c r="C1097" s="181" t="s">
        <v>1992</v>
      </c>
      <c r="D1097" s="181" t="s">
        <v>20</v>
      </c>
      <c r="E1097" s="226" t="s">
        <v>21</v>
      </c>
      <c r="F1097" s="587" t="s">
        <v>1047</v>
      </c>
      <c r="G1097" s="588"/>
      <c r="H1097" s="588"/>
      <c r="I1097" s="589"/>
      <c r="J1097" s="257" t="s">
        <v>23</v>
      </c>
      <c r="K1097" s="202">
        <f>L1097+M1097</f>
        <v>12000</v>
      </c>
      <c r="L1097" s="255">
        <v>12000</v>
      </c>
      <c r="M1097" s="237"/>
      <c r="N1097" s="174"/>
      <c r="P1097" s="252"/>
      <c r="Q1097" s="453"/>
      <c r="R1097" s="47"/>
      <c r="S1097" s="47"/>
      <c r="T1097" s="46"/>
    </row>
    <row r="1098" spans="1:31" customHeight="1" ht="12.75" s="10" customFormat="1">
      <c r="A1098" s="226"/>
      <c r="B1098" s="258" t="s">
        <v>2106</v>
      </c>
      <c r="C1098" s="181" t="s">
        <v>1992</v>
      </c>
      <c r="D1098" s="181" t="s">
        <v>20</v>
      </c>
      <c r="E1098" s="226" t="s">
        <v>21</v>
      </c>
      <c r="F1098" s="587" t="s">
        <v>1047</v>
      </c>
      <c r="G1098" s="588"/>
      <c r="H1098" s="588"/>
      <c r="I1098" s="589"/>
      <c r="J1098" s="257" t="s">
        <v>23</v>
      </c>
      <c r="K1098" s="202">
        <f>L1098+M1098</f>
        <v>40800</v>
      </c>
      <c r="L1098" s="255">
        <v>40800</v>
      </c>
      <c r="M1098" s="237"/>
      <c r="N1098" s="174"/>
      <c r="P1098" s="252"/>
      <c r="Q1098" s="453"/>
      <c r="R1098" s="47"/>
      <c r="S1098" s="47"/>
      <c r="T1098" s="46"/>
    </row>
    <row r="1099" spans="1:31" customHeight="1" ht="12.75" s="10" customFormat="1">
      <c r="A1099" s="226"/>
      <c r="B1099" s="258" t="s">
        <v>2107</v>
      </c>
      <c r="C1099" s="181" t="s">
        <v>1992</v>
      </c>
      <c r="D1099" s="181" t="s">
        <v>20</v>
      </c>
      <c r="E1099" s="226" t="s">
        <v>21</v>
      </c>
      <c r="F1099" s="587" t="s">
        <v>1047</v>
      </c>
      <c r="G1099" s="588"/>
      <c r="H1099" s="588"/>
      <c r="I1099" s="589"/>
      <c r="J1099" s="257" t="s">
        <v>23</v>
      </c>
      <c r="K1099" s="202">
        <f>L1099+M1099</f>
        <v>28800</v>
      </c>
      <c r="L1099" s="255">
        <v>28800</v>
      </c>
      <c r="M1099" s="237"/>
      <c r="N1099" s="174"/>
      <c r="P1099" s="252"/>
      <c r="Q1099" s="453"/>
      <c r="R1099" s="47"/>
      <c r="S1099" s="47"/>
      <c r="T1099" s="46"/>
    </row>
    <row r="1100" spans="1:31" customHeight="1" ht="12.75" s="10" customFormat="1">
      <c r="A1100" s="226"/>
      <c r="B1100" s="258" t="s">
        <v>2108</v>
      </c>
      <c r="C1100" s="181" t="s">
        <v>1992</v>
      </c>
      <c r="D1100" s="181" t="s">
        <v>20</v>
      </c>
      <c r="E1100" s="226" t="s">
        <v>21</v>
      </c>
      <c r="F1100" s="587" t="s">
        <v>1047</v>
      </c>
      <c r="G1100" s="588"/>
      <c r="H1100" s="588"/>
      <c r="I1100" s="589"/>
      <c r="J1100" s="257" t="s">
        <v>23</v>
      </c>
      <c r="K1100" s="202">
        <f>L1100+M1100</f>
        <v>40800</v>
      </c>
      <c r="L1100" s="255">
        <v>40800</v>
      </c>
      <c r="M1100" s="237"/>
      <c r="N1100" s="174"/>
      <c r="P1100" s="252"/>
      <c r="Q1100" s="453"/>
      <c r="R1100" s="47"/>
      <c r="S1100" s="47"/>
      <c r="T1100" s="46"/>
    </row>
    <row r="1101" spans="1:31" customHeight="1" ht="12.75" s="10" customFormat="1">
      <c r="A1101" s="226"/>
      <c r="B1101" s="258" t="s">
        <v>2109</v>
      </c>
      <c r="C1101" s="181" t="s">
        <v>1992</v>
      </c>
      <c r="D1101" s="181" t="s">
        <v>20</v>
      </c>
      <c r="E1101" s="226" t="s">
        <v>21</v>
      </c>
      <c r="F1101" s="587" t="s">
        <v>1047</v>
      </c>
      <c r="G1101" s="588"/>
      <c r="H1101" s="588"/>
      <c r="I1101" s="589"/>
      <c r="J1101" s="257" t="s">
        <v>23</v>
      </c>
      <c r="K1101" s="202">
        <f>L1101+M1101</f>
        <v>24000</v>
      </c>
      <c r="L1101" s="255">
        <v>24000</v>
      </c>
      <c r="M1101" s="237"/>
      <c r="N1101" s="174"/>
      <c r="P1101" s="252"/>
      <c r="Q1101" s="453"/>
      <c r="R1101" s="47"/>
      <c r="S1101" s="47"/>
      <c r="T1101" s="46"/>
    </row>
    <row r="1102" spans="1:31" customHeight="1" ht="12.75" s="10" customFormat="1">
      <c r="A1102" s="226"/>
      <c r="B1102" s="258" t="s">
        <v>2110</v>
      </c>
      <c r="C1102" s="181" t="s">
        <v>1992</v>
      </c>
      <c r="D1102" s="181" t="s">
        <v>20</v>
      </c>
      <c r="E1102" s="226" t="s">
        <v>21</v>
      </c>
      <c r="F1102" s="587" t="s">
        <v>1047</v>
      </c>
      <c r="G1102" s="588"/>
      <c r="H1102" s="588"/>
      <c r="I1102" s="589"/>
      <c r="J1102" s="257" t="s">
        <v>23</v>
      </c>
      <c r="K1102" s="202">
        <f>L1102+M1102</f>
        <v>84000</v>
      </c>
      <c r="L1102" s="255">
        <v>84000</v>
      </c>
      <c r="M1102" s="237"/>
      <c r="N1102" s="174"/>
      <c r="P1102" s="252"/>
      <c r="Q1102" s="453"/>
      <c r="R1102" s="47"/>
      <c r="S1102" s="47"/>
      <c r="T1102" s="46"/>
    </row>
    <row r="1103" spans="1:31" customHeight="1" ht="12.75" s="10" customFormat="1">
      <c r="A1103" s="226"/>
      <c r="B1103" s="258" t="s">
        <v>2111</v>
      </c>
      <c r="C1103" s="181" t="s">
        <v>1992</v>
      </c>
      <c r="D1103" s="181" t="s">
        <v>20</v>
      </c>
      <c r="E1103" s="226" t="s">
        <v>21</v>
      </c>
      <c r="F1103" s="587" t="s">
        <v>1047</v>
      </c>
      <c r="G1103" s="588"/>
      <c r="H1103" s="588"/>
      <c r="I1103" s="589"/>
      <c r="J1103" s="257" t="s">
        <v>23</v>
      </c>
      <c r="K1103" s="202">
        <f>L1103+M1103</f>
        <v>14000</v>
      </c>
      <c r="L1103" s="255">
        <v>14000</v>
      </c>
      <c r="M1103" s="237"/>
      <c r="N1103" s="174"/>
      <c r="P1103" s="252"/>
      <c r="Q1103" s="453"/>
      <c r="R1103" s="47"/>
      <c r="S1103" s="47"/>
      <c r="T1103" s="46"/>
    </row>
    <row r="1104" spans="1:31" customHeight="1" ht="12.75" s="10" customFormat="1">
      <c r="A1104" s="226"/>
      <c r="B1104" s="258" t="s">
        <v>2112</v>
      </c>
      <c r="C1104" s="181" t="s">
        <v>1992</v>
      </c>
      <c r="D1104" s="181" t="s">
        <v>20</v>
      </c>
      <c r="E1104" s="226" t="s">
        <v>21</v>
      </c>
      <c r="F1104" s="587" t="s">
        <v>1047</v>
      </c>
      <c r="G1104" s="588"/>
      <c r="H1104" s="588"/>
      <c r="I1104" s="589"/>
      <c r="J1104" s="257" t="s">
        <v>23</v>
      </c>
      <c r="K1104" s="202">
        <f>L1104+M1104</f>
        <v>15000</v>
      </c>
      <c r="L1104" s="255">
        <v>15000</v>
      </c>
      <c r="M1104" s="237"/>
      <c r="N1104" s="174"/>
      <c r="P1104" s="252"/>
      <c r="Q1104" s="453"/>
      <c r="R1104" s="47"/>
      <c r="S1104" s="47"/>
      <c r="T1104" s="46"/>
    </row>
    <row r="1105" spans="1:31" customHeight="1" ht="12.75" s="10" customFormat="1">
      <c r="A1105" s="226"/>
      <c r="B1105" s="226" t="s">
        <v>2113</v>
      </c>
      <c r="C1105" s="181" t="s">
        <v>1992</v>
      </c>
      <c r="D1105" s="181" t="s">
        <v>20</v>
      </c>
      <c r="E1105" s="226" t="s">
        <v>21</v>
      </c>
      <c r="F1105" s="587" t="s">
        <v>1047</v>
      </c>
      <c r="G1105" s="588"/>
      <c r="H1105" s="588"/>
      <c r="I1105" s="589"/>
      <c r="J1105" s="257" t="s">
        <v>23</v>
      </c>
      <c r="K1105" s="202">
        <f>L1105+M1105</f>
        <v>7000</v>
      </c>
      <c r="L1105" s="255">
        <v>7000</v>
      </c>
      <c r="M1105" s="237"/>
      <c r="N1105" s="174"/>
      <c r="P1105" s="252"/>
      <c r="Q1105" s="453"/>
      <c r="R1105" s="47"/>
      <c r="S1105" s="47"/>
      <c r="T1105" s="46"/>
    </row>
    <row r="1106" spans="1:31" customHeight="1" ht="12.75" s="10" customFormat="1">
      <c r="A1106" s="226"/>
      <c r="B1106" s="258" t="s">
        <v>2114</v>
      </c>
      <c r="C1106" s="181" t="s">
        <v>1992</v>
      </c>
      <c r="D1106" s="181" t="s">
        <v>20</v>
      </c>
      <c r="E1106" s="226" t="s">
        <v>21</v>
      </c>
      <c r="F1106" s="587" t="s">
        <v>1047</v>
      </c>
      <c r="G1106" s="588"/>
      <c r="H1106" s="588"/>
      <c r="I1106" s="589"/>
      <c r="J1106" s="257" t="s">
        <v>23</v>
      </c>
      <c r="K1106" s="202">
        <f>L1106+M1106</f>
        <v>21000</v>
      </c>
      <c r="L1106" s="255">
        <v>21000</v>
      </c>
      <c r="M1106" s="237"/>
      <c r="N1106" s="174"/>
      <c r="P1106" s="252"/>
      <c r="Q1106" s="453"/>
      <c r="R1106" s="47"/>
      <c r="S1106" s="47"/>
      <c r="T1106" s="46"/>
    </row>
    <row r="1107" spans="1:31" customHeight="1" ht="12.75" s="10" customFormat="1">
      <c r="A1107" s="226"/>
      <c r="B1107" s="258" t="s">
        <v>2115</v>
      </c>
      <c r="C1107" s="181" t="s">
        <v>1992</v>
      </c>
      <c r="D1107" s="181" t="s">
        <v>20</v>
      </c>
      <c r="E1107" s="226" t="s">
        <v>21</v>
      </c>
      <c r="F1107" s="587" t="s">
        <v>1047</v>
      </c>
      <c r="G1107" s="588"/>
      <c r="H1107" s="588"/>
      <c r="I1107" s="589"/>
      <c r="J1107" s="257" t="s">
        <v>23</v>
      </c>
      <c r="K1107" s="202">
        <f>L1107+M1107</f>
        <v>48000</v>
      </c>
      <c r="L1107" s="255">
        <v>48000</v>
      </c>
      <c r="M1107" s="237"/>
      <c r="N1107" s="174"/>
      <c r="P1107" s="252"/>
      <c r="Q1107" s="453"/>
      <c r="R1107" s="47"/>
      <c r="S1107" s="47"/>
      <c r="T1107" s="46"/>
    </row>
    <row r="1108" spans="1:31" customHeight="1" ht="12.75" s="10" customFormat="1">
      <c r="A1108" s="226"/>
      <c r="B1108" s="258" t="s">
        <v>2116</v>
      </c>
      <c r="C1108" s="181" t="s">
        <v>1992</v>
      </c>
      <c r="D1108" s="181" t="s">
        <v>20</v>
      </c>
      <c r="E1108" s="226" t="s">
        <v>21</v>
      </c>
      <c r="F1108" s="587" t="s">
        <v>1047</v>
      </c>
      <c r="G1108" s="588"/>
      <c r="H1108" s="588"/>
      <c r="I1108" s="589"/>
      <c r="J1108" s="257" t="s">
        <v>23</v>
      </c>
      <c r="K1108" s="202">
        <f>L1108+M1108</f>
        <v>5000</v>
      </c>
      <c r="L1108" s="255">
        <v>5000</v>
      </c>
      <c r="M1108" s="237"/>
      <c r="N1108" s="174"/>
      <c r="P1108" s="252"/>
      <c r="Q1108" s="453"/>
      <c r="R1108" s="47"/>
      <c r="S1108" s="47"/>
      <c r="T1108" s="46"/>
    </row>
    <row r="1109" spans="1:31" customHeight="1" ht="12.75" s="10" customFormat="1">
      <c r="A1109" s="226"/>
      <c r="B1109" s="258" t="s">
        <v>2117</v>
      </c>
      <c r="C1109" s="181" t="s">
        <v>1992</v>
      </c>
      <c r="D1109" s="181" t="s">
        <v>20</v>
      </c>
      <c r="E1109" s="226" t="s">
        <v>21</v>
      </c>
      <c r="F1109" s="587" t="s">
        <v>1047</v>
      </c>
      <c r="G1109" s="588"/>
      <c r="H1109" s="588"/>
      <c r="I1109" s="589"/>
      <c r="J1109" s="257" t="s">
        <v>23</v>
      </c>
      <c r="K1109" s="202">
        <f>L1109+M1109</f>
        <v>9000</v>
      </c>
      <c r="L1109" s="255">
        <v>9000</v>
      </c>
      <c r="M1109" s="237"/>
      <c r="N1109" s="174"/>
      <c r="P1109" s="252"/>
      <c r="Q1109" s="453"/>
      <c r="R1109" s="47"/>
      <c r="S1109" s="47"/>
      <c r="T1109" s="46"/>
    </row>
    <row r="1110" spans="1:31" customHeight="1" ht="12.75" s="10" customFormat="1">
      <c r="A1110" s="226"/>
      <c r="B1110" s="258" t="s">
        <v>2118</v>
      </c>
      <c r="C1110" s="181" t="s">
        <v>1992</v>
      </c>
      <c r="D1110" s="181" t="s">
        <v>20</v>
      </c>
      <c r="E1110" s="226" t="s">
        <v>21</v>
      </c>
      <c r="F1110" s="587" t="s">
        <v>1047</v>
      </c>
      <c r="G1110" s="588"/>
      <c r="H1110" s="588"/>
      <c r="I1110" s="589"/>
      <c r="J1110" s="257" t="s">
        <v>23</v>
      </c>
      <c r="K1110" s="202">
        <f>L1110+M1110</f>
        <v>5000</v>
      </c>
      <c r="L1110" s="255">
        <v>5000</v>
      </c>
      <c r="M1110" s="237"/>
      <c r="N1110" s="174"/>
      <c r="P1110" s="252"/>
      <c r="Q1110" s="453"/>
      <c r="R1110" s="47"/>
      <c r="S1110" s="47"/>
      <c r="T1110" s="46"/>
    </row>
    <row r="1111" spans="1:31" customHeight="1" ht="12.75" s="10" customFormat="1">
      <c r="A1111" s="226"/>
      <c r="B1111" s="258" t="s">
        <v>2119</v>
      </c>
      <c r="C1111" s="181" t="s">
        <v>1992</v>
      </c>
      <c r="D1111" s="181" t="s">
        <v>20</v>
      </c>
      <c r="E1111" s="226" t="s">
        <v>21</v>
      </c>
      <c r="F1111" s="587" t="s">
        <v>1047</v>
      </c>
      <c r="G1111" s="588"/>
      <c r="H1111" s="588"/>
      <c r="I1111" s="589"/>
      <c r="J1111" s="257" t="s">
        <v>23</v>
      </c>
      <c r="K1111" s="202">
        <f>L1111+M1111</f>
        <v>40000</v>
      </c>
      <c r="L1111" s="255">
        <v>40000</v>
      </c>
      <c r="M1111" s="237"/>
      <c r="N1111" s="174"/>
      <c r="P1111" s="252"/>
      <c r="Q1111" s="453"/>
      <c r="R1111" s="47"/>
      <c r="S1111" s="47"/>
      <c r="T1111" s="46"/>
    </row>
    <row r="1112" spans="1:31" customHeight="1" ht="12.75" s="10" customFormat="1">
      <c r="A1112" s="226"/>
      <c r="B1112" s="258" t="s">
        <v>2120</v>
      </c>
      <c r="C1112" s="181" t="s">
        <v>1992</v>
      </c>
      <c r="D1112" s="181" t="s">
        <v>20</v>
      </c>
      <c r="E1112" s="226" t="s">
        <v>21</v>
      </c>
      <c r="F1112" s="587" t="s">
        <v>1047</v>
      </c>
      <c r="G1112" s="588"/>
      <c r="H1112" s="588"/>
      <c r="I1112" s="589"/>
      <c r="J1112" s="257" t="s">
        <v>23</v>
      </c>
      <c r="K1112" s="202">
        <f>L1112+M1112</f>
        <v>4000</v>
      </c>
      <c r="L1112" s="255">
        <v>4000</v>
      </c>
      <c r="M1112" s="237"/>
      <c r="N1112" s="174"/>
      <c r="P1112" s="252"/>
      <c r="Q1112" s="453"/>
      <c r="R1112" s="47"/>
      <c r="S1112" s="47"/>
      <c r="T1112" s="46"/>
    </row>
    <row r="1113" spans="1:31" customHeight="1" ht="12.75" s="10" customFormat="1">
      <c r="A1113" s="226"/>
      <c r="B1113" s="258" t="s">
        <v>2121</v>
      </c>
      <c r="C1113" s="181" t="s">
        <v>1992</v>
      </c>
      <c r="D1113" s="181" t="s">
        <v>20</v>
      </c>
      <c r="E1113" s="226" t="s">
        <v>21</v>
      </c>
      <c r="F1113" s="587" t="s">
        <v>1047</v>
      </c>
      <c r="G1113" s="588"/>
      <c r="H1113" s="588"/>
      <c r="I1113" s="589"/>
      <c r="J1113" s="257" t="s">
        <v>23</v>
      </c>
      <c r="K1113" s="202">
        <f>L1113+M1113</f>
        <v>6000</v>
      </c>
      <c r="L1113" s="255">
        <v>6000</v>
      </c>
      <c r="M1113" s="237"/>
      <c r="N1113" s="174"/>
      <c r="P1113" s="252"/>
      <c r="Q1113" s="453"/>
      <c r="R1113" s="47"/>
      <c r="S1113" s="47"/>
      <c r="T1113" s="46"/>
    </row>
    <row r="1114" spans="1:31" customHeight="1" ht="12.75" s="10" customFormat="1">
      <c r="A1114" s="226"/>
      <c r="B1114" s="258" t="s">
        <v>2122</v>
      </c>
      <c r="C1114" s="181" t="s">
        <v>1992</v>
      </c>
      <c r="D1114" s="181" t="s">
        <v>20</v>
      </c>
      <c r="E1114" s="226" t="s">
        <v>21</v>
      </c>
      <c r="F1114" s="587" t="s">
        <v>1047</v>
      </c>
      <c r="G1114" s="588"/>
      <c r="H1114" s="588"/>
      <c r="I1114" s="589"/>
      <c r="J1114" s="257" t="s">
        <v>23</v>
      </c>
      <c r="K1114" s="202">
        <f>L1114+M1114</f>
        <v>6540</v>
      </c>
      <c r="L1114" s="255">
        <v>6540</v>
      </c>
      <c r="M1114" s="237"/>
      <c r="N1114" s="174"/>
      <c r="P1114" s="252"/>
      <c r="Q1114" s="453"/>
      <c r="R1114" s="47"/>
      <c r="S1114" s="47"/>
      <c r="T1114" s="46"/>
    </row>
    <row r="1115" spans="1:31" customHeight="1" ht="12.75" s="10" customFormat="1">
      <c r="A1115" s="226"/>
      <c r="B1115" s="258" t="s">
        <v>2123</v>
      </c>
      <c r="C1115" s="181" t="s">
        <v>1992</v>
      </c>
      <c r="D1115" s="181" t="s">
        <v>20</v>
      </c>
      <c r="E1115" s="226" t="s">
        <v>21</v>
      </c>
      <c r="F1115" s="587" t="s">
        <v>1047</v>
      </c>
      <c r="G1115" s="588"/>
      <c r="H1115" s="588"/>
      <c r="I1115" s="589"/>
      <c r="J1115" s="257" t="s">
        <v>23</v>
      </c>
      <c r="K1115" s="202">
        <f>L1115+M1115</f>
        <v>5000</v>
      </c>
      <c r="L1115" s="255">
        <v>5000</v>
      </c>
      <c r="M1115" s="237"/>
      <c r="N1115" s="174"/>
      <c r="P1115" s="252"/>
      <c r="Q1115" s="453"/>
      <c r="R1115" s="47"/>
      <c r="S1115" s="47"/>
      <c r="T1115" s="46"/>
    </row>
    <row r="1116" spans="1:31" customHeight="1" ht="12.75" s="10" customFormat="1">
      <c r="A1116" s="226"/>
      <c r="B1116" s="258" t="s">
        <v>2124</v>
      </c>
      <c r="C1116" s="181" t="s">
        <v>1992</v>
      </c>
      <c r="D1116" s="181" t="s">
        <v>20</v>
      </c>
      <c r="E1116" s="226" t="s">
        <v>21</v>
      </c>
      <c r="F1116" s="587" t="s">
        <v>1047</v>
      </c>
      <c r="G1116" s="588"/>
      <c r="H1116" s="588"/>
      <c r="I1116" s="589"/>
      <c r="J1116" s="257" t="s">
        <v>23</v>
      </c>
      <c r="K1116" s="202">
        <f>L1116+M1116</f>
        <v>66000</v>
      </c>
      <c r="L1116" s="255">
        <v>66000</v>
      </c>
      <c r="M1116" s="237"/>
      <c r="N1116" s="174"/>
      <c r="P1116" s="252"/>
      <c r="Q1116" s="453"/>
      <c r="R1116" s="47"/>
      <c r="S1116" s="47"/>
      <c r="T1116" s="46"/>
    </row>
    <row r="1117" spans="1:31" customHeight="1" ht="12.75" s="10" customFormat="1">
      <c r="A1117" s="226"/>
      <c r="B1117" s="258" t="s">
        <v>2125</v>
      </c>
      <c r="C1117" s="181" t="s">
        <v>1992</v>
      </c>
      <c r="D1117" s="181" t="s">
        <v>20</v>
      </c>
      <c r="E1117" s="226" t="s">
        <v>21</v>
      </c>
      <c r="F1117" s="587" t="s">
        <v>1047</v>
      </c>
      <c r="G1117" s="588"/>
      <c r="H1117" s="588"/>
      <c r="I1117" s="589"/>
      <c r="J1117" s="257" t="s">
        <v>23</v>
      </c>
      <c r="K1117" s="202">
        <f>L1117+M1117</f>
        <v>24000</v>
      </c>
      <c r="L1117" s="255">
        <v>24000</v>
      </c>
      <c r="M1117" s="237"/>
      <c r="N1117" s="174"/>
      <c r="P1117" s="252"/>
      <c r="Q1117" s="453"/>
      <c r="R1117" s="47"/>
      <c r="S1117" s="47"/>
      <c r="T1117" s="46"/>
    </row>
    <row r="1118" spans="1:31" customHeight="1" ht="12.75" s="10" customFormat="1">
      <c r="A1118" s="226"/>
      <c r="B1118" s="258" t="s">
        <v>2126</v>
      </c>
      <c r="C1118" s="181" t="s">
        <v>1992</v>
      </c>
      <c r="D1118" s="181" t="s">
        <v>20</v>
      </c>
      <c r="E1118" s="226" t="s">
        <v>21</v>
      </c>
      <c r="F1118" s="587" t="s">
        <v>1047</v>
      </c>
      <c r="G1118" s="588"/>
      <c r="H1118" s="588"/>
      <c r="I1118" s="589"/>
      <c r="J1118" s="257" t="s">
        <v>23</v>
      </c>
      <c r="K1118" s="202">
        <f>L1118+M1118</f>
        <v>17000</v>
      </c>
      <c r="L1118" s="255">
        <v>17000</v>
      </c>
      <c r="M1118" s="237"/>
      <c r="N1118" s="174"/>
      <c r="P1118" s="252"/>
      <c r="Q1118" s="453"/>
      <c r="R1118" s="47"/>
      <c r="S1118" s="47"/>
      <c r="T1118" s="46"/>
    </row>
    <row r="1119" spans="1:31" customHeight="1" ht="12.75" s="10" customFormat="1">
      <c r="A1119" s="226"/>
      <c r="B1119" s="258" t="s">
        <v>2127</v>
      </c>
      <c r="C1119" s="181" t="s">
        <v>1992</v>
      </c>
      <c r="D1119" s="181" t="s">
        <v>20</v>
      </c>
      <c r="E1119" s="226" t="s">
        <v>21</v>
      </c>
      <c r="F1119" s="587" t="s">
        <v>1047</v>
      </c>
      <c r="G1119" s="588"/>
      <c r="H1119" s="588"/>
      <c r="I1119" s="589"/>
      <c r="J1119" s="257" t="s">
        <v>23</v>
      </c>
      <c r="K1119" s="202">
        <f>L1119+M1119</f>
        <v>20000</v>
      </c>
      <c r="L1119" s="255">
        <v>20000</v>
      </c>
      <c r="M1119" s="237"/>
      <c r="N1119" s="174"/>
      <c r="P1119" s="252"/>
      <c r="Q1119" s="453"/>
      <c r="R1119" s="47"/>
      <c r="S1119" s="47"/>
      <c r="T1119" s="46"/>
    </row>
    <row r="1120" spans="1:31" customHeight="1" ht="12.75" s="10" customFormat="1">
      <c r="A1120" s="226"/>
      <c r="B1120" s="258" t="s">
        <v>2128</v>
      </c>
      <c r="C1120" s="181" t="s">
        <v>1992</v>
      </c>
      <c r="D1120" s="181" t="s">
        <v>20</v>
      </c>
      <c r="E1120" s="226" t="s">
        <v>21</v>
      </c>
      <c r="F1120" s="587" t="s">
        <v>1047</v>
      </c>
      <c r="G1120" s="588"/>
      <c r="H1120" s="588"/>
      <c r="I1120" s="589"/>
      <c r="J1120" s="257" t="s">
        <v>23</v>
      </c>
      <c r="K1120" s="202">
        <f>L1120+M1120</f>
        <v>6000</v>
      </c>
      <c r="L1120" s="255">
        <v>6000</v>
      </c>
      <c r="M1120" s="237"/>
      <c r="N1120" s="174"/>
      <c r="P1120" s="252"/>
      <c r="Q1120" s="453"/>
      <c r="R1120" s="47"/>
      <c r="S1120" s="47"/>
      <c r="T1120" s="46"/>
    </row>
    <row r="1121" spans="1:31" customHeight="1" ht="12.75" s="10" customFormat="1">
      <c r="A1121" s="226"/>
      <c r="B1121" s="258" t="s">
        <v>2129</v>
      </c>
      <c r="C1121" s="181" t="s">
        <v>1992</v>
      </c>
      <c r="D1121" s="181" t="s">
        <v>20</v>
      </c>
      <c r="E1121" s="226" t="s">
        <v>21</v>
      </c>
      <c r="F1121" s="587" t="s">
        <v>1047</v>
      </c>
      <c r="G1121" s="588"/>
      <c r="H1121" s="588"/>
      <c r="I1121" s="589"/>
      <c r="J1121" s="257" t="s">
        <v>23</v>
      </c>
      <c r="K1121" s="202">
        <f>L1121+M1121</f>
        <v>2050</v>
      </c>
      <c r="L1121" s="255">
        <v>2050</v>
      </c>
      <c r="M1121" s="237"/>
      <c r="N1121" s="174"/>
      <c r="P1121" s="252"/>
      <c r="Q1121" s="453"/>
      <c r="R1121" s="47"/>
      <c r="S1121" s="47"/>
      <c r="T1121" s="46"/>
    </row>
    <row r="1122" spans="1:31" customHeight="1" ht="12.75" s="10" customFormat="1">
      <c r="A1122" s="226"/>
      <c r="B1122" s="381" t="s">
        <v>2130</v>
      </c>
      <c r="C1122" s="181" t="s">
        <v>1992</v>
      </c>
      <c r="D1122" s="181" t="s">
        <v>20</v>
      </c>
      <c r="E1122" s="226" t="s">
        <v>21</v>
      </c>
      <c r="F1122" s="587" t="s">
        <v>1047</v>
      </c>
      <c r="G1122" s="588"/>
      <c r="H1122" s="588"/>
      <c r="I1122" s="589"/>
      <c r="J1122" s="257" t="s">
        <v>23</v>
      </c>
      <c r="K1122" s="202">
        <f>L1122+M1122</f>
        <v>130000</v>
      </c>
      <c r="L1122" s="255">
        <v>130000</v>
      </c>
      <c r="M1122" s="237"/>
      <c r="N1122" s="174"/>
      <c r="P1122" s="252"/>
      <c r="Q1122" s="453"/>
      <c r="R1122" s="47"/>
      <c r="S1122" s="47"/>
      <c r="T1122" s="46"/>
    </row>
    <row r="1123" spans="1:31" customHeight="1" ht="12.75" s="10" customFormat="1">
      <c r="A1123" s="226"/>
      <c r="B1123" s="381" t="s">
        <v>2131</v>
      </c>
      <c r="C1123" s="181" t="s">
        <v>1992</v>
      </c>
      <c r="D1123" s="181" t="s">
        <v>20</v>
      </c>
      <c r="E1123" s="226" t="s">
        <v>21</v>
      </c>
      <c r="F1123" s="587" t="s">
        <v>1047</v>
      </c>
      <c r="G1123" s="588"/>
      <c r="H1123" s="588"/>
      <c r="I1123" s="589"/>
      <c r="J1123" s="257" t="s">
        <v>23</v>
      </c>
      <c r="K1123" s="202">
        <f>L1123+M1123</f>
        <v>153000</v>
      </c>
      <c r="L1123" s="255">
        <v>153000</v>
      </c>
      <c r="M1123" s="237"/>
      <c r="N1123" s="174"/>
      <c r="P1123" s="252"/>
      <c r="Q1123" s="453"/>
      <c r="R1123" s="47"/>
      <c r="S1123" s="47"/>
      <c r="T1123" s="46"/>
    </row>
    <row r="1124" spans="1:31" customHeight="1" ht="12.75" s="10" customFormat="1">
      <c r="A1124" s="226"/>
      <c r="B1124" s="381" t="s">
        <v>2132</v>
      </c>
      <c r="C1124" s="181" t="s">
        <v>1992</v>
      </c>
      <c r="D1124" s="181" t="s">
        <v>20</v>
      </c>
      <c r="E1124" s="226" t="s">
        <v>21</v>
      </c>
      <c r="F1124" s="587" t="s">
        <v>1047</v>
      </c>
      <c r="G1124" s="588"/>
      <c r="H1124" s="588"/>
      <c r="I1124" s="589"/>
      <c r="J1124" s="257" t="s">
        <v>23</v>
      </c>
      <c r="K1124" s="202">
        <f>L1124+M1124</f>
        <v>42212</v>
      </c>
      <c r="L1124" s="255">
        <v>42212</v>
      </c>
      <c r="M1124" s="237"/>
      <c r="N1124" s="174"/>
      <c r="P1124" s="252"/>
      <c r="Q1124" s="453"/>
      <c r="R1124" s="47"/>
      <c r="S1124" s="47"/>
      <c r="T1124" s="46"/>
    </row>
    <row r="1125" spans="1:31" customHeight="1" ht="12.75" s="10" customFormat="1">
      <c r="A1125" s="226"/>
      <c r="B1125" s="275" t="s">
        <v>2133</v>
      </c>
      <c r="C1125" s="181" t="s">
        <v>1992</v>
      </c>
      <c r="D1125" s="181" t="s">
        <v>20</v>
      </c>
      <c r="E1125" s="226" t="s">
        <v>21</v>
      </c>
      <c r="F1125" s="587" t="s">
        <v>1047</v>
      </c>
      <c r="G1125" s="588"/>
      <c r="H1125" s="588"/>
      <c r="I1125" s="589"/>
      <c r="J1125" s="257" t="s">
        <v>23</v>
      </c>
      <c r="K1125" s="202">
        <f>L1125+M1125</f>
        <v>300000</v>
      </c>
      <c r="L1125" s="255">
        <v>300000</v>
      </c>
      <c r="M1125" s="237"/>
      <c r="N1125" s="174"/>
      <c r="P1125" s="252"/>
      <c r="Q1125" s="453"/>
      <c r="R1125" s="47"/>
      <c r="S1125" s="47"/>
      <c r="T1125" s="46"/>
    </row>
    <row r="1126" spans="1:31" customHeight="1" ht="12.75" s="10" customFormat="1">
      <c r="A1126" s="226"/>
      <c r="B1126" s="381" t="s">
        <v>2134</v>
      </c>
      <c r="C1126" s="181" t="s">
        <v>1992</v>
      </c>
      <c r="D1126" s="181" t="s">
        <v>20</v>
      </c>
      <c r="E1126" s="226" t="s">
        <v>21</v>
      </c>
      <c r="F1126" s="587" t="s">
        <v>1047</v>
      </c>
      <c r="G1126" s="588"/>
      <c r="H1126" s="588"/>
      <c r="I1126" s="589"/>
      <c r="J1126" s="257" t="s">
        <v>23</v>
      </c>
      <c r="K1126" s="202">
        <f>L1126+M1126</f>
        <v>39000</v>
      </c>
      <c r="L1126" s="255">
        <v>39000</v>
      </c>
      <c r="M1126" s="237"/>
      <c r="N1126" s="174"/>
      <c r="P1126" s="252"/>
      <c r="Q1126" s="453"/>
      <c r="R1126" s="47"/>
      <c r="S1126" s="47"/>
      <c r="T1126" s="46"/>
    </row>
    <row r="1127" spans="1:31" customHeight="1" ht="12.75" s="10" customFormat="1">
      <c r="A1127" s="226"/>
      <c r="B1127" s="381" t="s">
        <v>2135</v>
      </c>
      <c r="C1127" s="181" t="s">
        <v>1992</v>
      </c>
      <c r="D1127" s="181" t="s">
        <v>20</v>
      </c>
      <c r="E1127" s="226" t="s">
        <v>21</v>
      </c>
      <c r="F1127" s="587" t="s">
        <v>1047</v>
      </c>
      <c r="G1127" s="588"/>
      <c r="H1127" s="588"/>
      <c r="I1127" s="589"/>
      <c r="J1127" s="257" t="s">
        <v>23</v>
      </c>
      <c r="K1127" s="202">
        <f>L1127+M1127</f>
        <v>21000</v>
      </c>
      <c r="L1127" s="255">
        <v>21000</v>
      </c>
      <c r="M1127" s="237"/>
      <c r="N1127" s="174"/>
      <c r="P1127" s="252"/>
      <c r="Q1127" s="453"/>
      <c r="R1127" s="47"/>
      <c r="S1127" s="47"/>
      <c r="T1127" s="46"/>
    </row>
    <row r="1128" spans="1:31" customHeight="1" ht="12.75" s="10" customFormat="1">
      <c r="A1128" s="226"/>
      <c r="B1128" s="381" t="s">
        <v>2136</v>
      </c>
      <c r="C1128" s="181" t="s">
        <v>1992</v>
      </c>
      <c r="D1128" s="181" t="s">
        <v>20</v>
      </c>
      <c r="E1128" s="226" t="s">
        <v>21</v>
      </c>
      <c r="F1128" s="587" t="s">
        <v>1047</v>
      </c>
      <c r="G1128" s="588"/>
      <c r="H1128" s="588"/>
      <c r="I1128" s="589"/>
      <c r="J1128" s="257" t="s">
        <v>23</v>
      </c>
      <c r="K1128" s="202">
        <f>L1128+M1128</f>
        <v>3600000</v>
      </c>
      <c r="L1128" s="255">
        <v>3600000</v>
      </c>
      <c r="M1128" s="237"/>
      <c r="N1128" s="174"/>
      <c r="P1128" s="252"/>
      <c r="Q1128" s="453"/>
      <c r="R1128" s="47"/>
      <c r="S1128" s="47"/>
      <c r="T1128" s="46"/>
    </row>
    <row r="1129" spans="1:31" customHeight="1" ht="12.75" s="10" customFormat="1">
      <c r="A1129" s="226"/>
      <c r="B1129" s="382" t="s">
        <v>2137</v>
      </c>
      <c r="C1129" s="181" t="s">
        <v>1992</v>
      </c>
      <c r="D1129" s="181" t="s">
        <v>20</v>
      </c>
      <c r="E1129" s="226" t="s">
        <v>21</v>
      </c>
      <c r="F1129" s="587" t="s">
        <v>1047</v>
      </c>
      <c r="G1129" s="588"/>
      <c r="H1129" s="588"/>
      <c r="I1129" s="589"/>
      <c r="J1129" s="257" t="s">
        <v>23</v>
      </c>
      <c r="K1129" s="202">
        <f>L1129+M1129</f>
        <v>90000</v>
      </c>
      <c r="L1129" s="255">
        <v>90000</v>
      </c>
      <c r="M1129" s="237"/>
      <c r="N1129" s="174"/>
      <c r="P1129" s="252"/>
      <c r="Q1129" s="453"/>
      <c r="R1129" s="47"/>
      <c r="S1129" s="47"/>
      <c r="T1129" s="46"/>
    </row>
    <row r="1130" spans="1:31" customHeight="1" ht="12.75" s="10" customFormat="1">
      <c r="A1130" s="226"/>
      <c r="B1130" s="381" t="s">
        <v>2138</v>
      </c>
      <c r="C1130" s="181" t="s">
        <v>1992</v>
      </c>
      <c r="D1130" s="181" t="s">
        <v>20</v>
      </c>
      <c r="E1130" s="226" t="s">
        <v>21</v>
      </c>
      <c r="F1130" s="587" t="s">
        <v>1047</v>
      </c>
      <c r="G1130" s="588"/>
      <c r="H1130" s="588"/>
      <c r="I1130" s="589"/>
      <c r="J1130" s="257" t="s">
        <v>23</v>
      </c>
      <c r="K1130" s="202">
        <f>L1130+M1130</f>
        <v>62500</v>
      </c>
      <c r="L1130" s="255">
        <v>62500</v>
      </c>
      <c r="M1130" s="237"/>
      <c r="N1130" s="174"/>
      <c r="P1130" s="252"/>
      <c r="Q1130" s="453"/>
      <c r="R1130" s="47"/>
      <c r="S1130" s="47"/>
      <c r="T1130" s="46"/>
    </row>
    <row r="1131" spans="1:31" customHeight="1" ht="12.75" s="10" customFormat="1">
      <c r="A1131" s="226"/>
      <c r="B1131" s="275" t="s">
        <v>2139</v>
      </c>
      <c r="C1131" s="181" t="s">
        <v>1992</v>
      </c>
      <c r="D1131" s="181" t="s">
        <v>20</v>
      </c>
      <c r="E1131" s="226" t="s">
        <v>21</v>
      </c>
      <c r="F1131" s="587" t="s">
        <v>1047</v>
      </c>
      <c r="G1131" s="588"/>
      <c r="H1131" s="588"/>
      <c r="I1131" s="589"/>
      <c r="J1131" s="257" t="s">
        <v>23</v>
      </c>
      <c r="K1131" s="202">
        <f>L1131+M1131</f>
        <v>250000</v>
      </c>
      <c r="L1131" s="255">
        <v>250000</v>
      </c>
      <c r="M1131" s="237"/>
      <c r="N1131" s="174"/>
      <c r="P1131" s="252"/>
      <c r="Q1131" s="453"/>
      <c r="R1131" s="47"/>
      <c r="S1131" s="47"/>
      <c r="T1131" s="46"/>
    </row>
    <row r="1132" spans="1:31" customHeight="1" ht="12.75" s="10" customFormat="1">
      <c r="A1132" s="226"/>
      <c r="B1132" s="265" t="s">
        <v>2140</v>
      </c>
      <c r="C1132" s="181" t="s">
        <v>1992</v>
      </c>
      <c r="D1132" s="181" t="s">
        <v>20</v>
      </c>
      <c r="E1132" s="226" t="s">
        <v>21</v>
      </c>
      <c r="F1132" s="587" t="s">
        <v>1047</v>
      </c>
      <c r="G1132" s="588"/>
      <c r="H1132" s="588"/>
      <c r="I1132" s="589"/>
      <c r="J1132" s="257" t="s">
        <v>23</v>
      </c>
      <c r="K1132" s="202">
        <f>L1132+M1132</f>
        <v>15000</v>
      </c>
      <c r="L1132" s="255">
        <v>15000</v>
      </c>
      <c r="M1132" s="237"/>
      <c r="N1132" s="174"/>
      <c r="P1132" s="252"/>
      <c r="Q1132" s="453"/>
      <c r="R1132" s="47"/>
      <c r="S1132" s="47"/>
      <c r="T1132" s="46"/>
    </row>
    <row r="1133" spans="1:31" customHeight="1" ht="12.75" s="10" customFormat="1">
      <c r="A1133" s="226"/>
      <c r="B1133" s="265" t="s">
        <v>2141</v>
      </c>
      <c r="C1133" s="181" t="s">
        <v>1992</v>
      </c>
      <c r="D1133" s="181" t="s">
        <v>20</v>
      </c>
      <c r="E1133" s="226" t="s">
        <v>21</v>
      </c>
      <c r="F1133" s="587" t="s">
        <v>1047</v>
      </c>
      <c r="G1133" s="588"/>
      <c r="H1133" s="588"/>
      <c r="I1133" s="589"/>
      <c r="J1133" s="257" t="s">
        <v>23</v>
      </c>
      <c r="K1133" s="202">
        <f>L1133+M1133</f>
        <v>43200</v>
      </c>
      <c r="L1133" s="255">
        <v>43200</v>
      </c>
      <c r="M1133" s="237"/>
      <c r="N1133" s="174"/>
      <c r="P1133" s="252"/>
      <c r="Q1133" s="453"/>
      <c r="R1133" s="47"/>
      <c r="S1133" s="47"/>
      <c r="T1133" s="46"/>
    </row>
    <row r="1134" spans="1:31" customHeight="1" ht="12.75" s="10" customFormat="1">
      <c r="A1134" s="226"/>
      <c r="B1134" s="263" t="s">
        <v>2142</v>
      </c>
      <c r="C1134" s="181" t="s">
        <v>1992</v>
      </c>
      <c r="D1134" s="181" t="s">
        <v>20</v>
      </c>
      <c r="E1134" s="226" t="s">
        <v>21</v>
      </c>
      <c r="F1134" s="587" t="s">
        <v>1047</v>
      </c>
      <c r="G1134" s="588"/>
      <c r="H1134" s="588"/>
      <c r="I1134" s="589"/>
      <c r="J1134" s="257" t="s">
        <v>23</v>
      </c>
      <c r="K1134" s="202">
        <f>L1134+M1134</f>
        <v>20000</v>
      </c>
      <c r="L1134" s="255">
        <v>20000</v>
      </c>
      <c r="M1134" s="237"/>
      <c r="N1134" s="174"/>
      <c r="P1134" s="252"/>
      <c r="Q1134" s="453"/>
      <c r="R1134" s="47"/>
      <c r="S1134" s="47"/>
      <c r="T1134" s="46"/>
    </row>
    <row r="1135" spans="1:31" customHeight="1" ht="12.75" s="10" customFormat="1">
      <c r="A1135" s="226"/>
      <c r="B1135" s="263" t="s">
        <v>2143</v>
      </c>
      <c r="C1135" s="181" t="s">
        <v>1992</v>
      </c>
      <c r="D1135" s="181" t="s">
        <v>20</v>
      </c>
      <c r="E1135" s="226" t="s">
        <v>21</v>
      </c>
      <c r="F1135" s="587" t="s">
        <v>1047</v>
      </c>
      <c r="G1135" s="588"/>
      <c r="H1135" s="588"/>
      <c r="I1135" s="589"/>
      <c r="J1135" s="257" t="s">
        <v>23</v>
      </c>
      <c r="K1135" s="202">
        <f>L1135+M1135</f>
        <v>10000</v>
      </c>
      <c r="L1135" s="255">
        <v>10000</v>
      </c>
      <c r="M1135" s="237"/>
      <c r="N1135" s="174"/>
      <c r="P1135" s="252"/>
      <c r="Q1135" s="453"/>
      <c r="R1135" s="47"/>
      <c r="S1135" s="47"/>
      <c r="T1135" s="46"/>
    </row>
    <row r="1136" spans="1:31" customHeight="1" ht="12.75" s="10" customFormat="1">
      <c r="A1136" s="226"/>
      <c r="B1136" s="263" t="s">
        <v>2144</v>
      </c>
      <c r="C1136" s="181" t="s">
        <v>1992</v>
      </c>
      <c r="D1136" s="181" t="s">
        <v>20</v>
      </c>
      <c r="E1136" s="226" t="s">
        <v>21</v>
      </c>
      <c r="F1136" s="587" t="s">
        <v>1047</v>
      </c>
      <c r="G1136" s="588"/>
      <c r="H1136" s="588"/>
      <c r="I1136" s="589"/>
      <c r="J1136" s="257" t="s">
        <v>23</v>
      </c>
      <c r="K1136" s="202">
        <f>L1136+M1136</f>
        <v>5000</v>
      </c>
      <c r="L1136" s="255">
        <v>5000</v>
      </c>
      <c r="M1136" s="237"/>
      <c r="N1136" s="174"/>
      <c r="P1136" s="252"/>
      <c r="Q1136" s="453"/>
      <c r="R1136" s="47"/>
      <c r="S1136" s="47"/>
      <c r="T1136" s="46"/>
    </row>
    <row r="1137" spans="1:31" customHeight="1" ht="12.75" s="10" customFormat="1">
      <c r="A1137" s="226"/>
      <c r="B1137" s="263" t="s">
        <v>2145</v>
      </c>
      <c r="C1137" s="181" t="s">
        <v>1992</v>
      </c>
      <c r="D1137" s="181" t="s">
        <v>20</v>
      </c>
      <c r="E1137" s="226" t="s">
        <v>21</v>
      </c>
      <c r="F1137" s="587" t="s">
        <v>1047</v>
      </c>
      <c r="G1137" s="588"/>
      <c r="H1137" s="588"/>
      <c r="I1137" s="589"/>
      <c r="J1137" s="257" t="s">
        <v>23</v>
      </c>
      <c r="K1137" s="202">
        <f>L1137+M1137</f>
        <v>42000</v>
      </c>
      <c r="L1137" s="255">
        <v>42000</v>
      </c>
      <c r="M1137" s="237"/>
      <c r="N1137" s="174"/>
      <c r="P1137" s="252"/>
      <c r="Q1137" s="453"/>
      <c r="R1137" s="47"/>
      <c r="S1137" s="47"/>
      <c r="T1137" s="46"/>
    </row>
    <row r="1138" spans="1:31" customHeight="1" ht="12.75" s="10" customFormat="1">
      <c r="A1138" s="226"/>
      <c r="B1138" s="263" t="s">
        <v>2146</v>
      </c>
      <c r="C1138" s="181" t="s">
        <v>1992</v>
      </c>
      <c r="D1138" s="181" t="s">
        <v>20</v>
      </c>
      <c r="E1138" s="226" t="s">
        <v>21</v>
      </c>
      <c r="F1138" s="587" t="s">
        <v>1047</v>
      </c>
      <c r="G1138" s="588"/>
      <c r="H1138" s="588"/>
      <c r="I1138" s="589"/>
      <c r="J1138" s="257" t="s">
        <v>23</v>
      </c>
      <c r="K1138" s="202">
        <f>L1138+M1138</f>
        <v>10000</v>
      </c>
      <c r="L1138" s="255">
        <v>10000</v>
      </c>
      <c r="M1138" s="237"/>
      <c r="N1138" s="174"/>
      <c r="P1138" s="252"/>
      <c r="Q1138" s="453"/>
      <c r="R1138" s="47"/>
      <c r="S1138" s="47"/>
      <c r="T1138" s="46"/>
    </row>
    <row r="1139" spans="1:31" customHeight="1" ht="12.75" s="10" customFormat="1">
      <c r="A1139" s="226"/>
      <c r="B1139" s="263" t="s">
        <v>2147</v>
      </c>
      <c r="C1139" s="181" t="s">
        <v>1992</v>
      </c>
      <c r="D1139" s="181" t="s">
        <v>20</v>
      </c>
      <c r="E1139" s="226" t="s">
        <v>21</v>
      </c>
      <c r="F1139" s="587" t="s">
        <v>1047</v>
      </c>
      <c r="G1139" s="588"/>
      <c r="H1139" s="588"/>
      <c r="I1139" s="589"/>
      <c r="J1139" s="257" t="s">
        <v>23</v>
      </c>
      <c r="K1139" s="202">
        <f>L1139+M1139</f>
        <v>100000</v>
      </c>
      <c r="L1139" s="255">
        <v>100000</v>
      </c>
      <c r="M1139" s="237"/>
      <c r="N1139" s="174"/>
      <c r="P1139" s="252"/>
      <c r="Q1139" s="453"/>
      <c r="R1139" s="47"/>
      <c r="S1139" s="47"/>
      <c r="T1139" s="46"/>
    </row>
    <row r="1140" spans="1:31" customHeight="1" ht="12.75" s="10" customFormat="1">
      <c r="A1140" s="226"/>
      <c r="B1140" s="263" t="s">
        <v>2148</v>
      </c>
      <c r="C1140" s="181" t="s">
        <v>1992</v>
      </c>
      <c r="D1140" s="181" t="s">
        <v>20</v>
      </c>
      <c r="E1140" s="226" t="s">
        <v>21</v>
      </c>
      <c r="F1140" s="587" t="s">
        <v>1047</v>
      </c>
      <c r="G1140" s="588"/>
      <c r="H1140" s="588"/>
      <c r="I1140" s="589"/>
      <c r="J1140" s="257" t="s">
        <v>23</v>
      </c>
      <c r="K1140" s="202">
        <f>L1140+M1140</f>
        <v>400</v>
      </c>
      <c r="L1140" s="255">
        <v>400</v>
      </c>
      <c r="M1140" s="237"/>
      <c r="N1140" s="174"/>
      <c r="P1140" s="252"/>
      <c r="Q1140" s="453"/>
      <c r="R1140" s="47"/>
      <c r="S1140" s="47"/>
      <c r="T1140" s="46"/>
    </row>
    <row r="1141" spans="1:31" customHeight="1" ht="12.75" s="10" customFormat="1">
      <c r="A1141" s="226"/>
      <c r="B1141" s="263" t="s">
        <v>2149</v>
      </c>
      <c r="C1141" s="181" t="s">
        <v>1992</v>
      </c>
      <c r="D1141" s="181" t="s">
        <v>20</v>
      </c>
      <c r="E1141" s="226" t="s">
        <v>21</v>
      </c>
      <c r="F1141" s="587" t="s">
        <v>1047</v>
      </c>
      <c r="G1141" s="588"/>
      <c r="H1141" s="588"/>
      <c r="I1141" s="589"/>
      <c r="J1141" s="257" t="s">
        <v>23</v>
      </c>
      <c r="K1141" s="202">
        <f>L1141+M1141</f>
        <v>1500</v>
      </c>
      <c r="L1141" s="255">
        <v>1500</v>
      </c>
      <c r="M1141" s="237"/>
      <c r="N1141" s="174"/>
      <c r="P1141" s="252"/>
      <c r="Q1141" s="453"/>
      <c r="R1141" s="47"/>
      <c r="S1141" s="47"/>
      <c r="T1141" s="46"/>
    </row>
    <row r="1142" spans="1:31" customHeight="1" ht="12.75" s="10" customFormat="1">
      <c r="A1142" s="226"/>
      <c r="B1142" s="263" t="s">
        <v>2150</v>
      </c>
      <c r="C1142" s="181" t="s">
        <v>1992</v>
      </c>
      <c r="D1142" s="181" t="s">
        <v>20</v>
      </c>
      <c r="E1142" s="226" t="s">
        <v>21</v>
      </c>
      <c r="F1142" s="587" t="s">
        <v>1047</v>
      </c>
      <c r="G1142" s="588"/>
      <c r="H1142" s="588"/>
      <c r="I1142" s="589"/>
      <c r="J1142" s="257" t="s">
        <v>23</v>
      </c>
      <c r="K1142" s="202">
        <f>L1142+M1142</f>
        <v>1000</v>
      </c>
      <c r="L1142" s="255">
        <v>1000</v>
      </c>
      <c r="M1142" s="237"/>
      <c r="N1142" s="174"/>
      <c r="P1142" s="252"/>
      <c r="Q1142" s="453"/>
      <c r="R1142" s="47"/>
      <c r="S1142" s="47"/>
      <c r="T1142" s="46"/>
    </row>
    <row r="1143" spans="1:31" customHeight="1" ht="12.75" s="10" customFormat="1">
      <c r="A1143" s="226"/>
      <c r="B1143" s="263" t="s">
        <v>2151</v>
      </c>
      <c r="C1143" s="181" t="s">
        <v>1992</v>
      </c>
      <c r="D1143" s="181" t="s">
        <v>20</v>
      </c>
      <c r="E1143" s="226" t="s">
        <v>21</v>
      </c>
      <c r="F1143" s="587" t="s">
        <v>1047</v>
      </c>
      <c r="G1143" s="588"/>
      <c r="H1143" s="588"/>
      <c r="I1143" s="589"/>
      <c r="J1143" s="257" t="s">
        <v>23</v>
      </c>
      <c r="K1143" s="202">
        <f>L1143+M1143</f>
        <v>75000</v>
      </c>
      <c r="L1143" s="255">
        <v>75000</v>
      </c>
      <c r="M1143" s="237"/>
      <c r="N1143" s="174"/>
      <c r="P1143" s="252"/>
      <c r="Q1143" s="453"/>
      <c r="R1143" s="47"/>
      <c r="S1143" s="47"/>
      <c r="T1143" s="46"/>
    </row>
    <row r="1144" spans="1:31" customHeight="1" ht="12.75" s="10" customFormat="1">
      <c r="A1144" s="226"/>
      <c r="B1144" s="263" t="s">
        <v>2152</v>
      </c>
      <c r="C1144" s="181" t="s">
        <v>1992</v>
      </c>
      <c r="D1144" s="181" t="s">
        <v>20</v>
      </c>
      <c r="E1144" s="226" t="s">
        <v>21</v>
      </c>
      <c r="F1144" s="587" t="s">
        <v>1047</v>
      </c>
      <c r="G1144" s="588"/>
      <c r="H1144" s="588"/>
      <c r="I1144" s="589"/>
      <c r="J1144" s="257" t="s">
        <v>23</v>
      </c>
      <c r="K1144" s="202">
        <f>L1144+M1144</f>
        <v>25000</v>
      </c>
      <c r="L1144" s="255">
        <v>25000</v>
      </c>
      <c r="M1144" s="237"/>
      <c r="N1144" s="174"/>
      <c r="P1144" s="252"/>
      <c r="Q1144" s="453"/>
      <c r="R1144" s="47"/>
      <c r="S1144" s="47"/>
      <c r="T1144" s="46"/>
    </row>
    <row r="1145" spans="1:31" customHeight="1" ht="12.75" s="10" customFormat="1">
      <c r="A1145" s="226"/>
      <c r="B1145" s="263" t="s">
        <v>2153</v>
      </c>
      <c r="C1145" s="181" t="s">
        <v>1992</v>
      </c>
      <c r="D1145" s="181" t="s">
        <v>20</v>
      </c>
      <c r="E1145" s="226" t="s">
        <v>21</v>
      </c>
      <c r="F1145" s="587" t="s">
        <v>1047</v>
      </c>
      <c r="G1145" s="588"/>
      <c r="H1145" s="588"/>
      <c r="I1145" s="589"/>
      <c r="J1145" s="257" t="s">
        <v>23</v>
      </c>
      <c r="K1145" s="202">
        <f>L1145+M1145</f>
        <v>600000</v>
      </c>
      <c r="L1145" s="255">
        <v>600000</v>
      </c>
      <c r="M1145" s="237"/>
      <c r="N1145" s="174"/>
      <c r="P1145" s="252"/>
      <c r="Q1145" s="453"/>
      <c r="R1145" s="47"/>
      <c r="S1145" s="47"/>
      <c r="T1145" s="46"/>
    </row>
    <row r="1146" spans="1:31" customHeight="1" ht="12.75" s="10" customFormat="1">
      <c r="A1146" s="226"/>
      <c r="B1146" s="258" t="s">
        <v>2154</v>
      </c>
      <c r="C1146" s="181" t="s">
        <v>1992</v>
      </c>
      <c r="D1146" s="181" t="s">
        <v>20</v>
      </c>
      <c r="E1146" s="226" t="s">
        <v>21</v>
      </c>
      <c r="F1146" s="587" t="s">
        <v>1047</v>
      </c>
      <c r="G1146" s="588"/>
      <c r="H1146" s="588"/>
      <c r="I1146" s="589"/>
      <c r="J1146" s="257" t="s">
        <v>23</v>
      </c>
      <c r="K1146" s="202">
        <f>L1146+M1146</f>
        <v>168064</v>
      </c>
      <c r="L1146" s="255">
        <v>168064</v>
      </c>
      <c r="M1146" s="237"/>
      <c r="N1146" s="174"/>
      <c r="P1146" s="252"/>
      <c r="Q1146" s="453"/>
      <c r="R1146" s="47"/>
      <c r="S1146" s="47"/>
      <c r="T1146" s="46"/>
    </row>
    <row r="1147" spans="1:31" customHeight="1" ht="12.75" s="10" customFormat="1">
      <c r="A1147" s="226"/>
      <c r="B1147" s="258" t="s">
        <v>2155</v>
      </c>
      <c r="C1147" s="181" t="s">
        <v>1992</v>
      </c>
      <c r="D1147" s="181" t="s">
        <v>20</v>
      </c>
      <c r="E1147" s="226" t="s">
        <v>21</v>
      </c>
      <c r="F1147" s="587" t="s">
        <v>1047</v>
      </c>
      <c r="G1147" s="588"/>
      <c r="H1147" s="588"/>
      <c r="I1147" s="589"/>
      <c r="J1147" s="257" t="s">
        <v>23</v>
      </c>
      <c r="K1147" s="202">
        <f>L1147+M1147</f>
        <v>50000</v>
      </c>
      <c r="L1147" s="255">
        <v>50000</v>
      </c>
      <c r="M1147" s="237"/>
      <c r="N1147" s="174"/>
      <c r="P1147" s="252"/>
      <c r="Q1147" s="453"/>
      <c r="R1147" s="47"/>
      <c r="S1147" s="47"/>
      <c r="T1147" s="46"/>
    </row>
    <row r="1148" spans="1:31" customHeight="1" ht="12.75" s="10" customFormat="1">
      <c r="A1148" s="226"/>
      <c r="B1148" s="258" t="s">
        <v>2156</v>
      </c>
      <c r="C1148" s="181" t="s">
        <v>1992</v>
      </c>
      <c r="D1148" s="181" t="s">
        <v>20</v>
      </c>
      <c r="E1148" s="226" t="s">
        <v>21</v>
      </c>
      <c r="F1148" s="587" t="s">
        <v>1047</v>
      </c>
      <c r="G1148" s="588"/>
      <c r="H1148" s="588"/>
      <c r="I1148" s="589"/>
      <c r="J1148" s="257" t="s">
        <v>23</v>
      </c>
      <c r="K1148" s="202">
        <f>L1148+M1148</f>
        <v>50000</v>
      </c>
      <c r="L1148" s="255">
        <v>50000</v>
      </c>
      <c r="M1148" s="237"/>
      <c r="N1148" s="174"/>
      <c r="P1148" s="252"/>
      <c r="Q1148" s="453"/>
      <c r="R1148" s="47"/>
      <c r="S1148" s="47"/>
      <c r="T1148" s="46"/>
    </row>
    <row r="1149" spans="1:31" customHeight="1" ht="12.75" s="10" customFormat="1">
      <c r="A1149" s="226"/>
      <c r="B1149" s="258" t="s">
        <v>2157</v>
      </c>
      <c r="C1149" s="181" t="s">
        <v>1992</v>
      </c>
      <c r="D1149" s="181" t="s">
        <v>20</v>
      </c>
      <c r="E1149" s="226" t="s">
        <v>21</v>
      </c>
      <c r="F1149" s="587" t="s">
        <v>1047</v>
      </c>
      <c r="G1149" s="588"/>
      <c r="H1149" s="588"/>
      <c r="I1149" s="589"/>
      <c r="J1149" s="257" t="s">
        <v>23</v>
      </c>
      <c r="K1149" s="202">
        <f>L1149+M1149</f>
        <v>24000</v>
      </c>
      <c r="L1149" s="255">
        <v>24000</v>
      </c>
      <c r="M1149" s="237"/>
      <c r="N1149" s="174"/>
      <c r="P1149" s="252"/>
      <c r="Q1149" s="453"/>
      <c r="R1149" s="47"/>
      <c r="S1149" s="47"/>
      <c r="T1149" s="46"/>
    </row>
    <row r="1150" spans="1:31" customHeight="1" ht="12.75" s="10" customFormat="1">
      <c r="A1150" s="226"/>
      <c r="B1150" s="258" t="s">
        <v>2158</v>
      </c>
      <c r="C1150" s="181" t="s">
        <v>1992</v>
      </c>
      <c r="D1150" s="181" t="s">
        <v>20</v>
      </c>
      <c r="E1150" s="226" t="s">
        <v>21</v>
      </c>
      <c r="F1150" s="587" t="s">
        <v>1047</v>
      </c>
      <c r="G1150" s="588"/>
      <c r="H1150" s="588"/>
      <c r="I1150" s="589"/>
      <c r="J1150" s="257" t="s">
        <v>23</v>
      </c>
      <c r="K1150" s="202">
        <f>L1150+M1150</f>
        <v>1600000</v>
      </c>
      <c r="L1150" s="255">
        <v>1600000</v>
      </c>
      <c r="M1150" s="237"/>
      <c r="N1150" s="174"/>
      <c r="P1150" s="252"/>
      <c r="Q1150" s="453"/>
      <c r="R1150" s="47"/>
      <c r="S1150" s="47"/>
      <c r="T1150" s="46"/>
    </row>
    <row r="1151" spans="1:31" customHeight="1" ht="12.75" s="10" customFormat="1">
      <c r="A1151" s="226"/>
      <c r="B1151" s="258" t="s">
        <v>2159</v>
      </c>
      <c r="C1151" s="181" t="s">
        <v>1992</v>
      </c>
      <c r="D1151" s="181" t="s">
        <v>20</v>
      </c>
      <c r="E1151" s="226" t="s">
        <v>21</v>
      </c>
      <c r="F1151" s="587" t="s">
        <v>1047</v>
      </c>
      <c r="G1151" s="588"/>
      <c r="H1151" s="588"/>
      <c r="I1151" s="589"/>
      <c r="J1151" s="257" t="s">
        <v>23</v>
      </c>
      <c r="K1151" s="202">
        <f>L1151+M1151</f>
        <v>300000</v>
      </c>
      <c r="L1151" s="255">
        <v>300000</v>
      </c>
      <c r="M1151" s="237"/>
      <c r="N1151" s="174"/>
      <c r="P1151" s="252"/>
      <c r="Q1151" s="453"/>
      <c r="R1151" s="47"/>
      <c r="S1151" s="47"/>
      <c r="T1151" s="46"/>
    </row>
    <row r="1152" spans="1:31" customHeight="1" ht="12.75" s="10" customFormat="1">
      <c r="A1152" s="226"/>
      <c r="B1152" s="258" t="s">
        <v>2160</v>
      </c>
      <c r="C1152" s="181" t="s">
        <v>1992</v>
      </c>
      <c r="D1152" s="181" t="s">
        <v>20</v>
      </c>
      <c r="E1152" s="226" t="s">
        <v>21</v>
      </c>
      <c r="F1152" s="587" t="s">
        <v>1047</v>
      </c>
      <c r="G1152" s="588"/>
      <c r="H1152" s="588"/>
      <c r="I1152" s="589"/>
      <c r="J1152" s="257" t="s">
        <v>23</v>
      </c>
      <c r="K1152" s="202">
        <f>L1152+M1152</f>
        <v>30000</v>
      </c>
      <c r="L1152" s="255">
        <v>30000</v>
      </c>
      <c r="M1152" s="237"/>
      <c r="N1152" s="174"/>
      <c r="P1152" s="252"/>
      <c r="Q1152" s="453"/>
      <c r="R1152" s="47"/>
      <c r="S1152" s="47"/>
      <c r="T1152" s="46"/>
    </row>
    <row r="1153" spans="1:31" customHeight="1" ht="12.75" s="10" customFormat="1">
      <c r="A1153" s="226"/>
      <c r="B1153" s="258" t="s">
        <v>2161</v>
      </c>
      <c r="C1153" s="181" t="s">
        <v>1992</v>
      </c>
      <c r="D1153" s="181" t="s">
        <v>20</v>
      </c>
      <c r="E1153" s="226" t="s">
        <v>21</v>
      </c>
      <c r="F1153" s="587" t="s">
        <v>1047</v>
      </c>
      <c r="G1153" s="588"/>
      <c r="H1153" s="588"/>
      <c r="I1153" s="589"/>
      <c r="J1153" s="257" t="s">
        <v>23</v>
      </c>
      <c r="K1153" s="202">
        <f>L1153+M1153</f>
        <v>20000</v>
      </c>
      <c r="L1153" s="255">
        <v>20000</v>
      </c>
      <c r="M1153" s="237"/>
      <c r="N1153" s="174"/>
      <c r="P1153" s="252"/>
      <c r="Q1153" s="453"/>
      <c r="R1153" s="47"/>
      <c r="S1153" s="47"/>
      <c r="T1153" s="46"/>
    </row>
    <row r="1154" spans="1:31" customHeight="1" ht="12.75" s="10" customFormat="1">
      <c r="A1154" s="226"/>
      <c r="B1154" s="258" t="s">
        <v>2162</v>
      </c>
      <c r="C1154" s="181" t="s">
        <v>1992</v>
      </c>
      <c r="D1154" s="181" t="s">
        <v>20</v>
      </c>
      <c r="E1154" s="226" t="s">
        <v>21</v>
      </c>
      <c r="F1154" s="587" t="s">
        <v>1047</v>
      </c>
      <c r="G1154" s="588"/>
      <c r="H1154" s="588"/>
      <c r="I1154" s="589"/>
      <c r="J1154" s="257" t="s">
        <v>23</v>
      </c>
      <c r="K1154" s="202">
        <f>L1154+M1154</f>
        <v>14000</v>
      </c>
      <c r="L1154" s="255">
        <v>14000</v>
      </c>
      <c r="M1154" s="237"/>
      <c r="N1154" s="174"/>
      <c r="P1154" s="252"/>
      <c r="Q1154" s="453"/>
      <c r="R1154" s="47"/>
      <c r="S1154" s="47"/>
      <c r="T1154" s="46"/>
    </row>
    <row r="1155" spans="1:31" customHeight="1" ht="12.75" s="10" customFormat="1">
      <c r="A1155" s="226"/>
      <c r="B1155" s="258" t="s">
        <v>2163</v>
      </c>
      <c r="C1155" s="181" t="s">
        <v>1992</v>
      </c>
      <c r="D1155" s="181" t="s">
        <v>20</v>
      </c>
      <c r="E1155" s="226" t="s">
        <v>21</v>
      </c>
      <c r="F1155" s="587" t="s">
        <v>1047</v>
      </c>
      <c r="G1155" s="588"/>
      <c r="H1155" s="588"/>
      <c r="I1155" s="589"/>
      <c r="J1155" s="257" t="s">
        <v>23</v>
      </c>
      <c r="K1155" s="202">
        <f>L1155+M1155</f>
        <v>45000</v>
      </c>
      <c r="L1155" s="255">
        <v>45000</v>
      </c>
      <c r="M1155" s="237"/>
      <c r="N1155" s="174"/>
      <c r="P1155" s="252"/>
      <c r="Q1155" s="453"/>
      <c r="R1155" s="47"/>
      <c r="S1155" s="47"/>
      <c r="T1155" s="46"/>
    </row>
    <row r="1156" spans="1:31" customHeight="1" ht="12.75" s="10" customFormat="1">
      <c r="A1156" s="226"/>
      <c r="B1156" s="226" t="s">
        <v>2164</v>
      </c>
      <c r="C1156" s="181" t="s">
        <v>1992</v>
      </c>
      <c r="D1156" s="181" t="s">
        <v>20</v>
      </c>
      <c r="E1156" s="226" t="s">
        <v>21</v>
      </c>
      <c r="F1156" s="587" t="s">
        <v>1047</v>
      </c>
      <c r="G1156" s="588"/>
      <c r="H1156" s="588"/>
      <c r="I1156" s="589"/>
      <c r="J1156" s="257" t="s">
        <v>23</v>
      </c>
      <c r="K1156" s="202">
        <f>L1156+M1156</f>
        <v>100000</v>
      </c>
      <c r="L1156" s="255">
        <v>100000</v>
      </c>
      <c r="M1156" s="237"/>
      <c r="N1156" s="174"/>
      <c r="P1156" s="252"/>
      <c r="Q1156" s="453"/>
      <c r="R1156" s="47"/>
      <c r="S1156" s="47"/>
      <c r="T1156" s="46"/>
    </row>
    <row r="1157" spans="1:31" customHeight="1" ht="12.75" s="10" customFormat="1">
      <c r="A1157" s="226"/>
      <c r="B1157" s="258" t="s">
        <v>2165</v>
      </c>
      <c r="C1157" s="181" t="s">
        <v>1992</v>
      </c>
      <c r="D1157" s="181" t="s">
        <v>20</v>
      </c>
      <c r="E1157" s="226" t="s">
        <v>21</v>
      </c>
      <c r="F1157" s="587" t="s">
        <v>1047</v>
      </c>
      <c r="G1157" s="588"/>
      <c r="H1157" s="588"/>
      <c r="I1157" s="589"/>
      <c r="J1157" s="257" t="s">
        <v>23</v>
      </c>
      <c r="K1157" s="202">
        <f>L1157+M1157</f>
        <v>180000</v>
      </c>
      <c r="L1157" s="255">
        <v>180000</v>
      </c>
      <c r="M1157" s="237"/>
      <c r="N1157" s="174"/>
      <c r="P1157" s="252"/>
      <c r="Q1157" s="453"/>
      <c r="R1157" s="47"/>
      <c r="S1157" s="47"/>
      <c r="T1157" s="46"/>
    </row>
    <row r="1158" spans="1:31" customHeight="1" ht="12.75" s="10" customFormat="1">
      <c r="A1158" s="226"/>
      <c r="B1158" s="258" t="s">
        <v>2166</v>
      </c>
      <c r="C1158" s="181" t="s">
        <v>1992</v>
      </c>
      <c r="D1158" s="181" t="s">
        <v>20</v>
      </c>
      <c r="E1158" s="226" t="s">
        <v>21</v>
      </c>
      <c r="F1158" s="587" t="s">
        <v>1047</v>
      </c>
      <c r="G1158" s="588"/>
      <c r="H1158" s="588"/>
      <c r="I1158" s="589"/>
      <c r="J1158" s="257" t="s">
        <v>23</v>
      </c>
      <c r="K1158" s="202">
        <f>L1158+M1158</f>
        <v>100000</v>
      </c>
      <c r="L1158" s="255">
        <v>100000</v>
      </c>
      <c r="M1158" s="237"/>
      <c r="N1158" s="174"/>
      <c r="P1158" s="252"/>
      <c r="Q1158" s="453"/>
      <c r="R1158" s="47"/>
      <c r="S1158" s="47"/>
      <c r="T1158" s="46"/>
    </row>
    <row r="1159" spans="1:31" customHeight="1" ht="12.75" s="10" customFormat="1">
      <c r="A1159" s="226"/>
      <c r="B1159" s="226" t="s">
        <v>2167</v>
      </c>
      <c r="C1159" s="181" t="s">
        <v>1992</v>
      </c>
      <c r="D1159" s="181" t="s">
        <v>20</v>
      </c>
      <c r="E1159" s="226" t="s">
        <v>21</v>
      </c>
      <c r="F1159" s="587" t="s">
        <v>1047</v>
      </c>
      <c r="G1159" s="588"/>
      <c r="H1159" s="588"/>
      <c r="I1159" s="589"/>
      <c r="J1159" s="257" t="s">
        <v>23</v>
      </c>
      <c r="K1159" s="202">
        <f>L1159+M1159</f>
        <v>100000</v>
      </c>
      <c r="L1159" s="255">
        <v>100000</v>
      </c>
      <c r="M1159" s="237"/>
      <c r="N1159" s="174"/>
      <c r="P1159" s="252"/>
      <c r="Q1159" s="453"/>
      <c r="R1159" s="47"/>
      <c r="S1159" s="47"/>
      <c r="T1159" s="46"/>
    </row>
    <row r="1160" spans="1:31" customHeight="1" ht="12.75" s="10" customFormat="1">
      <c r="A1160" s="226"/>
      <c r="B1160" s="226" t="s">
        <v>2168</v>
      </c>
      <c r="C1160" s="181" t="s">
        <v>1992</v>
      </c>
      <c r="D1160" s="181" t="s">
        <v>20</v>
      </c>
      <c r="E1160" s="226" t="s">
        <v>21</v>
      </c>
      <c r="F1160" s="587" t="s">
        <v>1047</v>
      </c>
      <c r="G1160" s="588"/>
      <c r="H1160" s="588"/>
      <c r="I1160" s="589"/>
      <c r="J1160" s="257" t="s">
        <v>23</v>
      </c>
      <c r="K1160" s="202">
        <f>L1160+M1160</f>
        <v>100000</v>
      </c>
      <c r="L1160" s="255">
        <v>100000</v>
      </c>
      <c r="M1160" s="237"/>
      <c r="N1160" s="174"/>
      <c r="P1160" s="252"/>
      <c r="Q1160" s="453"/>
      <c r="R1160" s="47"/>
      <c r="S1160" s="47"/>
      <c r="T1160" s="46"/>
    </row>
    <row r="1161" spans="1:31" customHeight="1" ht="12.75" s="10" customFormat="1">
      <c r="A1161" s="226"/>
      <c r="B1161" s="226" t="s">
        <v>2169</v>
      </c>
      <c r="C1161" s="181" t="s">
        <v>1992</v>
      </c>
      <c r="D1161" s="181" t="s">
        <v>20</v>
      </c>
      <c r="E1161" s="226" t="s">
        <v>21</v>
      </c>
      <c r="F1161" s="587" t="s">
        <v>1047</v>
      </c>
      <c r="G1161" s="588"/>
      <c r="H1161" s="588"/>
      <c r="I1161" s="589"/>
      <c r="J1161" s="257" t="s">
        <v>23</v>
      </c>
      <c r="K1161" s="202">
        <f>L1161+M1161</f>
        <v>350000</v>
      </c>
      <c r="L1161" s="255">
        <v>350000</v>
      </c>
      <c r="M1161" s="237"/>
      <c r="N1161" s="174"/>
      <c r="P1161" s="252"/>
      <c r="Q1161" s="453"/>
      <c r="R1161" s="47"/>
      <c r="S1161" s="47"/>
      <c r="T1161" s="46"/>
    </row>
    <row r="1162" spans="1:31" customHeight="1" ht="12.75" s="10" customFormat="1">
      <c r="A1162" s="226"/>
      <c r="B1162" s="226" t="s">
        <v>2170</v>
      </c>
      <c r="C1162" s="181" t="s">
        <v>1992</v>
      </c>
      <c r="D1162" s="181" t="s">
        <v>20</v>
      </c>
      <c r="E1162" s="226" t="s">
        <v>21</v>
      </c>
      <c r="F1162" s="587" t="s">
        <v>1047</v>
      </c>
      <c r="G1162" s="588"/>
      <c r="H1162" s="588"/>
      <c r="I1162" s="589"/>
      <c r="J1162" s="257" t="s">
        <v>23</v>
      </c>
      <c r="K1162" s="202">
        <f>L1162+M1162</f>
        <v>400000</v>
      </c>
      <c r="L1162" s="255">
        <v>400000</v>
      </c>
      <c r="M1162" s="237"/>
      <c r="N1162" s="174"/>
      <c r="P1162" s="252"/>
      <c r="Q1162" s="453"/>
      <c r="R1162" s="47"/>
      <c r="S1162" s="47"/>
      <c r="T1162" s="46"/>
    </row>
    <row r="1163" spans="1:31" customHeight="1" ht="12.75" s="10" customFormat="1">
      <c r="A1163" s="226"/>
      <c r="B1163" s="226" t="s">
        <v>2171</v>
      </c>
      <c r="C1163" s="181" t="s">
        <v>1992</v>
      </c>
      <c r="D1163" s="181" t="s">
        <v>20</v>
      </c>
      <c r="E1163" s="226" t="s">
        <v>21</v>
      </c>
      <c r="F1163" s="587" t="s">
        <v>1047</v>
      </c>
      <c r="G1163" s="588"/>
      <c r="H1163" s="588"/>
      <c r="I1163" s="589"/>
      <c r="J1163" s="257" t="s">
        <v>23</v>
      </c>
      <c r="K1163" s="202">
        <f>L1163+M1163</f>
        <v>200000</v>
      </c>
      <c r="L1163" s="255">
        <v>200000</v>
      </c>
      <c r="M1163" s="237"/>
      <c r="N1163" s="174"/>
      <c r="P1163" s="252"/>
      <c r="Q1163" s="453"/>
      <c r="R1163" s="47"/>
      <c r="S1163" s="47"/>
      <c r="T1163" s="46"/>
    </row>
    <row r="1164" spans="1:31" customHeight="1" ht="12.75" s="10" customFormat="1">
      <c r="A1164" s="226"/>
      <c r="B1164" s="226" t="s">
        <v>2172</v>
      </c>
      <c r="C1164" s="181" t="s">
        <v>1992</v>
      </c>
      <c r="D1164" s="181" t="s">
        <v>20</v>
      </c>
      <c r="E1164" s="226" t="s">
        <v>21</v>
      </c>
      <c r="F1164" s="587" t="s">
        <v>1047</v>
      </c>
      <c r="G1164" s="588"/>
      <c r="H1164" s="588"/>
      <c r="I1164" s="589"/>
      <c r="J1164" s="257" t="s">
        <v>23</v>
      </c>
      <c r="K1164" s="202">
        <f>L1164+M1164</f>
        <v>75000</v>
      </c>
      <c r="L1164" s="255">
        <v>75000</v>
      </c>
      <c r="M1164" s="237"/>
      <c r="N1164" s="174"/>
      <c r="P1164" s="252"/>
      <c r="Q1164" s="453"/>
      <c r="R1164" s="47"/>
      <c r="S1164" s="47"/>
      <c r="T1164" s="46"/>
    </row>
    <row r="1165" spans="1:31" customHeight="1" ht="12.75" s="10" customFormat="1">
      <c r="A1165" s="226"/>
      <c r="B1165" s="226" t="s">
        <v>2173</v>
      </c>
      <c r="C1165" s="181" t="s">
        <v>1992</v>
      </c>
      <c r="D1165" s="181" t="s">
        <v>20</v>
      </c>
      <c r="E1165" s="226" t="s">
        <v>21</v>
      </c>
      <c r="F1165" s="587" t="s">
        <v>1047</v>
      </c>
      <c r="G1165" s="588"/>
      <c r="H1165" s="588"/>
      <c r="I1165" s="589"/>
      <c r="J1165" s="257" t="s">
        <v>23</v>
      </c>
      <c r="K1165" s="202">
        <f>L1165+M1165</f>
        <v>228000</v>
      </c>
      <c r="L1165" s="255">
        <v>228000</v>
      </c>
      <c r="M1165" s="237"/>
      <c r="N1165" s="174"/>
      <c r="P1165" s="252"/>
      <c r="Q1165" s="453"/>
      <c r="R1165" s="47"/>
      <c r="S1165" s="47"/>
      <c r="T1165" s="46"/>
    </row>
    <row r="1166" spans="1:31" customHeight="1" ht="12.75" s="10" customFormat="1">
      <c r="A1166" s="226"/>
      <c r="B1166" s="226" t="s">
        <v>2174</v>
      </c>
      <c r="C1166" s="181" t="s">
        <v>1992</v>
      </c>
      <c r="D1166" s="181" t="s">
        <v>20</v>
      </c>
      <c r="E1166" s="226" t="s">
        <v>21</v>
      </c>
      <c r="F1166" s="587" t="s">
        <v>1047</v>
      </c>
      <c r="G1166" s="588"/>
      <c r="H1166" s="588"/>
      <c r="I1166" s="589"/>
      <c r="J1166" s="257" t="s">
        <v>23</v>
      </c>
      <c r="K1166" s="202">
        <f>L1166+M1166</f>
        <v>157500</v>
      </c>
      <c r="L1166" s="255">
        <v>157500</v>
      </c>
      <c r="M1166" s="237"/>
      <c r="N1166" s="174"/>
      <c r="P1166" s="252"/>
      <c r="Q1166" s="453"/>
      <c r="R1166" s="47"/>
      <c r="S1166" s="47"/>
      <c r="T1166" s="46"/>
    </row>
    <row r="1167" spans="1:31" customHeight="1" ht="12.75" s="10" customFormat="1">
      <c r="A1167" s="226"/>
      <c r="B1167" s="226" t="s">
        <v>2175</v>
      </c>
      <c r="C1167" s="181" t="s">
        <v>1992</v>
      </c>
      <c r="D1167" s="181" t="s">
        <v>20</v>
      </c>
      <c r="E1167" s="226" t="s">
        <v>21</v>
      </c>
      <c r="F1167" s="587" t="s">
        <v>1047</v>
      </c>
      <c r="G1167" s="588"/>
      <c r="H1167" s="588"/>
      <c r="I1167" s="589"/>
      <c r="J1167" s="257" t="s">
        <v>23</v>
      </c>
      <c r="K1167" s="202">
        <f>L1167+M1167</f>
        <v>45000</v>
      </c>
      <c r="L1167" s="255">
        <v>45000</v>
      </c>
      <c r="M1167" s="237"/>
      <c r="N1167" s="174"/>
      <c r="P1167" s="252"/>
      <c r="Q1167" s="453"/>
      <c r="R1167" s="47"/>
      <c r="S1167" s="47"/>
      <c r="T1167" s="46"/>
    </row>
    <row r="1168" spans="1:31" customHeight="1" ht="12.75" s="10" customFormat="1">
      <c r="A1168" s="226"/>
      <c r="B1168" s="226" t="s">
        <v>2176</v>
      </c>
      <c r="C1168" s="181" t="s">
        <v>1992</v>
      </c>
      <c r="D1168" s="181" t="s">
        <v>20</v>
      </c>
      <c r="E1168" s="226" t="s">
        <v>21</v>
      </c>
      <c r="F1168" s="587" t="s">
        <v>1047</v>
      </c>
      <c r="G1168" s="588"/>
      <c r="H1168" s="588"/>
      <c r="I1168" s="589"/>
      <c r="J1168" s="257" t="s">
        <v>23</v>
      </c>
      <c r="K1168" s="202">
        <f>L1168+M1168</f>
        <v>33750</v>
      </c>
      <c r="L1168" s="255">
        <v>33750</v>
      </c>
      <c r="M1168" s="237"/>
      <c r="N1168" s="174"/>
      <c r="P1168" s="252"/>
      <c r="Q1168" s="453"/>
      <c r="R1168" s="47"/>
      <c r="S1168" s="47"/>
      <c r="T1168" s="46"/>
    </row>
    <row r="1169" spans="1:31" customHeight="1" ht="12.75" s="10" customFormat="1">
      <c r="A1169" s="226"/>
      <c r="B1169" s="226" t="s">
        <v>2177</v>
      </c>
      <c r="C1169" s="181" t="s">
        <v>1992</v>
      </c>
      <c r="D1169" s="181" t="s">
        <v>20</v>
      </c>
      <c r="E1169" s="226" t="s">
        <v>21</v>
      </c>
      <c r="F1169" s="587" t="s">
        <v>1047</v>
      </c>
      <c r="G1169" s="588"/>
      <c r="H1169" s="588"/>
      <c r="I1169" s="589"/>
      <c r="J1169" s="257" t="s">
        <v>23</v>
      </c>
      <c r="K1169" s="202">
        <f>L1169+M1169</f>
        <v>54000</v>
      </c>
      <c r="L1169" s="255">
        <v>54000</v>
      </c>
      <c r="M1169" s="237"/>
      <c r="N1169" s="174"/>
      <c r="P1169" s="252"/>
      <c r="Q1169" s="453"/>
      <c r="R1169" s="47"/>
      <c r="S1169" s="47"/>
      <c r="T1169" s="46"/>
    </row>
    <row r="1170" spans="1:31" customHeight="1" ht="12.75" s="10" customFormat="1">
      <c r="A1170" s="226"/>
      <c r="B1170" s="226" t="s">
        <v>2178</v>
      </c>
      <c r="C1170" s="181" t="s">
        <v>1992</v>
      </c>
      <c r="D1170" s="181" t="s">
        <v>20</v>
      </c>
      <c r="E1170" s="226" t="s">
        <v>21</v>
      </c>
      <c r="F1170" s="587" t="s">
        <v>1047</v>
      </c>
      <c r="G1170" s="588"/>
      <c r="H1170" s="588"/>
      <c r="I1170" s="589"/>
      <c r="J1170" s="257" t="s">
        <v>23</v>
      </c>
      <c r="K1170" s="202">
        <f>L1170+M1170</f>
        <v>22500</v>
      </c>
      <c r="L1170" s="255">
        <v>22500</v>
      </c>
      <c r="M1170" s="237"/>
      <c r="N1170" s="174"/>
      <c r="P1170" s="252"/>
      <c r="Q1170" s="453"/>
      <c r="R1170" s="47"/>
      <c r="S1170" s="47"/>
      <c r="T1170" s="46"/>
    </row>
    <row r="1171" spans="1:31" customHeight="1" ht="12.75" s="10" customFormat="1">
      <c r="A1171" s="226"/>
      <c r="B1171" s="226" t="s">
        <v>2160</v>
      </c>
      <c r="C1171" s="181" t="s">
        <v>1992</v>
      </c>
      <c r="D1171" s="181" t="s">
        <v>20</v>
      </c>
      <c r="E1171" s="226" t="s">
        <v>21</v>
      </c>
      <c r="F1171" s="587" t="s">
        <v>1047</v>
      </c>
      <c r="G1171" s="588"/>
      <c r="H1171" s="588"/>
      <c r="I1171" s="589"/>
      <c r="J1171" s="257" t="s">
        <v>23</v>
      </c>
      <c r="K1171" s="202">
        <f>L1171+M1171</f>
        <v>60000</v>
      </c>
      <c r="L1171" s="255">
        <v>60000</v>
      </c>
      <c r="M1171" s="237"/>
      <c r="N1171" s="174"/>
      <c r="P1171" s="252"/>
      <c r="Q1171" s="453"/>
      <c r="R1171" s="47"/>
      <c r="S1171" s="47"/>
      <c r="T1171" s="46"/>
    </row>
    <row r="1172" spans="1:31" customHeight="1" ht="12.75" s="10" customFormat="1">
      <c r="A1172" s="226"/>
      <c r="B1172" s="226" t="s">
        <v>2179</v>
      </c>
      <c r="C1172" s="181" t="s">
        <v>1992</v>
      </c>
      <c r="D1172" s="181" t="s">
        <v>20</v>
      </c>
      <c r="E1172" s="226" t="s">
        <v>21</v>
      </c>
      <c r="F1172" s="587" t="s">
        <v>1047</v>
      </c>
      <c r="G1172" s="588"/>
      <c r="H1172" s="588"/>
      <c r="I1172" s="589"/>
      <c r="J1172" s="257" t="s">
        <v>23</v>
      </c>
      <c r="K1172" s="202">
        <f>L1172+M1172</f>
        <v>26750</v>
      </c>
      <c r="L1172" s="255">
        <v>26750</v>
      </c>
      <c r="M1172" s="237"/>
      <c r="N1172" s="174"/>
      <c r="P1172" s="252"/>
      <c r="Q1172" s="453"/>
      <c r="R1172" s="47"/>
      <c r="S1172" s="47"/>
      <c r="T1172" s="46"/>
    </row>
    <row r="1173" spans="1:31" customHeight="1" ht="12.75" s="10" customFormat="1">
      <c r="A1173" s="226"/>
      <c r="B1173" s="226" t="s">
        <v>2180</v>
      </c>
      <c r="C1173" s="181" t="s">
        <v>1992</v>
      </c>
      <c r="D1173" s="181" t="s">
        <v>20</v>
      </c>
      <c r="E1173" s="226" t="s">
        <v>21</v>
      </c>
      <c r="F1173" s="587" t="s">
        <v>1047</v>
      </c>
      <c r="G1173" s="588"/>
      <c r="H1173" s="588"/>
      <c r="I1173" s="589"/>
      <c r="J1173" s="257" t="s">
        <v>23</v>
      </c>
      <c r="K1173" s="202">
        <f>L1173+M1173</f>
        <v>4500</v>
      </c>
      <c r="L1173" s="255">
        <v>4500</v>
      </c>
      <c r="M1173" s="237"/>
      <c r="N1173" s="174"/>
      <c r="P1173" s="252"/>
      <c r="Q1173" s="453"/>
      <c r="R1173" s="47"/>
      <c r="S1173" s="47"/>
      <c r="T1173" s="46"/>
    </row>
    <row r="1174" spans="1:31" customHeight="1" ht="12.75" s="10" customFormat="1">
      <c r="A1174" s="226"/>
      <c r="B1174" s="226" t="s">
        <v>2151</v>
      </c>
      <c r="C1174" s="181" t="s">
        <v>1992</v>
      </c>
      <c r="D1174" s="181" t="s">
        <v>20</v>
      </c>
      <c r="E1174" s="226" t="s">
        <v>21</v>
      </c>
      <c r="F1174" s="587" t="s">
        <v>1047</v>
      </c>
      <c r="G1174" s="588"/>
      <c r="H1174" s="588"/>
      <c r="I1174" s="589"/>
      <c r="J1174" s="257" t="s">
        <v>23</v>
      </c>
      <c r="K1174" s="202">
        <f>L1174+M1174</f>
        <v>10500</v>
      </c>
      <c r="L1174" s="255">
        <v>10500</v>
      </c>
      <c r="M1174" s="237"/>
      <c r="N1174" s="174"/>
      <c r="P1174" s="252"/>
      <c r="Q1174" s="453"/>
      <c r="R1174" s="47"/>
      <c r="S1174" s="47"/>
      <c r="T1174" s="46"/>
    </row>
    <row r="1175" spans="1:31" customHeight="1" ht="12.75" s="10" customFormat="1">
      <c r="A1175" s="226"/>
      <c r="B1175" s="226" t="s">
        <v>2181</v>
      </c>
      <c r="C1175" s="181" t="s">
        <v>1992</v>
      </c>
      <c r="D1175" s="181" t="s">
        <v>20</v>
      </c>
      <c r="E1175" s="226" t="s">
        <v>21</v>
      </c>
      <c r="F1175" s="587" t="s">
        <v>1047</v>
      </c>
      <c r="G1175" s="588"/>
      <c r="H1175" s="588"/>
      <c r="I1175" s="589"/>
      <c r="J1175" s="257" t="s">
        <v>23</v>
      </c>
      <c r="K1175" s="202">
        <f>L1175+M1175</f>
        <v>3000</v>
      </c>
      <c r="L1175" s="255">
        <v>3000</v>
      </c>
      <c r="M1175" s="237"/>
      <c r="N1175" s="174"/>
      <c r="P1175" s="252"/>
      <c r="Q1175" s="453"/>
      <c r="R1175" s="47"/>
      <c r="S1175" s="47"/>
      <c r="T1175" s="46"/>
    </row>
    <row r="1176" spans="1:31" customHeight="1" ht="12.75" s="10" customFormat="1">
      <c r="A1176" s="226"/>
      <c r="B1176" s="226" t="s">
        <v>2182</v>
      </c>
      <c r="C1176" s="181" t="s">
        <v>1992</v>
      </c>
      <c r="D1176" s="181" t="s">
        <v>20</v>
      </c>
      <c r="E1176" s="226" t="s">
        <v>21</v>
      </c>
      <c r="F1176" s="587" t="s">
        <v>1047</v>
      </c>
      <c r="G1176" s="588"/>
      <c r="H1176" s="588"/>
      <c r="I1176" s="589"/>
      <c r="J1176" s="257" t="s">
        <v>23</v>
      </c>
      <c r="K1176" s="202">
        <f>L1176+M1176</f>
        <v>10500</v>
      </c>
      <c r="L1176" s="255">
        <v>10500</v>
      </c>
      <c r="M1176" s="237"/>
      <c r="N1176" s="174"/>
      <c r="P1176" s="252"/>
      <c r="Q1176" s="453"/>
      <c r="R1176" s="47"/>
      <c r="S1176" s="47"/>
      <c r="T1176" s="46"/>
    </row>
    <row r="1177" spans="1:31" customHeight="1" ht="12.75" s="10" customFormat="1">
      <c r="A1177" s="226"/>
      <c r="B1177" s="226" t="s">
        <v>2183</v>
      </c>
      <c r="C1177" s="181" t="s">
        <v>1992</v>
      </c>
      <c r="D1177" s="181" t="s">
        <v>20</v>
      </c>
      <c r="E1177" s="226" t="s">
        <v>21</v>
      </c>
      <c r="F1177" s="587" t="s">
        <v>1047</v>
      </c>
      <c r="G1177" s="588"/>
      <c r="H1177" s="588"/>
      <c r="I1177" s="589"/>
      <c r="J1177" s="257" t="s">
        <v>23</v>
      </c>
      <c r="K1177" s="202">
        <f>L1177+M1177</f>
        <v>600000</v>
      </c>
      <c r="L1177" s="255">
        <v>600000</v>
      </c>
      <c r="M1177" s="237"/>
      <c r="N1177" s="174"/>
      <c r="P1177" s="252"/>
      <c r="Q1177" s="453"/>
      <c r="R1177" s="47"/>
      <c r="S1177" s="47"/>
      <c r="T1177" s="46"/>
    </row>
    <row r="1178" spans="1:31" customHeight="1" ht="12.75" s="10" customFormat="1">
      <c r="A1178" s="226"/>
      <c r="B1178" s="258" t="s">
        <v>2184</v>
      </c>
      <c r="C1178" s="181" t="s">
        <v>1992</v>
      </c>
      <c r="D1178" s="181" t="s">
        <v>20</v>
      </c>
      <c r="E1178" s="226" t="s">
        <v>21</v>
      </c>
      <c r="F1178" s="587" t="s">
        <v>1047</v>
      </c>
      <c r="G1178" s="588"/>
      <c r="H1178" s="588"/>
      <c r="I1178" s="589"/>
      <c r="J1178" s="257" t="s">
        <v>23</v>
      </c>
      <c r="K1178" s="202">
        <f>L1178+M1178</f>
        <v>20000</v>
      </c>
      <c r="L1178" s="255">
        <v>20000</v>
      </c>
      <c r="M1178" s="237"/>
      <c r="N1178" s="174"/>
      <c r="P1178" s="252"/>
      <c r="Q1178" s="453"/>
      <c r="R1178" s="47"/>
      <c r="S1178" s="47"/>
      <c r="T1178" s="46"/>
    </row>
    <row r="1179" spans="1:31" customHeight="1" ht="12.75" s="10" customFormat="1">
      <c r="A1179" s="226"/>
      <c r="B1179" s="258" t="s">
        <v>2185</v>
      </c>
      <c r="C1179" s="181" t="s">
        <v>1992</v>
      </c>
      <c r="D1179" s="181" t="s">
        <v>20</v>
      </c>
      <c r="E1179" s="226" t="s">
        <v>21</v>
      </c>
      <c r="F1179" s="587" t="s">
        <v>1047</v>
      </c>
      <c r="G1179" s="588"/>
      <c r="H1179" s="588"/>
      <c r="I1179" s="589"/>
      <c r="J1179" s="257" t="s">
        <v>23</v>
      </c>
      <c r="K1179" s="202">
        <f>L1179+M1179</f>
        <v>34240</v>
      </c>
      <c r="L1179" s="255">
        <v>34240</v>
      </c>
      <c r="M1179" s="237"/>
      <c r="N1179" s="174"/>
      <c r="P1179" s="252"/>
      <c r="Q1179" s="453"/>
      <c r="R1179" s="47"/>
      <c r="S1179" s="47"/>
      <c r="T1179" s="46"/>
    </row>
    <row r="1180" spans="1:31" customHeight="1" ht="12.75" s="10" customFormat="1">
      <c r="A1180" s="226"/>
      <c r="B1180" s="258" t="s">
        <v>2186</v>
      </c>
      <c r="C1180" s="181" t="s">
        <v>1992</v>
      </c>
      <c r="D1180" s="181" t="s">
        <v>20</v>
      </c>
      <c r="E1180" s="226" t="s">
        <v>21</v>
      </c>
      <c r="F1180" s="587" t="s">
        <v>1047</v>
      </c>
      <c r="G1180" s="588"/>
      <c r="H1180" s="588"/>
      <c r="I1180" s="589"/>
      <c r="J1180" s="257" t="s">
        <v>23</v>
      </c>
      <c r="K1180" s="202">
        <f>L1180+M1180</f>
        <v>11235</v>
      </c>
      <c r="L1180" s="255">
        <v>11235</v>
      </c>
      <c r="M1180" s="237"/>
      <c r="N1180" s="174"/>
      <c r="P1180" s="252"/>
      <c r="Q1180" s="453"/>
      <c r="R1180" s="47"/>
      <c r="S1180" s="47"/>
      <c r="T1180" s="46"/>
    </row>
    <row r="1181" spans="1:31" customHeight="1" ht="12.75" s="10" customFormat="1">
      <c r="A1181" s="226"/>
      <c r="B1181" s="258" t="s">
        <v>2187</v>
      </c>
      <c r="C1181" s="181" t="s">
        <v>1992</v>
      </c>
      <c r="D1181" s="181" t="s">
        <v>20</v>
      </c>
      <c r="E1181" s="226" t="s">
        <v>21</v>
      </c>
      <c r="F1181" s="587" t="s">
        <v>1047</v>
      </c>
      <c r="G1181" s="588"/>
      <c r="H1181" s="588"/>
      <c r="I1181" s="589"/>
      <c r="J1181" s="257" t="s">
        <v>23</v>
      </c>
      <c r="K1181" s="202">
        <f>L1181+M1181</f>
        <v>5000</v>
      </c>
      <c r="L1181" s="255">
        <v>5000</v>
      </c>
      <c r="M1181" s="237"/>
      <c r="N1181" s="174"/>
      <c r="P1181" s="252"/>
      <c r="Q1181" s="453"/>
      <c r="R1181" s="47"/>
      <c r="S1181" s="47"/>
      <c r="T1181" s="46"/>
    </row>
    <row r="1182" spans="1:31" customHeight="1" ht="12.75" s="10" customFormat="1">
      <c r="A1182" s="226"/>
      <c r="B1182" s="258" t="s">
        <v>2188</v>
      </c>
      <c r="C1182" s="181" t="s">
        <v>1992</v>
      </c>
      <c r="D1182" s="181" t="s">
        <v>20</v>
      </c>
      <c r="E1182" s="226" t="s">
        <v>21</v>
      </c>
      <c r="F1182" s="587" t="s">
        <v>1047</v>
      </c>
      <c r="G1182" s="588"/>
      <c r="H1182" s="588"/>
      <c r="I1182" s="589"/>
      <c r="J1182" s="257" t="s">
        <v>23</v>
      </c>
      <c r="K1182" s="202">
        <f>L1182+M1182</f>
        <v>30000</v>
      </c>
      <c r="L1182" s="255">
        <v>30000</v>
      </c>
      <c r="M1182" s="237"/>
      <c r="N1182" s="174"/>
      <c r="P1182" s="252"/>
      <c r="Q1182" s="453"/>
      <c r="R1182" s="47"/>
      <c r="S1182" s="47"/>
      <c r="T1182" s="46"/>
    </row>
    <row r="1183" spans="1:31" customHeight="1" ht="12.75" s="10" customFormat="1">
      <c r="A1183" s="226"/>
      <c r="B1183" s="258" t="s">
        <v>2189</v>
      </c>
      <c r="C1183" s="181" t="s">
        <v>1992</v>
      </c>
      <c r="D1183" s="181" t="s">
        <v>20</v>
      </c>
      <c r="E1183" s="226" t="s">
        <v>21</v>
      </c>
      <c r="F1183" s="587" t="s">
        <v>1047</v>
      </c>
      <c r="G1183" s="588"/>
      <c r="H1183" s="588"/>
      <c r="I1183" s="589"/>
      <c r="J1183" s="257" t="s">
        <v>23</v>
      </c>
      <c r="K1183" s="202">
        <f>L1183+M1183</f>
        <v>12000</v>
      </c>
      <c r="L1183" s="255">
        <v>12000</v>
      </c>
      <c r="M1183" s="237"/>
      <c r="N1183" s="174"/>
      <c r="P1183" s="252"/>
      <c r="Q1183" s="453"/>
      <c r="R1183" s="47"/>
      <c r="S1183" s="47"/>
      <c r="T1183" s="46"/>
    </row>
    <row r="1184" spans="1:31" customHeight="1" ht="12.75" s="10" customFormat="1">
      <c r="A1184" s="226"/>
      <c r="B1184" s="258" t="s">
        <v>2190</v>
      </c>
      <c r="C1184" s="181" t="s">
        <v>1992</v>
      </c>
      <c r="D1184" s="181" t="s">
        <v>20</v>
      </c>
      <c r="E1184" s="226" t="s">
        <v>21</v>
      </c>
      <c r="F1184" s="587" t="s">
        <v>1047</v>
      </c>
      <c r="G1184" s="588"/>
      <c r="H1184" s="588"/>
      <c r="I1184" s="589"/>
      <c r="J1184" s="257" t="s">
        <v>23</v>
      </c>
      <c r="K1184" s="202">
        <f>L1184+M1184</f>
        <v>5000</v>
      </c>
      <c r="L1184" s="255">
        <v>5000</v>
      </c>
      <c r="M1184" s="237"/>
      <c r="N1184" s="174"/>
      <c r="P1184" s="252"/>
      <c r="Q1184" s="453"/>
      <c r="R1184" s="47"/>
      <c r="S1184" s="47"/>
      <c r="T1184" s="46"/>
    </row>
    <row r="1185" spans="1:31" customHeight="1" ht="12.75" s="10" customFormat="1">
      <c r="A1185" s="226"/>
      <c r="B1185" s="258" t="s">
        <v>2001</v>
      </c>
      <c r="C1185" s="181" t="s">
        <v>1992</v>
      </c>
      <c r="D1185" s="181" t="s">
        <v>20</v>
      </c>
      <c r="E1185" s="226" t="s">
        <v>21</v>
      </c>
      <c r="F1185" s="587" t="s">
        <v>1047</v>
      </c>
      <c r="G1185" s="588"/>
      <c r="H1185" s="588"/>
      <c r="I1185" s="589"/>
      <c r="J1185" s="257" t="s">
        <v>23</v>
      </c>
      <c r="K1185" s="202">
        <f>L1185+M1185</f>
        <v>112000</v>
      </c>
      <c r="L1185" s="255">
        <v>112000</v>
      </c>
      <c r="M1185" s="237"/>
      <c r="N1185" s="174"/>
      <c r="P1185" s="252"/>
      <c r="Q1185" s="453"/>
      <c r="R1185" s="47"/>
      <c r="S1185" s="47"/>
      <c r="T1185" s="46"/>
    </row>
    <row r="1186" spans="1:31" customHeight="1" ht="12.75" s="10" customFormat="1">
      <c r="A1186" s="226"/>
      <c r="B1186" s="258" t="s">
        <v>2127</v>
      </c>
      <c r="C1186" s="181" t="s">
        <v>1992</v>
      </c>
      <c r="D1186" s="181" t="s">
        <v>20</v>
      </c>
      <c r="E1186" s="226" t="s">
        <v>21</v>
      </c>
      <c r="F1186" s="587" t="s">
        <v>1047</v>
      </c>
      <c r="G1186" s="588"/>
      <c r="H1186" s="588"/>
      <c r="I1186" s="589"/>
      <c r="J1186" s="257" t="s">
        <v>23</v>
      </c>
      <c r="K1186" s="202">
        <f>L1186+M1186</f>
        <v>5000</v>
      </c>
      <c r="L1186" s="255">
        <v>5000</v>
      </c>
      <c r="M1186" s="237"/>
      <c r="N1186" s="174"/>
      <c r="P1186" s="252"/>
      <c r="Q1186" s="453"/>
      <c r="R1186" s="47"/>
      <c r="S1186" s="47"/>
      <c r="T1186" s="46"/>
    </row>
    <row r="1187" spans="1:31" customHeight="1" ht="12.75" s="10" customFormat="1">
      <c r="A1187" s="226"/>
      <c r="B1187" s="258" t="s">
        <v>2191</v>
      </c>
      <c r="C1187" s="181" t="s">
        <v>1992</v>
      </c>
      <c r="D1187" s="181" t="s">
        <v>20</v>
      </c>
      <c r="E1187" s="226" t="s">
        <v>21</v>
      </c>
      <c r="F1187" s="587" t="s">
        <v>1047</v>
      </c>
      <c r="G1187" s="588"/>
      <c r="H1187" s="588"/>
      <c r="I1187" s="589"/>
      <c r="J1187" s="257" t="s">
        <v>23</v>
      </c>
      <c r="K1187" s="202">
        <f>L1187+M1187</f>
        <v>6000</v>
      </c>
      <c r="L1187" s="255">
        <v>6000</v>
      </c>
      <c r="M1187" s="237"/>
      <c r="N1187" s="174"/>
      <c r="P1187" s="252"/>
      <c r="Q1187" s="453"/>
      <c r="R1187" s="47"/>
      <c r="S1187" s="47"/>
      <c r="T1187" s="46"/>
    </row>
    <row r="1188" spans="1:31" customHeight="1" ht="12.75" s="10" customFormat="1">
      <c r="A1188" s="226"/>
      <c r="B1188" s="337" t="s">
        <v>2192</v>
      </c>
      <c r="C1188" s="181" t="s">
        <v>1992</v>
      </c>
      <c r="D1188" s="181" t="s">
        <v>20</v>
      </c>
      <c r="E1188" s="226" t="s">
        <v>21</v>
      </c>
      <c r="F1188" s="587" t="s">
        <v>1047</v>
      </c>
      <c r="G1188" s="588"/>
      <c r="H1188" s="588"/>
      <c r="I1188" s="589"/>
      <c r="J1188" s="257" t="s">
        <v>23</v>
      </c>
      <c r="K1188" s="202">
        <f>L1188+M1188</f>
        <v>53500</v>
      </c>
      <c r="L1188" s="255">
        <v>53500</v>
      </c>
      <c r="M1188" s="237"/>
      <c r="N1188" s="174"/>
      <c r="P1188" s="252"/>
      <c r="Q1188" s="453"/>
      <c r="R1188" s="47"/>
      <c r="S1188" s="47"/>
      <c r="T1188" s="46"/>
    </row>
    <row r="1189" spans="1:31" customHeight="1" ht="12.75" s="10" customFormat="1">
      <c r="A1189" s="226"/>
      <c r="B1189" s="337" t="s">
        <v>2193</v>
      </c>
      <c r="C1189" s="181" t="s">
        <v>1992</v>
      </c>
      <c r="D1189" s="181" t="s">
        <v>20</v>
      </c>
      <c r="E1189" s="226" t="s">
        <v>21</v>
      </c>
      <c r="F1189" s="587" t="s">
        <v>1047</v>
      </c>
      <c r="G1189" s="588"/>
      <c r="H1189" s="588"/>
      <c r="I1189" s="589"/>
      <c r="J1189" s="257" t="s">
        <v>23</v>
      </c>
      <c r="K1189" s="202">
        <f>L1189+M1189</f>
        <v>14500</v>
      </c>
      <c r="L1189" s="255">
        <v>14500</v>
      </c>
      <c r="M1189" s="237"/>
      <c r="N1189" s="174"/>
      <c r="P1189" s="252"/>
      <c r="Q1189" s="453"/>
      <c r="R1189" s="47"/>
      <c r="S1189" s="47"/>
      <c r="T1189" s="46"/>
    </row>
    <row r="1190" spans="1:31" customHeight="1" ht="12.75" s="10" customFormat="1">
      <c r="A1190" s="226"/>
      <c r="B1190" s="263" t="s">
        <v>1199</v>
      </c>
      <c r="C1190" s="181" t="s">
        <v>1992</v>
      </c>
      <c r="D1190" s="181" t="s">
        <v>20</v>
      </c>
      <c r="E1190" s="226" t="s">
        <v>21</v>
      </c>
      <c r="F1190" s="587" t="s">
        <v>1047</v>
      </c>
      <c r="G1190" s="588"/>
      <c r="H1190" s="588"/>
      <c r="I1190" s="589"/>
      <c r="J1190" s="257" t="s">
        <v>23</v>
      </c>
      <c r="K1190" s="202">
        <f>L1190+M1190</f>
        <v>10595</v>
      </c>
      <c r="L1190" s="255">
        <v>10595</v>
      </c>
      <c r="M1190" s="237"/>
      <c r="N1190" s="174"/>
      <c r="P1190" s="252"/>
      <c r="Q1190" s="453"/>
      <c r="R1190" s="47"/>
      <c r="S1190" s="47"/>
      <c r="T1190" s="46"/>
    </row>
    <row r="1191" spans="1:31" customHeight="1" ht="12.75" s="10" customFormat="1">
      <c r="A1191" s="226"/>
      <c r="B1191" s="263" t="s">
        <v>2194</v>
      </c>
      <c r="C1191" s="181" t="s">
        <v>1992</v>
      </c>
      <c r="D1191" s="181" t="s">
        <v>20</v>
      </c>
      <c r="E1191" s="226" t="s">
        <v>21</v>
      </c>
      <c r="F1191" s="587" t="s">
        <v>1047</v>
      </c>
      <c r="G1191" s="588"/>
      <c r="H1191" s="588"/>
      <c r="I1191" s="589"/>
      <c r="J1191" s="257" t="s">
        <v>23</v>
      </c>
      <c r="K1191" s="202">
        <f>L1191+M1191</f>
        <v>8900</v>
      </c>
      <c r="L1191" s="255">
        <v>8900</v>
      </c>
      <c r="M1191" s="237"/>
      <c r="N1191" s="174"/>
      <c r="P1191" s="252"/>
      <c r="Q1191" s="453"/>
      <c r="R1191" s="47"/>
      <c r="S1191" s="47"/>
      <c r="T1191" s="46"/>
    </row>
    <row r="1192" spans="1:31" customHeight="1" ht="12.75" s="10" customFormat="1">
      <c r="A1192" s="226"/>
      <c r="B1192" s="337" t="s">
        <v>2195</v>
      </c>
      <c r="C1192" s="181" t="s">
        <v>1992</v>
      </c>
      <c r="D1192" s="181" t="s">
        <v>20</v>
      </c>
      <c r="E1192" s="226" t="s">
        <v>21</v>
      </c>
      <c r="F1192" s="587" t="s">
        <v>1047</v>
      </c>
      <c r="G1192" s="588"/>
      <c r="H1192" s="588"/>
      <c r="I1192" s="589"/>
      <c r="J1192" s="257" t="s">
        <v>23</v>
      </c>
      <c r="K1192" s="202">
        <f>L1192+M1192</f>
        <v>6400</v>
      </c>
      <c r="L1192" s="255">
        <v>6400</v>
      </c>
      <c r="M1192" s="237"/>
      <c r="N1192" s="174"/>
      <c r="P1192" s="252"/>
      <c r="Q1192" s="453"/>
      <c r="R1192" s="47"/>
      <c r="S1192" s="47"/>
      <c r="T1192" s="46"/>
    </row>
    <row r="1193" spans="1:31" customHeight="1" ht="12.75" s="10" customFormat="1">
      <c r="A1193" s="226"/>
      <c r="B1193" s="263" t="s">
        <v>2196</v>
      </c>
      <c r="C1193" s="181" t="s">
        <v>1992</v>
      </c>
      <c r="D1193" s="181" t="s">
        <v>20</v>
      </c>
      <c r="E1193" s="226" t="s">
        <v>21</v>
      </c>
      <c r="F1193" s="587" t="s">
        <v>1047</v>
      </c>
      <c r="G1193" s="588"/>
      <c r="H1193" s="588"/>
      <c r="I1193" s="589"/>
      <c r="J1193" s="257" t="s">
        <v>23</v>
      </c>
      <c r="K1193" s="202">
        <f>L1193+M1193</f>
        <v>3000</v>
      </c>
      <c r="L1193" s="255">
        <v>3000</v>
      </c>
      <c r="M1193" s="237"/>
      <c r="N1193" s="174"/>
      <c r="P1193" s="252"/>
      <c r="Q1193" s="453"/>
      <c r="R1193" s="47"/>
      <c r="S1193" s="47"/>
      <c r="T1193" s="46"/>
    </row>
    <row r="1194" spans="1:31" customHeight="1" ht="12.75" s="10" customFormat="1">
      <c r="A1194" s="226"/>
      <c r="B1194" s="263" t="s">
        <v>2197</v>
      </c>
      <c r="C1194" s="181" t="s">
        <v>1992</v>
      </c>
      <c r="D1194" s="181" t="s">
        <v>20</v>
      </c>
      <c r="E1194" s="226" t="s">
        <v>21</v>
      </c>
      <c r="F1194" s="587" t="s">
        <v>1047</v>
      </c>
      <c r="G1194" s="588"/>
      <c r="H1194" s="588"/>
      <c r="I1194" s="589"/>
      <c r="J1194" s="257" t="s">
        <v>23</v>
      </c>
      <c r="K1194" s="202">
        <f>L1194+M1194</f>
        <v>60000</v>
      </c>
      <c r="L1194" s="255">
        <v>60000</v>
      </c>
      <c r="M1194" s="237"/>
      <c r="N1194" s="174"/>
      <c r="P1194" s="252"/>
      <c r="Q1194" s="453"/>
      <c r="R1194" s="47"/>
      <c r="S1194" s="47"/>
      <c r="T1194" s="46"/>
    </row>
    <row r="1195" spans="1:31" customHeight="1" ht="12.75" s="10" customFormat="1">
      <c r="A1195" s="226"/>
      <c r="B1195" s="263" t="s">
        <v>2198</v>
      </c>
      <c r="C1195" s="181" t="s">
        <v>1992</v>
      </c>
      <c r="D1195" s="181" t="s">
        <v>20</v>
      </c>
      <c r="E1195" s="226" t="s">
        <v>21</v>
      </c>
      <c r="F1195" s="587" t="s">
        <v>1047</v>
      </c>
      <c r="G1195" s="588"/>
      <c r="H1195" s="588"/>
      <c r="I1195" s="589"/>
      <c r="J1195" s="257" t="s">
        <v>23</v>
      </c>
      <c r="K1195" s="202">
        <f>L1195+M1195</f>
        <v>80000</v>
      </c>
      <c r="L1195" s="255">
        <v>80000</v>
      </c>
      <c r="M1195" s="237"/>
      <c r="N1195" s="174"/>
      <c r="P1195" s="252"/>
      <c r="Q1195" s="453"/>
      <c r="R1195" s="47"/>
      <c r="S1195" s="47"/>
      <c r="T1195" s="46"/>
    </row>
    <row r="1196" spans="1:31" customHeight="1" ht="12.75" s="10" customFormat="1">
      <c r="A1196" s="226"/>
      <c r="B1196" s="263" t="s">
        <v>2127</v>
      </c>
      <c r="C1196" s="181" t="s">
        <v>1992</v>
      </c>
      <c r="D1196" s="181" t="s">
        <v>20</v>
      </c>
      <c r="E1196" s="226" t="s">
        <v>21</v>
      </c>
      <c r="F1196" s="587" t="s">
        <v>1047</v>
      </c>
      <c r="G1196" s="588"/>
      <c r="H1196" s="588"/>
      <c r="I1196" s="589"/>
      <c r="J1196" s="257" t="s">
        <v>23</v>
      </c>
      <c r="K1196" s="202">
        <f>L1196+M1196</f>
        <v>8000</v>
      </c>
      <c r="L1196" s="255">
        <v>8000</v>
      </c>
      <c r="M1196" s="237"/>
      <c r="N1196" s="174"/>
      <c r="P1196" s="252"/>
      <c r="Q1196" s="453"/>
      <c r="R1196" s="47"/>
      <c r="S1196" s="47"/>
      <c r="T1196" s="46"/>
    </row>
    <row r="1197" spans="1:31" customHeight="1" ht="12.75" s="10" customFormat="1">
      <c r="A1197" s="226"/>
      <c r="B1197" s="263" t="s">
        <v>2199</v>
      </c>
      <c r="C1197" s="181" t="s">
        <v>1992</v>
      </c>
      <c r="D1197" s="181" t="s">
        <v>20</v>
      </c>
      <c r="E1197" s="226" t="s">
        <v>21</v>
      </c>
      <c r="F1197" s="587" t="s">
        <v>1047</v>
      </c>
      <c r="G1197" s="588"/>
      <c r="H1197" s="588"/>
      <c r="I1197" s="589"/>
      <c r="J1197" s="257" t="s">
        <v>23</v>
      </c>
      <c r="K1197" s="202">
        <f>L1197+M1197</f>
        <v>4500</v>
      </c>
      <c r="L1197" s="255">
        <v>4500</v>
      </c>
      <c r="M1197" s="237"/>
      <c r="N1197" s="174"/>
      <c r="P1197" s="252"/>
      <c r="Q1197" s="453"/>
      <c r="R1197" s="47"/>
      <c r="S1197" s="47"/>
      <c r="T1197" s="46"/>
    </row>
    <row r="1198" spans="1:31" customHeight="1" ht="12.75" s="10" customFormat="1">
      <c r="A1198" s="226"/>
      <c r="B1198" s="263" t="s">
        <v>2200</v>
      </c>
      <c r="C1198" s="181" t="s">
        <v>1992</v>
      </c>
      <c r="D1198" s="181" t="s">
        <v>20</v>
      </c>
      <c r="E1198" s="226" t="s">
        <v>21</v>
      </c>
      <c r="F1198" s="587" t="s">
        <v>1047</v>
      </c>
      <c r="G1198" s="588"/>
      <c r="H1198" s="588"/>
      <c r="I1198" s="589"/>
      <c r="J1198" s="257" t="s">
        <v>23</v>
      </c>
      <c r="K1198" s="202">
        <f>L1198+M1198</f>
        <v>86400</v>
      </c>
      <c r="L1198" s="255">
        <v>86400</v>
      </c>
      <c r="M1198" s="237"/>
      <c r="N1198" s="174"/>
      <c r="P1198" s="252"/>
      <c r="Q1198" s="453"/>
      <c r="R1198" s="47"/>
      <c r="S1198" s="47"/>
      <c r="T1198" s="46"/>
    </row>
    <row r="1199" spans="1:31" customHeight="1" ht="12.75" s="10" customFormat="1">
      <c r="A1199" s="226"/>
      <c r="B1199" s="263" t="s">
        <v>2201</v>
      </c>
      <c r="C1199" s="181" t="s">
        <v>1992</v>
      </c>
      <c r="D1199" s="181" t="s">
        <v>20</v>
      </c>
      <c r="E1199" s="226" t="s">
        <v>21</v>
      </c>
      <c r="F1199" s="587" t="s">
        <v>1047</v>
      </c>
      <c r="G1199" s="588"/>
      <c r="H1199" s="588"/>
      <c r="I1199" s="589"/>
      <c r="J1199" s="257" t="s">
        <v>23</v>
      </c>
      <c r="K1199" s="202">
        <f>L1199+M1199</f>
        <v>335400</v>
      </c>
      <c r="L1199" s="255">
        <v>335400</v>
      </c>
      <c r="M1199" s="237"/>
      <c r="N1199" s="174"/>
      <c r="P1199" s="252"/>
      <c r="Q1199" s="453"/>
      <c r="R1199" s="47"/>
      <c r="S1199" s="47"/>
      <c r="T1199" s="46"/>
    </row>
    <row r="1200" spans="1:31" customHeight="1" ht="12.75" s="10" customFormat="1">
      <c r="A1200" s="226"/>
      <c r="B1200" s="263" t="s">
        <v>2202</v>
      </c>
      <c r="C1200" s="181" t="s">
        <v>1992</v>
      </c>
      <c r="D1200" s="181" t="s">
        <v>20</v>
      </c>
      <c r="E1200" s="226" t="s">
        <v>21</v>
      </c>
      <c r="F1200" s="587" t="s">
        <v>1047</v>
      </c>
      <c r="G1200" s="588"/>
      <c r="H1200" s="588"/>
      <c r="I1200" s="589"/>
      <c r="J1200" s="257" t="s">
        <v>23</v>
      </c>
      <c r="K1200" s="202">
        <f>L1200+M1200</f>
        <v>22145</v>
      </c>
      <c r="L1200" s="255">
        <v>22145</v>
      </c>
      <c r="M1200" s="237"/>
      <c r="N1200" s="174"/>
      <c r="P1200" s="252"/>
      <c r="Q1200" s="453"/>
      <c r="R1200" s="47"/>
      <c r="S1200" s="47"/>
      <c r="T1200" s="46"/>
    </row>
    <row r="1201" spans="1:31" customHeight="1" ht="12.75" s="10" customFormat="1">
      <c r="A1201" s="226"/>
      <c r="B1201" s="263" t="s">
        <v>2203</v>
      </c>
      <c r="C1201" s="181" t="s">
        <v>1992</v>
      </c>
      <c r="D1201" s="181" t="s">
        <v>20</v>
      </c>
      <c r="E1201" s="226" t="s">
        <v>21</v>
      </c>
      <c r="F1201" s="587" t="s">
        <v>1047</v>
      </c>
      <c r="G1201" s="588"/>
      <c r="H1201" s="588"/>
      <c r="I1201" s="589"/>
      <c r="J1201" s="257" t="s">
        <v>23</v>
      </c>
      <c r="K1201" s="202">
        <f>L1201+M1201</f>
        <v>1935</v>
      </c>
      <c r="L1201" s="255">
        <v>1935</v>
      </c>
      <c r="M1201" s="237"/>
      <c r="N1201" s="174"/>
      <c r="P1201" s="252"/>
      <c r="Q1201" s="453"/>
      <c r="R1201" s="47"/>
      <c r="S1201" s="47"/>
      <c r="T1201" s="46"/>
    </row>
    <row r="1202" spans="1:31" customHeight="1" ht="12.75" s="10" customFormat="1">
      <c r="A1202" s="226"/>
      <c r="B1202" s="266" t="s">
        <v>2204</v>
      </c>
      <c r="C1202" s="181" t="s">
        <v>1992</v>
      </c>
      <c r="D1202" s="181" t="s">
        <v>20</v>
      </c>
      <c r="E1202" s="226" t="s">
        <v>21</v>
      </c>
      <c r="F1202" s="587" t="s">
        <v>1047</v>
      </c>
      <c r="G1202" s="588"/>
      <c r="H1202" s="588"/>
      <c r="I1202" s="589"/>
      <c r="J1202" s="257" t="s">
        <v>23</v>
      </c>
      <c r="K1202" s="202">
        <f>L1202+M1202</f>
        <v>2400</v>
      </c>
      <c r="L1202" s="255">
        <v>2400</v>
      </c>
      <c r="M1202" s="237"/>
      <c r="N1202" s="174"/>
      <c r="P1202" s="252"/>
      <c r="Q1202" s="453"/>
      <c r="R1202" s="47"/>
      <c r="S1202" s="47"/>
      <c r="T1202" s="46"/>
    </row>
    <row r="1203" spans="1:31" customHeight="1" ht="12.75" s="10" customFormat="1">
      <c r="A1203" s="226"/>
      <c r="B1203" s="266" t="s">
        <v>2205</v>
      </c>
      <c r="C1203" s="181" t="s">
        <v>1992</v>
      </c>
      <c r="D1203" s="181" t="s">
        <v>20</v>
      </c>
      <c r="E1203" s="226" t="s">
        <v>21</v>
      </c>
      <c r="F1203" s="587" t="s">
        <v>1047</v>
      </c>
      <c r="G1203" s="588"/>
      <c r="H1203" s="588"/>
      <c r="I1203" s="589"/>
      <c r="J1203" s="257" t="s">
        <v>23</v>
      </c>
      <c r="K1203" s="202">
        <f>L1203+M1203</f>
        <v>14400</v>
      </c>
      <c r="L1203" s="255">
        <v>14400</v>
      </c>
      <c r="M1203" s="237"/>
      <c r="N1203" s="174"/>
      <c r="P1203" s="252"/>
      <c r="Q1203" s="453"/>
      <c r="R1203" s="47"/>
      <c r="S1203" s="47"/>
      <c r="T1203" s="46"/>
    </row>
    <row r="1204" spans="1:31" customHeight="1" ht="12.75" s="10" customFormat="1">
      <c r="A1204" s="226"/>
      <c r="B1204" s="266" t="s">
        <v>2206</v>
      </c>
      <c r="C1204" s="181" t="s">
        <v>1992</v>
      </c>
      <c r="D1204" s="181" t="s">
        <v>20</v>
      </c>
      <c r="E1204" s="226" t="s">
        <v>21</v>
      </c>
      <c r="F1204" s="587" t="s">
        <v>1047</v>
      </c>
      <c r="G1204" s="588"/>
      <c r="H1204" s="588"/>
      <c r="I1204" s="589"/>
      <c r="J1204" s="257" t="s">
        <v>23</v>
      </c>
      <c r="K1204" s="202">
        <f>L1204+M1204</f>
        <v>1500</v>
      </c>
      <c r="L1204" s="255">
        <v>1500</v>
      </c>
      <c r="M1204" s="237"/>
      <c r="N1204" s="174"/>
      <c r="P1204" s="252"/>
      <c r="Q1204" s="453"/>
      <c r="R1204" s="47"/>
      <c r="S1204" s="47"/>
      <c r="T1204" s="46"/>
    </row>
    <row r="1205" spans="1:31" customHeight="1" ht="12.75" s="10" customFormat="1">
      <c r="A1205" s="226"/>
      <c r="B1205" s="266" t="s">
        <v>2207</v>
      </c>
      <c r="C1205" s="181" t="s">
        <v>1992</v>
      </c>
      <c r="D1205" s="181" t="s">
        <v>20</v>
      </c>
      <c r="E1205" s="226" t="s">
        <v>21</v>
      </c>
      <c r="F1205" s="587" t="s">
        <v>1047</v>
      </c>
      <c r="G1205" s="588"/>
      <c r="H1205" s="588"/>
      <c r="I1205" s="589"/>
      <c r="J1205" s="257" t="s">
        <v>23</v>
      </c>
      <c r="K1205" s="202">
        <f>L1205+M1205</f>
        <v>2000</v>
      </c>
      <c r="L1205" s="255">
        <v>2000</v>
      </c>
      <c r="M1205" s="237"/>
      <c r="N1205" s="174"/>
      <c r="P1205" s="252"/>
      <c r="Q1205" s="453"/>
      <c r="R1205" s="47"/>
      <c r="S1205" s="47"/>
      <c r="T1205" s="46"/>
    </row>
    <row r="1206" spans="1:31" customHeight="1" ht="12.75" s="10" customFormat="1">
      <c r="A1206" s="226"/>
      <c r="B1206" s="266" t="s">
        <v>2208</v>
      </c>
      <c r="C1206" s="181" t="s">
        <v>1992</v>
      </c>
      <c r="D1206" s="181" t="s">
        <v>20</v>
      </c>
      <c r="E1206" s="226" t="s">
        <v>21</v>
      </c>
      <c r="F1206" s="587" t="s">
        <v>1047</v>
      </c>
      <c r="G1206" s="588"/>
      <c r="H1206" s="588"/>
      <c r="I1206" s="589"/>
      <c r="J1206" s="257" t="s">
        <v>23</v>
      </c>
      <c r="K1206" s="202">
        <f>L1206+M1206</f>
        <v>2200</v>
      </c>
      <c r="L1206" s="255">
        <v>2200</v>
      </c>
      <c r="M1206" s="237"/>
      <c r="N1206" s="174"/>
      <c r="P1206" s="252"/>
      <c r="Q1206" s="453"/>
      <c r="R1206" s="47"/>
      <c r="S1206" s="47"/>
      <c r="T1206" s="46"/>
    </row>
    <row r="1207" spans="1:31" customHeight="1" ht="12.75" s="10" customFormat="1">
      <c r="A1207" s="226"/>
      <c r="B1207" s="266" t="s">
        <v>2209</v>
      </c>
      <c r="C1207" s="181" t="s">
        <v>1992</v>
      </c>
      <c r="D1207" s="181" t="s">
        <v>20</v>
      </c>
      <c r="E1207" s="226" t="s">
        <v>21</v>
      </c>
      <c r="F1207" s="587" t="s">
        <v>1047</v>
      </c>
      <c r="G1207" s="588"/>
      <c r="H1207" s="588"/>
      <c r="I1207" s="589"/>
      <c r="J1207" s="257" t="s">
        <v>23</v>
      </c>
      <c r="K1207" s="202">
        <f>L1207+M1207</f>
        <v>2376</v>
      </c>
      <c r="L1207" s="255">
        <v>2376</v>
      </c>
      <c r="M1207" s="237"/>
      <c r="N1207" s="174"/>
      <c r="P1207" s="252"/>
      <c r="Q1207" s="453"/>
      <c r="R1207" s="47"/>
      <c r="S1207" s="47"/>
      <c r="T1207" s="46"/>
    </row>
    <row r="1208" spans="1:31" customHeight="1" ht="12.75" s="10" customFormat="1">
      <c r="A1208" s="226"/>
      <c r="B1208" s="379" t="s">
        <v>2210</v>
      </c>
      <c r="C1208" s="181" t="s">
        <v>1992</v>
      </c>
      <c r="D1208" s="181" t="s">
        <v>20</v>
      </c>
      <c r="E1208" s="226" t="s">
        <v>21</v>
      </c>
      <c r="F1208" s="587" t="s">
        <v>1047</v>
      </c>
      <c r="G1208" s="588"/>
      <c r="H1208" s="588"/>
      <c r="I1208" s="589"/>
      <c r="J1208" s="257" t="s">
        <v>23</v>
      </c>
      <c r="K1208" s="202">
        <f>L1208+M1208</f>
        <v>3000</v>
      </c>
      <c r="L1208" s="255">
        <v>3000</v>
      </c>
      <c r="M1208" s="237"/>
      <c r="N1208" s="174"/>
      <c r="P1208" s="252"/>
      <c r="Q1208" s="453"/>
      <c r="R1208" s="47"/>
      <c r="S1208" s="47"/>
      <c r="T1208" s="46"/>
    </row>
    <row r="1209" spans="1:31" customHeight="1" ht="12.75" s="10" customFormat="1">
      <c r="A1209" s="226"/>
      <c r="B1209" s="266" t="s">
        <v>2211</v>
      </c>
      <c r="C1209" s="181" t="s">
        <v>1992</v>
      </c>
      <c r="D1209" s="181" t="s">
        <v>20</v>
      </c>
      <c r="E1209" s="226" t="s">
        <v>21</v>
      </c>
      <c r="F1209" s="587" t="s">
        <v>1047</v>
      </c>
      <c r="G1209" s="588"/>
      <c r="H1209" s="588"/>
      <c r="I1209" s="589"/>
      <c r="J1209" s="257" t="s">
        <v>23</v>
      </c>
      <c r="K1209" s="202">
        <f>L1209+M1209</f>
        <v>8400</v>
      </c>
      <c r="L1209" s="255">
        <v>8400</v>
      </c>
      <c r="M1209" s="237"/>
      <c r="N1209" s="174"/>
      <c r="P1209" s="252"/>
      <c r="Q1209" s="453"/>
      <c r="R1209" s="47"/>
      <c r="S1209" s="47"/>
      <c r="T1209" s="46"/>
    </row>
    <row r="1210" spans="1:31" customHeight="1" ht="12.75" s="10" customFormat="1">
      <c r="A1210" s="226"/>
      <c r="B1210" s="266" t="s">
        <v>2212</v>
      </c>
      <c r="C1210" s="181" t="s">
        <v>1992</v>
      </c>
      <c r="D1210" s="181" t="s">
        <v>20</v>
      </c>
      <c r="E1210" s="226" t="s">
        <v>21</v>
      </c>
      <c r="F1210" s="587" t="s">
        <v>1047</v>
      </c>
      <c r="G1210" s="588"/>
      <c r="H1210" s="588"/>
      <c r="I1210" s="589"/>
      <c r="J1210" s="257" t="s">
        <v>23</v>
      </c>
      <c r="K1210" s="202">
        <f>L1210+M1210</f>
        <v>10500</v>
      </c>
      <c r="L1210" s="255">
        <v>10500</v>
      </c>
      <c r="M1210" s="237"/>
      <c r="N1210" s="174"/>
      <c r="P1210" s="252"/>
      <c r="Q1210" s="453"/>
      <c r="R1210" s="47"/>
      <c r="S1210" s="47"/>
      <c r="T1210" s="46"/>
    </row>
    <row r="1211" spans="1:31" customHeight="1" ht="12.75" s="10" customFormat="1">
      <c r="A1211" s="226"/>
      <c r="B1211" s="266" t="s">
        <v>2213</v>
      </c>
      <c r="C1211" s="181" t="s">
        <v>1992</v>
      </c>
      <c r="D1211" s="181" t="s">
        <v>20</v>
      </c>
      <c r="E1211" s="226" t="s">
        <v>21</v>
      </c>
      <c r="F1211" s="587" t="s">
        <v>1047</v>
      </c>
      <c r="G1211" s="588"/>
      <c r="H1211" s="588"/>
      <c r="I1211" s="589"/>
      <c r="J1211" s="257" t="s">
        <v>23</v>
      </c>
      <c r="K1211" s="202">
        <f>L1211+M1211</f>
        <v>10500</v>
      </c>
      <c r="L1211" s="255">
        <v>10500</v>
      </c>
      <c r="M1211" s="237"/>
      <c r="N1211" s="174"/>
      <c r="P1211" s="252"/>
      <c r="Q1211" s="453"/>
      <c r="R1211" s="47"/>
      <c r="S1211" s="47"/>
      <c r="T1211" s="46"/>
    </row>
    <row r="1212" spans="1:31" customHeight="1" ht="12.75" s="10" customFormat="1">
      <c r="A1212" s="226"/>
      <c r="B1212" s="266" t="s">
        <v>2214</v>
      </c>
      <c r="C1212" s="181" t="s">
        <v>1992</v>
      </c>
      <c r="D1212" s="181" t="s">
        <v>20</v>
      </c>
      <c r="E1212" s="226" t="s">
        <v>21</v>
      </c>
      <c r="F1212" s="587" t="s">
        <v>1047</v>
      </c>
      <c r="G1212" s="588"/>
      <c r="H1212" s="588"/>
      <c r="I1212" s="589"/>
      <c r="J1212" s="257" t="s">
        <v>23</v>
      </c>
      <c r="K1212" s="202">
        <f>L1212+M1212</f>
        <v>2400</v>
      </c>
      <c r="L1212" s="255">
        <v>2400</v>
      </c>
      <c r="M1212" s="237"/>
      <c r="N1212" s="174"/>
      <c r="P1212" s="252"/>
      <c r="Q1212" s="453"/>
      <c r="R1212" s="47"/>
      <c r="S1212" s="47"/>
      <c r="T1212" s="46"/>
    </row>
    <row r="1213" spans="1:31" customHeight="1" ht="12.75" s="10" customFormat="1">
      <c r="A1213" s="226"/>
      <c r="B1213" s="266" t="s">
        <v>2215</v>
      </c>
      <c r="C1213" s="181" t="s">
        <v>1992</v>
      </c>
      <c r="D1213" s="181" t="s">
        <v>20</v>
      </c>
      <c r="E1213" s="226" t="s">
        <v>21</v>
      </c>
      <c r="F1213" s="587" t="s">
        <v>1047</v>
      </c>
      <c r="G1213" s="588"/>
      <c r="H1213" s="588"/>
      <c r="I1213" s="589"/>
      <c r="J1213" s="257" t="s">
        <v>23</v>
      </c>
      <c r="K1213" s="202">
        <f>L1213+M1213</f>
        <v>3750</v>
      </c>
      <c r="L1213" s="255">
        <v>3750</v>
      </c>
      <c r="M1213" s="237"/>
      <c r="N1213" s="174"/>
      <c r="P1213" s="252"/>
      <c r="Q1213" s="453"/>
      <c r="R1213" s="47"/>
      <c r="S1213" s="47"/>
      <c r="T1213" s="46"/>
    </row>
    <row r="1214" spans="1:31" customHeight="1" ht="12.75" s="10" customFormat="1">
      <c r="A1214" s="226"/>
      <c r="B1214" s="266" t="s">
        <v>2216</v>
      </c>
      <c r="C1214" s="181" t="s">
        <v>1992</v>
      </c>
      <c r="D1214" s="181" t="s">
        <v>20</v>
      </c>
      <c r="E1214" s="226" t="s">
        <v>21</v>
      </c>
      <c r="F1214" s="587" t="s">
        <v>1047</v>
      </c>
      <c r="G1214" s="588"/>
      <c r="H1214" s="588"/>
      <c r="I1214" s="589"/>
      <c r="J1214" s="257" t="s">
        <v>23</v>
      </c>
      <c r="K1214" s="202">
        <f>L1214+M1214</f>
        <v>1125</v>
      </c>
      <c r="L1214" s="255">
        <v>1125</v>
      </c>
      <c r="M1214" s="237"/>
      <c r="N1214" s="174"/>
      <c r="P1214" s="252"/>
      <c r="Q1214" s="453"/>
      <c r="R1214" s="47"/>
      <c r="S1214" s="47"/>
      <c r="T1214" s="46"/>
    </row>
    <row r="1215" spans="1:31" customHeight="1" ht="12.75" s="10" customFormat="1">
      <c r="A1215" s="226"/>
      <c r="B1215" s="266" t="s">
        <v>2217</v>
      </c>
      <c r="C1215" s="181" t="s">
        <v>1992</v>
      </c>
      <c r="D1215" s="181" t="s">
        <v>20</v>
      </c>
      <c r="E1215" s="226" t="s">
        <v>21</v>
      </c>
      <c r="F1215" s="587" t="s">
        <v>1047</v>
      </c>
      <c r="G1215" s="588"/>
      <c r="H1215" s="588"/>
      <c r="I1215" s="589"/>
      <c r="J1215" s="257" t="s">
        <v>23</v>
      </c>
      <c r="K1215" s="202">
        <f>L1215+M1215</f>
        <v>3000</v>
      </c>
      <c r="L1215" s="255">
        <v>3000</v>
      </c>
      <c r="M1215" s="237"/>
      <c r="N1215" s="174"/>
      <c r="P1215" s="252"/>
      <c r="Q1215" s="453"/>
      <c r="R1215" s="47"/>
      <c r="S1215" s="47"/>
      <c r="T1215" s="46"/>
    </row>
    <row r="1216" spans="1:31" customHeight="1" ht="12.75" s="10" customFormat="1">
      <c r="A1216" s="226"/>
      <c r="B1216" s="266" t="s">
        <v>2218</v>
      </c>
      <c r="C1216" s="181" t="s">
        <v>1992</v>
      </c>
      <c r="D1216" s="181" t="s">
        <v>20</v>
      </c>
      <c r="E1216" s="226" t="s">
        <v>21</v>
      </c>
      <c r="F1216" s="587" t="s">
        <v>1047</v>
      </c>
      <c r="G1216" s="588"/>
      <c r="H1216" s="588"/>
      <c r="I1216" s="589"/>
      <c r="J1216" s="257" t="s">
        <v>23</v>
      </c>
      <c r="K1216" s="202">
        <f>L1216+M1216</f>
        <v>1250</v>
      </c>
      <c r="L1216" s="255">
        <v>1250</v>
      </c>
      <c r="M1216" s="237"/>
      <c r="N1216" s="174"/>
      <c r="P1216" s="252"/>
      <c r="Q1216" s="453"/>
      <c r="R1216" s="47"/>
      <c r="S1216" s="47"/>
      <c r="T1216" s="46"/>
    </row>
    <row r="1217" spans="1:31" customHeight="1" ht="12.75" s="10" customFormat="1">
      <c r="A1217" s="226"/>
      <c r="B1217" s="266" t="s">
        <v>2219</v>
      </c>
      <c r="C1217" s="181" t="s">
        <v>1992</v>
      </c>
      <c r="D1217" s="181" t="s">
        <v>20</v>
      </c>
      <c r="E1217" s="226" t="s">
        <v>21</v>
      </c>
      <c r="F1217" s="587" t="s">
        <v>1047</v>
      </c>
      <c r="G1217" s="588"/>
      <c r="H1217" s="588"/>
      <c r="I1217" s="589"/>
      <c r="J1217" s="257" t="s">
        <v>23</v>
      </c>
      <c r="K1217" s="202">
        <f>L1217+M1217</f>
        <v>3120</v>
      </c>
      <c r="L1217" s="255">
        <v>3120</v>
      </c>
      <c r="M1217" s="237"/>
      <c r="N1217" s="174"/>
      <c r="P1217" s="252"/>
      <c r="Q1217" s="453"/>
      <c r="R1217" s="47"/>
      <c r="S1217" s="47"/>
      <c r="T1217" s="46"/>
    </row>
    <row r="1218" spans="1:31" customHeight="1" ht="12.75" s="10" customFormat="1">
      <c r="A1218" s="226"/>
      <c r="B1218" s="379" t="s">
        <v>2220</v>
      </c>
      <c r="C1218" s="181" t="s">
        <v>1992</v>
      </c>
      <c r="D1218" s="181" t="s">
        <v>20</v>
      </c>
      <c r="E1218" s="226" t="s">
        <v>21</v>
      </c>
      <c r="F1218" s="587" t="s">
        <v>1047</v>
      </c>
      <c r="G1218" s="588"/>
      <c r="H1218" s="588"/>
      <c r="I1218" s="589"/>
      <c r="J1218" s="257" t="s">
        <v>23</v>
      </c>
      <c r="K1218" s="202">
        <f>L1218+M1218</f>
        <v>900</v>
      </c>
      <c r="L1218" s="255">
        <v>900</v>
      </c>
      <c r="M1218" s="237"/>
      <c r="N1218" s="174"/>
      <c r="P1218" s="252"/>
      <c r="Q1218" s="453"/>
      <c r="R1218" s="47"/>
      <c r="S1218" s="47"/>
      <c r="T1218" s="46"/>
    </row>
    <row r="1219" spans="1:31" customHeight="1" ht="12.75" s="10" customFormat="1">
      <c r="A1219" s="226"/>
      <c r="B1219" s="266" t="s">
        <v>2221</v>
      </c>
      <c r="C1219" s="181" t="s">
        <v>1992</v>
      </c>
      <c r="D1219" s="181" t="s">
        <v>20</v>
      </c>
      <c r="E1219" s="226" t="s">
        <v>21</v>
      </c>
      <c r="F1219" s="587" t="s">
        <v>1047</v>
      </c>
      <c r="G1219" s="588"/>
      <c r="H1219" s="588"/>
      <c r="I1219" s="589"/>
      <c r="J1219" s="257" t="s">
        <v>23</v>
      </c>
      <c r="K1219" s="202">
        <f>L1219+M1219</f>
        <v>600</v>
      </c>
      <c r="L1219" s="255">
        <v>600</v>
      </c>
      <c r="M1219" s="237"/>
      <c r="N1219" s="174"/>
      <c r="P1219" s="252"/>
      <c r="Q1219" s="453"/>
      <c r="R1219" s="47"/>
      <c r="S1219" s="47"/>
      <c r="T1219" s="46"/>
    </row>
    <row r="1220" spans="1:31" customHeight="1" ht="12.75" s="10" customFormat="1">
      <c r="A1220" s="226"/>
      <c r="B1220" s="266" t="s">
        <v>2222</v>
      </c>
      <c r="C1220" s="181" t="s">
        <v>1992</v>
      </c>
      <c r="D1220" s="181" t="s">
        <v>20</v>
      </c>
      <c r="E1220" s="226" t="s">
        <v>21</v>
      </c>
      <c r="F1220" s="587" t="s">
        <v>1047</v>
      </c>
      <c r="G1220" s="588"/>
      <c r="H1220" s="588"/>
      <c r="I1220" s="589"/>
      <c r="J1220" s="257" t="s">
        <v>23</v>
      </c>
      <c r="K1220" s="202">
        <f>L1220+M1220</f>
        <v>10000</v>
      </c>
      <c r="L1220" s="255">
        <v>10000</v>
      </c>
      <c r="M1220" s="237"/>
      <c r="N1220" s="174"/>
      <c r="P1220" s="252"/>
      <c r="Q1220" s="453"/>
      <c r="R1220" s="47"/>
      <c r="S1220" s="47"/>
      <c r="T1220" s="46"/>
    </row>
    <row r="1221" spans="1:31" customHeight="1" ht="12.75" s="10" customFormat="1">
      <c r="A1221" s="226"/>
      <c r="B1221" s="266" t="s">
        <v>2223</v>
      </c>
      <c r="C1221" s="181" t="s">
        <v>1992</v>
      </c>
      <c r="D1221" s="181" t="s">
        <v>20</v>
      </c>
      <c r="E1221" s="226" t="s">
        <v>21</v>
      </c>
      <c r="F1221" s="587" t="s">
        <v>1047</v>
      </c>
      <c r="G1221" s="588"/>
      <c r="H1221" s="588"/>
      <c r="I1221" s="589"/>
      <c r="J1221" s="257" t="s">
        <v>23</v>
      </c>
      <c r="K1221" s="202">
        <f>L1221+M1221</f>
        <v>1800</v>
      </c>
      <c r="L1221" s="255">
        <v>1800</v>
      </c>
      <c r="M1221" s="237"/>
      <c r="N1221" s="174"/>
      <c r="P1221" s="252"/>
      <c r="Q1221" s="453"/>
      <c r="R1221" s="47"/>
      <c r="S1221" s="47"/>
      <c r="T1221" s="46"/>
    </row>
    <row r="1222" spans="1:31" customHeight="1" ht="12.75" s="10" customFormat="1">
      <c r="A1222" s="226"/>
      <c r="B1222" s="265" t="s">
        <v>2224</v>
      </c>
      <c r="C1222" s="181" t="s">
        <v>1992</v>
      </c>
      <c r="D1222" s="181" t="s">
        <v>20</v>
      </c>
      <c r="E1222" s="226" t="s">
        <v>21</v>
      </c>
      <c r="F1222" s="587" t="s">
        <v>1047</v>
      </c>
      <c r="G1222" s="588"/>
      <c r="H1222" s="588"/>
      <c r="I1222" s="589"/>
      <c r="J1222" s="257" t="s">
        <v>23</v>
      </c>
      <c r="K1222" s="202">
        <f>L1222+M1222</f>
        <v>3900</v>
      </c>
      <c r="L1222" s="255">
        <v>3900</v>
      </c>
      <c r="M1222" s="237"/>
      <c r="N1222" s="174"/>
      <c r="P1222" s="252"/>
      <c r="Q1222" s="453"/>
      <c r="R1222" s="47"/>
      <c r="S1222" s="47"/>
      <c r="T1222" s="46"/>
    </row>
    <row r="1223" spans="1:31" customHeight="1" ht="12.75" s="10" customFormat="1">
      <c r="A1223" s="226"/>
      <c r="B1223" s="266" t="s">
        <v>2225</v>
      </c>
      <c r="C1223" s="181" t="s">
        <v>1992</v>
      </c>
      <c r="D1223" s="181" t="s">
        <v>20</v>
      </c>
      <c r="E1223" s="226" t="s">
        <v>21</v>
      </c>
      <c r="F1223" s="587" t="s">
        <v>1047</v>
      </c>
      <c r="G1223" s="588"/>
      <c r="H1223" s="588"/>
      <c r="I1223" s="589"/>
      <c r="J1223" s="257" t="s">
        <v>23</v>
      </c>
      <c r="K1223" s="202">
        <f>L1223+M1223</f>
        <v>200</v>
      </c>
      <c r="L1223" s="255">
        <v>200</v>
      </c>
      <c r="M1223" s="237"/>
      <c r="N1223" s="174"/>
      <c r="P1223" s="252"/>
      <c r="Q1223" s="453"/>
      <c r="R1223" s="47"/>
      <c r="S1223" s="47"/>
      <c r="T1223" s="46"/>
    </row>
    <row r="1224" spans="1:31" customHeight="1" ht="12.75" s="10" customFormat="1">
      <c r="A1224" s="226"/>
      <c r="B1224" s="263" t="s">
        <v>2226</v>
      </c>
      <c r="C1224" s="181" t="s">
        <v>1992</v>
      </c>
      <c r="D1224" s="181" t="s">
        <v>20</v>
      </c>
      <c r="E1224" s="226" t="s">
        <v>21</v>
      </c>
      <c r="F1224" s="587" t="s">
        <v>1047</v>
      </c>
      <c r="G1224" s="588"/>
      <c r="H1224" s="588"/>
      <c r="I1224" s="589"/>
      <c r="J1224" s="257" t="s">
        <v>23</v>
      </c>
      <c r="K1224" s="202">
        <f>L1224+M1224</f>
        <v>200000</v>
      </c>
      <c r="L1224" s="255">
        <v>200000</v>
      </c>
      <c r="M1224" s="237"/>
      <c r="N1224" s="174"/>
      <c r="P1224" s="252"/>
      <c r="Q1224" s="453"/>
      <c r="R1224" s="47"/>
      <c r="S1224" s="47"/>
      <c r="T1224" s="46"/>
    </row>
    <row r="1225" spans="1:31" customHeight="1" ht="12.75" s="10" customFormat="1">
      <c r="A1225" s="226"/>
      <c r="B1225" s="263" t="s">
        <v>2227</v>
      </c>
      <c r="C1225" s="181" t="s">
        <v>1992</v>
      </c>
      <c r="D1225" s="181" t="s">
        <v>20</v>
      </c>
      <c r="E1225" s="226" t="s">
        <v>21</v>
      </c>
      <c r="F1225" s="587" t="s">
        <v>1047</v>
      </c>
      <c r="G1225" s="588"/>
      <c r="H1225" s="588"/>
      <c r="I1225" s="589"/>
      <c r="J1225" s="257" t="s">
        <v>23</v>
      </c>
      <c r="K1225" s="202">
        <f>L1225+M1225</f>
        <v>40000</v>
      </c>
      <c r="L1225" s="255">
        <v>40000</v>
      </c>
      <c r="M1225" s="237"/>
      <c r="N1225" s="174"/>
      <c r="P1225" s="252"/>
      <c r="Q1225" s="453"/>
      <c r="R1225" s="47"/>
      <c r="S1225" s="47"/>
      <c r="T1225" s="46"/>
    </row>
    <row r="1226" spans="1:31" customHeight="1" ht="12.75" s="10" customFormat="1">
      <c r="A1226" s="226"/>
      <c r="B1226" s="263" t="s">
        <v>2228</v>
      </c>
      <c r="C1226" s="181" t="s">
        <v>1992</v>
      </c>
      <c r="D1226" s="181" t="s">
        <v>20</v>
      </c>
      <c r="E1226" s="226" t="s">
        <v>21</v>
      </c>
      <c r="F1226" s="587" t="s">
        <v>1047</v>
      </c>
      <c r="G1226" s="588"/>
      <c r="H1226" s="588"/>
      <c r="I1226" s="589"/>
      <c r="J1226" s="257" t="s">
        <v>23</v>
      </c>
      <c r="K1226" s="202">
        <f>L1226+M1226</f>
        <v>40000</v>
      </c>
      <c r="L1226" s="255">
        <v>40000</v>
      </c>
      <c r="M1226" s="237"/>
      <c r="N1226" s="174"/>
      <c r="P1226" s="252"/>
      <c r="Q1226" s="453"/>
      <c r="R1226" s="47"/>
      <c r="S1226" s="47"/>
      <c r="T1226" s="46"/>
    </row>
    <row r="1227" spans="1:31" customHeight="1" ht="12.75" s="10" customFormat="1">
      <c r="A1227" s="226"/>
      <c r="B1227" s="263" t="s">
        <v>2229</v>
      </c>
      <c r="C1227" s="181" t="s">
        <v>1992</v>
      </c>
      <c r="D1227" s="181" t="s">
        <v>20</v>
      </c>
      <c r="E1227" s="226" t="s">
        <v>21</v>
      </c>
      <c r="F1227" s="587" t="s">
        <v>1047</v>
      </c>
      <c r="G1227" s="588"/>
      <c r="H1227" s="588"/>
      <c r="I1227" s="589"/>
      <c r="J1227" s="257" t="s">
        <v>23</v>
      </c>
      <c r="K1227" s="202">
        <f>L1227+M1227</f>
        <v>60000</v>
      </c>
      <c r="L1227" s="255">
        <v>60000</v>
      </c>
      <c r="M1227" s="237"/>
      <c r="N1227" s="174"/>
      <c r="P1227" s="252"/>
      <c r="Q1227" s="453"/>
      <c r="R1227" s="47"/>
      <c r="S1227" s="47"/>
      <c r="T1227" s="46"/>
    </row>
    <row r="1228" spans="1:31" customHeight="1" ht="12.75" s="10" customFormat="1">
      <c r="A1228" s="226"/>
      <c r="B1228" s="263" t="s">
        <v>2230</v>
      </c>
      <c r="C1228" s="181" t="s">
        <v>1992</v>
      </c>
      <c r="D1228" s="181" t="s">
        <v>20</v>
      </c>
      <c r="E1228" s="226" t="s">
        <v>21</v>
      </c>
      <c r="F1228" s="587" t="s">
        <v>1047</v>
      </c>
      <c r="G1228" s="588"/>
      <c r="H1228" s="588"/>
      <c r="I1228" s="589"/>
      <c r="J1228" s="257" t="s">
        <v>23</v>
      </c>
      <c r="K1228" s="202">
        <f>L1228+M1228</f>
        <v>100000</v>
      </c>
      <c r="L1228" s="255">
        <v>100000</v>
      </c>
      <c r="M1228" s="237"/>
      <c r="N1228" s="174"/>
      <c r="P1228" s="252"/>
      <c r="Q1228" s="453"/>
      <c r="R1228" s="47"/>
      <c r="S1228" s="47"/>
      <c r="T1228" s="46"/>
    </row>
    <row r="1229" spans="1:31" customHeight="1" ht="12.75" s="10" customFormat="1">
      <c r="A1229" s="226"/>
      <c r="B1229" s="263" t="s">
        <v>2231</v>
      </c>
      <c r="C1229" s="181" t="s">
        <v>1992</v>
      </c>
      <c r="D1229" s="181" t="s">
        <v>20</v>
      </c>
      <c r="E1229" s="226" t="s">
        <v>21</v>
      </c>
      <c r="F1229" s="587" t="s">
        <v>1047</v>
      </c>
      <c r="G1229" s="588"/>
      <c r="H1229" s="588"/>
      <c r="I1229" s="589"/>
      <c r="J1229" s="257" t="s">
        <v>23</v>
      </c>
      <c r="K1229" s="202">
        <f>L1229+M1229</f>
        <v>135000</v>
      </c>
      <c r="L1229" s="255">
        <v>135000</v>
      </c>
      <c r="M1229" s="237"/>
      <c r="N1229" s="174"/>
      <c r="P1229" s="252"/>
      <c r="Q1229" s="453"/>
      <c r="R1229" s="47"/>
      <c r="S1229" s="47"/>
      <c r="T1229" s="46"/>
    </row>
    <row r="1230" spans="1:31" customHeight="1" ht="12.75" s="10" customFormat="1">
      <c r="A1230" s="226"/>
      <c r="B1230" s="263" t="s">
        <v>2232</v>
      </c>
      <c r="C1230" s="181" t="s">
        <v>1992</v>
      </c>
      <c r="D1230" s="181" t="s">
        <v>20</v>
      </c>
      <c r="E1230" s="226" t="s">
        <v>21</v>
      </c>
      <c r="F1230" s="587" t="s">
        <v>1047</v>
      </c>
      <c r="G1230" s="588"/>
      <c r="H1230" s="588"/>
      <c r="I1230" s="589"/>
      <c r="J1230" s="257" t="s">
        <v>23</v>
      </c>
      <c r="K1230" s="202">
        <f>L1230+M1230</f>
        <v>10000</v>
      </c>
      <c r="L1230" s="255">
        <v>10000</v>
      </c>
      <c r="M1230" s="237"/>
      <c r="N1230" s="174"/>
      <c r="P1230" s="252"/>
      <c r="Q1230" s="453"/>
      <c r="R1230" s="47"/>
      <c r="S1230" s="47"/>
      <c r="T1230" s="46"/>
    </row>
    <row r="1231" spans="1:31" customHeight="1" ht="12.75" s="10" customFormat="1">
      <c r="A1231" s="226"/>
      <c r="B1231" s="263" t="s">
        <v>2233</v>
      </c>
      <c r="C1231" s="181" t="s">
        <v>1992</v>
      </c>
      <c r="D1231" s="181" t="s">
        <v>20</v>
      </c>
      <c r="E1231" s="226" t="s">
        <v>21</v>
      </c>
      <c r="F1231" s="587" t="s">
        <v>1047</v>
      </c>
      <c r="G1231" s="588"/>
      <c r="H1231" s="588"/>
      <c r="I1231" s="589"/>
      <c r="J1231" s="257" t="s">
        <v>23</v>
      </c>
      <c r="K1231" s="202">
        <f>L1231+M1231</f>
        <v>15000</v>
      </c>
      <c r="L1231" s="255">
        <v>15000</v>
      </c>
      <c r="M1231" s="237"/>
      <c r="N1231" s="174"/>
      <c r="P1231" s="252"/>
      <c r="Q1231" s="453"/>
      <c r="R1231" s="47"/>
      <c r="S1231" s="47"/>
      <c r="T1231" s="46"/>
    </row>
    <row r="1232" spans="1:31" customHeight="1" ht="12.75" s="10" customFormat="1">
      <c r="A1232" s="226"/>
      <c r="B1232" s="263" t="s">
        <v>2234</v>
      </c>
      <c r="C1232" s="181" t="s">
        <v>1992</v>
      </c>
      <c r="D1232" s="181" t="s">
        <v>20</v>
      </c>
      <c r="E1232" s="226" t="s">
        <v>21</v>
      </c>
      <c r="F1232" s="587" t="s">
        <v>1047</v>
      </c>
      <c r="G1232" s="588"/>
      <c r="H1232" s="588"/>
      <c r="I1232" s="589"/>
      <c r="J1232" s="257" t="s">
        <v>23</v>
      </c>
      <c r="K1232" s="202">
        <f>L1232+M1232</f>
        <v>15000</v>
      </c>
      <c r="L1232" s="255">
        <v>15000</v>
      </c>
      <c r="M1232" s="237"/>
      <c r="N1232" s="174"/>
      <c r="P1232" s="252"/>
      <c r="Q1232" s="453"/>
      <c r="R1232" s="47"/>
      <c r="S1232" s="47"/>
      <c r="T1232" s="46"/>
    </row>
    <row r="1233" spans="1:31" customHeight="1" ht="12.75" s="10" customFormat="1">
      <c r="A1233" s="226"/>
      <c r="B1233" s="263" t="s">
        <v>2235</v>
      </c>
      <c r="C1233" s="181" t="s">
        <v>1992</v>
      </c>
      <c r="D1233" s="181" t="s">
        <v>20</v>
      </c>
      <c r="E1233" s="226" t="s">
        <v>21</v>
      </c>
      <c r="F1233" s="587" t="s">
        <v>1047</v>
      </c>
      <c r="G1233" s="588"/>
      <c r="H1233" s="588"/>
      <c r="I1233" s="589"/>
      <c r="J1233" s="257" t="s">
        <v>23</v>
      </c>
      <c r="K1233" s="202">
        <f>L1233+M1233</f>
        <v>5000</v>
      </c>
      <c r="L1233" s="255">
        <v>5000</v>
      </c>
      <c r="M1233" s="237"/>
      <c r="N1233" s="174"/>
      <c r="P1233" s="252"/>
      <c r="Q1233" s="453"/>
      <c r="R1233" s="47"/>
      <c r="S1233" s="47"/>
      <c r="T1233" s="46"/>
    </row>
    <row r="1234" spans="1:31" customHeight="1" ht="12.75" s="10" customFormat="1">
      <c r="A1234" s="226"/>
      <c r="B1234" s="263" t="s">
        <v>2236</v>
      </c>
      <c r="C1234" s="181" t="s">
        <v>1992</v>
      </c>
      <c r="D1234" s="181" t="s">
        <v>20</v>
      </c>
      <c r="E1234" s="226" t="s">
        <v>21</v>
      </c>
      <c r="F1234" s="587" t="s">
        <v>1047</v>
      </c>
      <c r="G1234" s="588"/>
      <c r="H1234" s="588"/>
      <c r="I1234" s="589"/>
      <c r="J1234" s="257" t="s">
        <v>23</v>
      </c>
      <c r="K1234" s="202">
        <f>L1234+M1234</f>
        <v>10000</v>
      </c>
      <c r="L1234" s="255">
        <v>10000</v>
      </c>
      <c r="M1234" s="237"/>
      <c r="N1234" s="174"/>
      <c r="P1234" s="252"/>
      <c r="Q1234" s="453"/>
      <c r="R1234" s="47"/>
      <c r="S1234" s="47"/>
      <c r="T1234" s="46"/>
    </row>
    <row r="1235" spans="1:31" customHeight="1" ht="12.75" s="10" customFormat="1">
      <c r="A1235" s="226"/>
      <c r="B1235" s="263" t="s">
        <v>2237</v>
      </c>
      <c r="C1235" s="181" t="s">
        <v>1992</v>
      </c>
      <c r="D1235" s="181" t="s">
        <v>20</v>
      </c>
      <c r="E1235" s="226" t="s">
        <v>21</v>
      </c>
      <c r="F1235" s="587" t="s">
        <v>1047</v>
      </c>
      <c r="G1235" s="588"/>
      <c r="H1235" s="588"/>
      <c r="I1235" s="589"/>
      <c r="J1235" s="257" t="s">
        <v>23</v>
      </c>
      <c r="K1235" s="202">
        <f>L1235+M1235</f>
        <v>10000</v>
      </c>
      <c r="L1235" s="255">
        <v>10000</v>
      </c>
      <c r="M1235" s="237"/>
      <c r="N1235" s="174"/>
      <c r="P1235" s="252"/>
      <c r="Q1235" s="453"/>
      <c r="R1235" s="47"/>
      <c r="S1235" s="47"/>
      <c r="T1235" s="46"/>
    </row>
    <row r="1236" spans="1:31" customHeight="1" ht="12.75" s="10" customFormat="1">
      <c r="A1236" s="226"/>
      <c r="B1236" s="63"/>
      <c r="C1236" s="181"/>
      <c r="D1236" s="181"/>
      <c r="E1236" s="181"/>
      <c r="F1236" s="594"/>
      <c r="G1236" s="592"/>
      <c r="H1236" s="592"/>
      <c r="I1236" s="593"/>
      <c r="J1236" s="181"/>
      <c r="K1236" s="202">
        <f>L1236+M1236</f>
        <v>0</v>
      </c>
      <c r="L1236" s="255"/>
      <c r="M1236" s="237"/>
      <c r="N1236" s="174"/>
      <c r="P1236" s="252"/>
      <c r="Q1236" s="453"/>
      <c r="R1236" s="47"/>
      <c r="S1236" s="47"/>
      <c r="T1236" s="46"/>
    </row>
    <row r="1237" spans="1:31" customHeight="1" ht="12.75" s="10" customFormat="1">
      <c r="A1237" s="226"/>
      <c r="B1237" s="231" t="s">
        <v>502</v>
      </c>
      <c r="C1237" s="181"/>
      <c r="D1237" s="181"/>
      <c r="E1237" s="181"/>
      <c r="F1237" s="594"/>
      <c r="G1237" s="592"/>
      <c r="H1237" s="592"/>
      <c r="I1237" s="593"/>
      <c r="J1237" s="181"/>
      <c r="K1237" s="202">
        <f>L1237+M1237</f>
        <v>0</v>
      </c>
      <c r="L1237" s="255"/>
      <c r="M1237" s="237"/>
      <c r="N1237" s="174"/>
      <c r="P1237" s="252"/>
      <c r="Q1237" s="453"/>
      <c r="R1237" s="47"/>
      <c r="S1237" s="47"/>
      <c r="T1237" s="46"/>
    </row>
    <row r="1238" spans="1:31" customHeight="1" ht="12.75" s="10" customFormat="1">
      <c r="A1238" s="226"/>
      <c r="B1238" s="231" t="s">
        <v>2238</v>
      </c>
      <c r="C1238" s="181"/>
      <c r="D1238" s="181"/>
      <c r="E1238" s="181"/>
      <c r="F1238" s="228"/>
      <c r="G1238" s="229"/>
      <c r="H1238" s="229"/>
      <c r="I1238" s="230"/>
      <c r="J1238" s="181"/>
      <c r="K1238" s="202">
        <f>L1238+M1238</f>
        <v>0</v>
      </c>
      <c r="L1238" s="255"/>
      <c r="M1238" s="237"/>
      <c r="N1238" s="174"/>
      <c r="P1238" s="252"/>
      <c r="Q1238" s="453"/>
      <c r="R1238" s="47"/>
      <c r="S1238" s="47"/>
      <c r="T1238" s="46"/>
    </row>
    <row r="1239" spans="1:31" customHeight="1" ht="25.5">
      <c r="B1239" s="241" t="s">
        <v>2239</v>
      </c>
      <c r="C1239" s="257" t="s">
        <v>243</v>
      </c>
      <c r="D1239" s="181" t="s">
        <v>20</v>
      </c>
      <c r="E1239" s="181" t="s">
        <v>21</v>
      </c>
      <c r="F1239" s="587" t="s">
        <v>966</v>
      </c>
      <c r="G1239" s="588"/>
      <c r="H1239" s="588"/>
      <c r="I1239" s="589"/>
      <c r="J1239" s="257" t="s">
        <v>23</v>
      </c>
      <c r="K1239" s="202">
        <f>L1239+M1239</f>
        <v>900000</v>
      </c>
      <c r="L1239" s="259">
        <v>900000</v>
      </c>
    </row>
    <row r="1240" spans="1:31">
      <c r="B1240" s="264" t="s">
        <v>2240</v>
      </c>
      <c r="C1240" s="257" t="s">
        <v>243</v>
      </c>
      <c r="D1240" s="181" t="s">
        <v>20</v>
      </c>
      <c r="F1240" s="587" t="s">
        <v>966</v>
      </c>
      <c r="G1240" s="588"/>
      <c r="H1240" s="588"/>
      <c r="I1240" s="589"/>
      <c r="J1240" s="257" t="s">
        <v>23</v>
      </c>
      <c r="K1240" s="202">
        <f>L1240+M1240</f>
        <v>0</v>
      </c>
      <c r="L1240" s="255"/>
    </row>
    <row r="1241" spans="1:31" s="73" customFormat="1">
      <c r="A1241" s="258"/>
      <c r="B1241" s="264" t="s">
        <v>2241</v>
      </c>
      <c r="C1241" s="257" t="s">
        <v>243</v>
      </c>
      <c r="D1241" s="181" t="s">
        <v>20</v>
      </c>
      <c r="E1241" s="226"/>
      <c r="F1241" s="587" t="s">
        <v>966</v>
      </c>
      <c r="G1241" s="588"/>
      <c r="H1241" s="588"/>
      <c r="I1241" s="589"/>
      <c r="J1241" s="257" t="s">
        <v>23</v>
      </c>
      <c r="K1241" s="202">
        <f>L1241+M1241</f>
        <v>0</v>
      </c>
      <c r="L1241" s="255"/>
      <c r="M1241" s="259"/>
      <c r="N1241" s="260"/>
      <c r="O1241" s="1"/>
      <c r="P1241" s="196"/>
      <c r="Q1241" s="451"/>
      <c r="R1241" s="445"/>
      <c r="S1241" s="445"/>
      <c r="T1241" s="426"/>
      <c r="U1241" s="1"/>
      <c r="V1241" s="1"/>
      <c r="W1241" s="1"/>
      <c r="X1241" s="1"/>
      <c r="Y1241" s="1"/>
    </row>
    <row r="1242" spans="1:31" s="73" customFormat="1">
      <c r="A1242" s="258"/>
      <c r="B1242" s="264" t="s">
        <v>2242</v>
      </c>
      <c r="C1242" s="257" t="s">
        <v>243</v>
      </c>
      <c r="D1242" s="181" t="s">
        <v>20</v>
      </c>
      <c r="E1242" s="226"/>
      <c r="F1242" s="587" t="s">
        <v>966</v>
      </c>
      <c r="G1242" s="588"/>
      <c r="H1242" s="588"/>
      <c r="I1242" s="589"/>
      <c r="J1242" s="257" t="s">
        <v>23</v>
      </c>
      <c r="K1242" s="202">
        <f>L1242+M1242</f>
        <v>0</v>
      </c>
      <c r="L1242" s="255"/>
      <c r="M1242" s="259"/>
      <c r="N1242" s="260"/>
      <c r="O1242" s="1"/>
      <c r="P1242" s="196"/>
      <c r="Q1242" s="451"/>
      <c r="R1242" s="445"/>
      <c r="S1242" s="445"/>
      <c r="T1242" s="426"/>
      <c r="U1242" s="1"/>
      <c r="V1242" s="1"/>
      <c r="W1242" s="1"/>
      <c r="X1242" s="1"/>
      <c r="Y1242" s="1"/>
    </row>
    <row r="1243" spans="1:31" s="73" customFormat="1">
      <c r="A1243" s="258"/>
      <c r="B1243" s="264" t="s">
        <v>2243</v>
      </c>
      <c r="C1243" s="257" t="s">
        <v>243</v>
      </c>
      <c r="D1243" s="181" t="s">
        <v>20</v>
      </c>
      <c r="E1243" s="226"/>
      <c r="F1243" s="587" t="s">
        <v>966</v>
      </c>
      <c r="G1243" s="588"/>
      <c r="H1243" s="588"/>
      <c r="I1243" s="589"/>
      <c r="J1243" s="257" t="s">
        <v>23</v>
      </c>
      <c r="K1243" s="202">
        <f>L1243+M1243</f>
        <v>0</v>
      </c>
      <c r="L1243" s="255"/>
      <c r="M1243" s="259"/>
      <c r="N1243" s="260"/>
      <c r="O1243" s="1"/>
      <c r="P1243" s="196"/>
      <c r="Q1243" s="451"/>
      <c r="R1243" s="445"/>
      <c r="S1243" s="445"/>
      <c r="T1243" s="426"/>
      <c r="U1243" s="1"/>
      <c r="V1243" s="1"/>
      <c r="W1243" s="1"/>
      <c r="X1243" s="1"/>
      <c r="Y1243" s="1"/>
    </row>
    <row r="1244" spans="1:31" customHeight="1" ht="51" s="73" customFormat="1">
      <c r="A1244" s="258"/>
      <c r="B1244" s="264" t="s">
        <v>2244</v>
      </c>
      <c r="C1244" s="257" t="s">
        <v>243</v>
      </c>
      <c r="D1244" s="181" t="s">
        <v>20</v>
      </c>
      <c r="E1244" s="181" t="s">
        <v>512</v>
      </c>
      <c r="F1244" s="622" t="s">
        <v>2245</v>
      </c>
      <c r="G1244" s="623"/>
      <c r="H1244" s="623"/>
      <c r="I1244" s="624"/>
      <c r="J1244" s="257" t="s">
        <v>23</v>
      </c>
      <c r="K1244" s="202">
        <f>L1244+M1244</f>
        <v>250000</v>
      </c>
      <c r="L1244" s="259">
        <v>250000</v>
      </c>
      <c r="M1244" s="259"/>
      <c r="N1244" s="260"/>
      <c r="O1244" s="1"/>
      <c r="P1244" s="196"/>
      <c r="Q1244" s="451"/>
      <c r="R1244" s="445"/>
      <c r="S1244" s="445"/>
      <c r="T1244" s="426"/>
      <c r="U1244" s="1"/>
      <c r="V1244" s="1"/>
      <c r="W1244" s="1"/>
      <c r="X1244" s="1"/>
      <c r="Y1244" s="1"/>
    </row>
    <row r="1245" spans="1:31" s="73" customFormat="1">
      <c r="A1245" s="258"/>
      <c r="B1245" s="264" t="s">
        <v>252</v>
      </c>
      <c r="C1245" s="257" t="s">
        <v>243</v>
      </c>
      <c r="D1245" s="181" t="s">
        <v>20</v>
      </c>
      <c r="E1245" s="181" t="s">
        <v>21</v>
      </c>
      <c r="F1245" s="622" t="s">
        <v>2245</v>
      </c>
      <c r="G1245" s="623"/>
      <c r="H1245" s="623"/>
      <c r="I1245" s="624"/>
      <c r="J1245" s="257" t="s">
        <v>23</v>
      </c>
      <c r="K1245" s="202">
        <f>L1245+M1245</f>
        <v>8700000</v>
      </c>
      <c r="L1245" s="259">
        <v>8700000</v>
      </c>
      <c r="M1245" s="259"/>
      <c r="N1245" s="260"/>
      <c r="O1245" s="1"/>
      <c r="P1245" s="196"/>
      <c r="Q1245" s="451"/>
      <c r="R1245" s="445"/>
      <c r="S1245" s="445"/>
      <c r="T1245" s="426"/>
      <c r="U1245" s="1"/>
      <c r="V1245" s="1"/>
      <c r="W1245" s="1"/>
      <c r="X1245" s="1"/>
      <c r="Y1245" s="1"/>
    </row>
    <row r="1246" spans="1:31" customHeight="1" ht="38.25" s="73" customFormat="1">
      <c r="A1246" s="258"/>
      <c r="B1246" s="265" t="s">
        <v>2246</v>
      </c>
      <c r="C1246" s="257" t="s">
        <v>243</v>
      </c>
      <c r="D1246" s="181" t="s">
        <v>20</v>
      </c>
      <c r="E1246" s="181" t="s">
        <v>508</v>
      </c>
      <c r="F1246" s="587" t="s">
        <v>1047</v>
      </c>
      <c r="G1246" s="588"/>
      <c r="H1246" s="588"/>
      <c r="I1246" s="589"/>
      <c r="J1246" s="257" t="s">
        <v>23</v>
      </c>
      <c r="K1246" s="202">
        <f>L1246+M1246</f>
        <v>1500000</v>
      </c>
      <c r="L1246" s="259">
        <v>1500000</v>
      </c>
      <c r="M1246" s="259"/>
      <c r="N1246" s="260"/>
      <c r="O1246" s="1"/>
      <c r="P1246" s="196"/>
      <c r="Q1246" s="451"/>
      <c r="R1246" s="445"/>
      <c r="S1246" s="445"/>
      <c r="T1246" s="426"/>
      <c r="U1246" s="1"/>
      <c r="V1246" s="1"/>
      <c r="W1246" s="1"/>
      <c r="X1246" s="1"/>
      <c r="Y1246" s="1"/>
    </row>
    <row r="1247" spans="1:31" customHeight="1" ht="38.25" s="73" customFormat="1">
      <c r="A1247" s="258"/>
      <c r="B1247" s="266" t="s">
        <v>2247</v>
      </c>
      <c r="C1247" s="257" t="s">
        <v>243</v>
      </c>
      <c r="D1247" s="181" t="s">
        <v>20</v>
      </c>
      <c r="E1247" s="181" t="s">
        <v>508</v>
      </c>
      <c r="F1247" s="587" t="s">
        <v>1047</v>
      </c>
      <c r="G1247" s="588"/>
      <c r="H1247" s="588"/>
      <c r="I1247" s="589"/>
      <c r="J1247" s="257" t="s">
        <v>23</v>
      </c>
      <c r="K1247" s="202">
        <f>L1247+M1247</f>
        <v>150000</v>
      </c>
      <c r="L1247" s="259">
        <v>150000</v>
      </c>
      <c r="M1247" s="259"/>
      <c r="N1247" s="260"/>
      <c r="O1247" s="1"/>
      <c r="P1247" s="196"/>
      <c r="Q1247" s="451"/>
      <c r="R1247" s="445"/>
      <c r="S1247" s="445"/>
      <c r="T1247" s="426"/>
      <c r="U1247" s="1"/>
      <c r="V1247" s="1"/>
      <c r="W1247" s="1"/>
      <c r="X1247" s="1"/>
      <c r="Y1247" s="1"/>
    </row>
    <row r="1248" spans="1:31" customHeight="1" ht="38.25">
      <c r="B1248" s="241" t="s">
        <v>2248</v>
      </c>
      <c r="C1248" s="257" t="s">
        <v>243</v>
      </c>
      <c r="D1248" s="181" t="s">
        <v>20</v>
      </c>
      <c r="E1248" s="181" t="s">
        <v>508</v>
      </c>
      <c r="F1248" s="587" t="s">
        <v>1047</v>
      </c>
      <c r="G1248" s="588"/>
      <c r="H1248" s="588"/>
      <c r="I1248" s="589"/>
      <c r="J1248" s="257" t="s">
        <v>23</v>
      </c>
      <c r="K1248" s="202">
        <f>L1248+M1248</f>
        <v>300000</v>
      </c>
      <c r="L1248" s="259">
        <v>300000</v>
      </c>
    </row>
    <row r="1249" spans="1:31" customHeight="1" ht="51">
      <c r="B1249" s="241" t="s">
        <v>2249</v>
      </c>
      <c r="C1249" s="257" t="s">
        <v>243</v>
      </c>
      <c r="D1249" s="181" t="s">
        <v>20</v>
      </c>
      <c r="E1249" s="181" t="s">
        <v>508</v>
      </c>
      <c r="F1249" s="587" t="s">
        <v>1047</v>
      </c>
      <c r="G1249" s="588"/>
      <c r="H1249" s="588"/>
      <c r="I1249" s="589"/>
      <c r="J1249" s="257" t="s">
        <v>23</v>
      </c>
      <c r="K1249" s="202">
        <f>L1249+M1249</f>
        <v>600000</v>
      </c>
      <c r="L1249" s="259">
        <v>600000</v>
      </c>
    </row>
    <row r="1250" spans="1:31">
      <c r="B1250" s="267" t="s">
        <v>2250</v>
      </c>
      <c r="C1250" s="257" t="s">
        <v>243</v>
      </c>
      <c r="D1250" s="181" t="s">
        <v>20</v>
      </c>
      <c r="E1250" s="181" t="s">
        <v>21</v>
      </c>
      <c r="F1250" s="587" t="s">
        <v>2251</v>
      </c>
      <c r="G1250" s="588"/>
      <c r="H1250" s="588"/>
      <c r="I1250" s="589"/>
      <c r="J1250" s="257" t="s">
        <v>23</v>
      </c>
      <c r="K1250" s="202">
        <f>L1250+M1250</f>
        <v>7000000</v>
      </c>
      <c r="L1250" s="259">
        <v>7000000</v>
      </c>
    </row>
    <row r="1251" spans="1:31" customHeight="1" ht="25.5">
      <c r="B1251" s="241" t="s">
        <v>2252</v>
      </c>
      <c r="C1251" s="257" t="s">
        <v>243</v>
      </c>
      <c r="D1251" s="181" t="s">
        <v>20</v>
      </c>
      <c r="E1251" s="181" t="s">
        <v>21</v>
      </c>
      <c r="F1251" s="587" t="s">
        <v>2253</v>
      </c>
      <c r="G1251" s="588"/>
      <c r="H1251" s="588"/>
      <c r="I1251" s="589"/>
      <c r="J1251" s="257" t="s">
        <v>23</v>
      </c>
      <c r="K1251" s="202">
        <f>L1251+M1251</f>
        <v>14000000</v>
      </c>
      <c r="L1251" s="259">
        <v>14000000</v>
      </c>
    </row>
    <row r="1252" spans="1:31" customHeight="1" ht="12.75" s="10" customFormat="1">
      <c r="A1252" s="226"/>
      <c r="B1252" s="222"/>
      <c r="C1252" s="181"/>
      <c r="D1252" s="318"/>
      <c r="E1252" s="181"/>
      <c r="F1252" s="229"/>
      <c r="G1252" s="229"/>
      <c r="H1252" s="229"/>
      <c r="I1252" s="230"/>
      <c r="J1252" s="181"/>
      <c r="K1252" s="202">
        <f>L1252+M1252</f>
        <v>0</v>
      </c>
      <c r="L1252" s="255"/>
      <c r="M1252" s="237"/>
      <c r="N1252" s="174"/>
      <c r="P1252" s="252"/>
      <c r="Q1252" s="453"/>
      <c r="R1252" s="47"/>
      <c r="S1252" s="47"/>
      <c r="T1252" s="46"/>
    </row>
    <row r="1253" spans="1:31" customHeight="1" ht="12.75" s="10" customFormat="1">
      <c r="A1253" s="226"/>
      <c r="B1253" s="421" t="s">
        <v>2254</v>
      </c>
      <c r="E1253" s="181"/>
      <c r="F1253" s="229"/>
      <c r="G1253" s="229"/>
      <c r="H1253" s="229"/>
      <c r="I1253" s="230"/>
      <c r="J1253" s="181"/>
      <c r="K1253" s="202"/>
      <c r="L1253" s="255"/>
      <c r="M1253" s="237"/>
      <c r="N1253" s="174"/>
      <c r="P1253" s="252"/>
      <c r="Q1253" s="453"/>
      <c r="R1253" s="47"/>
      <c r="S1253" s="47"/>
      <c r="T1253" s="46"/>
    </row>
    <row r="1254" spans="1:31" customHeight="1" ht="12.75" s="10" customFormat="1">
      <c r="A1254" s="226"/>
      <c r="B1254" s="316" t="s">
        <v>219</v>
      </c>
      <c r="C1254" s="316"/>
      <c r="D1254" s="318"/>
      <c r="E1254" s="181"/>
      <c r="F1254" s="229"/>
      <c r="G1254" s="229"/>
      <c r="H1254" s="229"/>
      <c r="I1254" s="230"/>
      <c r="J1254" s="181"/>
      <c r="K1254" s="202"/>
      <c r="L1254" s="255"/>
      <c r="M1254" s="237"/>
      <c r="N1254" s="174"/>
      <c r="P1254" s="252"/>
      <c r="Q1254" s="453"/>
      <c r="R1254" s="47"/>
      <c r="S1254" s="47"/>
      <c r="T1254" s="46"/>
    </row>
    <row r="1255" spans="1:31" customHeight="1" ht="12.75" s="10" customFormat="1">
      <c r="A1255" s="226"/>
      <c r="B1255" s="418" t="s">
        <v>838</v>
      </c>
      <c r="C1255" s="158"/>
      <c r="D1255" s="318"/>
      <c r="E1255" s="181"/>
      <c r="F1255" s="229"/>
      <c r="G1255" s="229"/>
      <c r="H1255" s="229"/>
      <c r="I1255" s="230"/>
      <c r="J1255" s="181"/>
      <c r="K1255" s="202"/>
      <c r="L1255" s="255"/>
      <c r="M1255" s="237"/>
      <c r="N1255" s="174"/>
      <c r="P1255" s="252"/>
      <c r="Q1255" s="453"/>
      <c r="R1255" s="47"/>
      <c r="S1255" s="47"/>
      <c r="T1255" s="46"/>
    </row>
    <row r="1256" spans="1:31" customHeight="1" ht="12.75" s="10" customFormat="1">
      <c r="A1256" s="226"/>
      <c r="B1256" s="418" t="s">
        <v>839</v>
      </c>
      <c r="C1256" s="181" t="s">
        <v>221</v>
      </c>
      <c r="D1256" s="318" t="s">
        <v>20</v>
      </c>
      <c r="E1256" s="181" t="s">
        <v>862</v>
      </c>
      <c r="F1256" s="594" t="s">
        <v>1047</v>
      </c>
      <c r="G1256" s="592"/>
      <c r="H1256" s="592"/>
      <c r="I1256" s="593"/>
      <c r="J1256" s="257" t="s">
        <v>23</v>
      </c>
      <c r="K1256" s="419">
        <f>L1256+M1256</f>
        <v>60000</v>
      </c>
      <c r="L1256" s="288">
        <v>60000</v>
      </c>
      <c r="M1256" s="420"/>
      <c r="N1256" s="174"/>
      <c r="P1256" s="252"/>
      <c r="Q1256" s="453"/>
      <c r="R1256" s="47"/>
      <c r="S1256" s="47"/>
      <c r="T1256" s="46"/>
    </row>
    <row r="1257" spans="1:31" customHeight="1" ht="12.75" s="10" customFormat="1">
      <c r="A1257" s="226"/>
      <c r="B1257" s="418" t="s">
        <v>840</v>
      </c>
      <c r="C1257" s="181" t="s">
        <v>221</v>
      </c>
      <c r="D1257" s="318" t="s">
        <v>20</v>
      </c>
      <c r="E1257" s="181" t="s">
        <v>862</v>
      </c>
      <c r="F1257" s="594" t="s">
        <v>1047</v>
      </c>
      <c r="G1257" s="592"/>
      <c r="H1257" s="592"/>
      <c r="I1257" s="593"/>
      <c r="J1257" s="257" t="s">
        <v>23</v>
      </c>
      <c r="K1257" s="419">
        <f>L1257+M1257</f>
        <v>80000</v>
      </c>
      <c r="L1257" s="288">
        <v>80000</v>
      </c>
      <c r="M1257" s="420"/>
      <c r="N1257" s="174"/>
      <c r="P1257" s="252"/>
      <c r="Q1257" s="453"/>
      <c r="R1257" s="47"/>
      <c r="S1257" s="47"/>
      <c r="T1257" s="46"/>
    </row>
    <row r="1258" spans="1:31" customHeight="1" ht="12.75" s="10" customFormat="1">
      <c r="A1258" s="226"/>
      <c r="B1258" s="418" t="s">
        <v>841</v>
      </c>
      <c r="C1258" s="181" t="s">
        <v>221</v>
      </c>
      <c r="D1258" s="318" t="s">
        <v>20</v>
      </c>
      <c r="E1258" s="181" t="s">
        <v>862</v>
      </c>
      <c r="F1258" s="594" t="s">
        <v>1047</v>
      </c>
      <c r="G1258" s="592"/>
      <c r="H1258" s="592"/>
      <c r="I1258" s="593"/>
      <c r="J1258" s="257" t="s">
        <v>23</v>
      </c>
      <c r="K1258" s="419">
        <f>L1258+M1258</f>
        <v>60000</v>
      </c>
      <c r="L1258" s="288">
        <v>60000</v>
      </c>
      <c r="M1258" s="420"/>
      <c r="N1258" s="174"/>
      <c r="P1258" s="252"/>
      <c r="Q1258" s="453"/>
      <c r="R1258" s="47"/>
      <c r="S1258" s="47"/>
      <c r="T1258" s="46"/>
    </row>
    <row r="1259" spans="1:31" customHeight="1" ht="12.75" s="10" customFormat="1">
      <c r="A1259" s="226"/>
      <c r="B1259" s="317" t="s">
        <v>843</v>
      </c>
      <c r="C1259" s="181" t="s">
        <v>221</v>
      </c>
      <c r="D1259" s="318" t="s">
        <v>20</v>
      </c>
      <c r="E1259" s="181" t="s">
        <v>862</v>
      </c>
      <c r="F1259" s="594" t="s">
        <v>1047</v>
      </c>
      <c r="G1259" s="592"/>
      <c r="H1259" s="592"/>
      <c r="I1259" s="593"/>
      <c r="J1259" s="257" t="s">
        <v>23</v>
      </c>
      <c r="K1259" s="419">
        <f>L1259+M1259</f>
        <v>80000</v>
      </c>
      <c r="L1259" s="288">
        <v>80000</v>
      </c>
      <c r="M1259" s="420"/>
      <c r="N1259" s="174"/>
      <c r="P1259" s="252"/>
      <c r="Q1259" s="453"/>
      <c r="R1259" s="47"/>
      <c r="S1259" s="47"/>
      <c r="T1259" s="46"/>
    </row>
    <row r="1260" spans="1:31" customHeight="1" ht="12.75" s="10" customFormat="1">
      <c r="A1260" s="226"/>
      <c r="B1260" s="158" t="s">
        <v>844</v>
      </c>
      <c r="C1260" s="181" t="s">
        <v>221</v>
      </c>
      <c r="D1260" s="318" t="s">
        <v>20</v>
      </c>
      <c r="E1260" s="181" t="s">
        <v>862</v>
      </c>
      <c r="F1260" s="594" t="s">
        <v>1047</v>
      </c>
      <c r="G1260" s="592"/>
      <c r="H1260" s="592"/>
      <c r="I1260" s="593"/>
      <c r="J1260" s="257" t="s">
        <v>23</v>
      </c>
      <c r="K1260" s="419">
        <f>L1260+M1260</f>
        <v>50000</v>
      </c>
      <c r="L1260" s="288">
        <v>50000</v>
      </c>
      <c r="M1260" s="420"/>
      <c r="N1260" s="174"/>
      <c r="P1260" s="252"/>
      <c r="Q1260" s="453"/>
      <c r="R1260" s="47"/>
      <c r="S1260" s="47"/>
      <c r="T1260" s="46"/>
    </row>
    <row r="1261" spans="1:31" customHeight="1" ht="12.75" s="10" customFormat="1">
      <c r="A1261" s="226"/>
      <c r="B1261" s="158" t="s">
        <v>845</v>
      </c>
      <c r="C1261" s="181" t="s">
        <v>221</v>
      </c>
      <c r="D1261" s="318" t="s">
        <v>20</v>
      </c>
      <c r="E1261" s="181" t="s">
        <v>862</v>
      </c>
      <c r="F1261" s="594" t="s">
        <v>1047</v>
      </c>
      <c r="G1261" s="592"/>
      <c r="H1261" s="592"/>
      <c r="I1261" s="593"/>
      <c r="J1261" s="257" t="s">
        <v>23</v>
      </c>
      <c r="K1261" s="419">
        <f>L1261+M1261</f>
        <v>80000</v>
      </c>
      <c r="L1261" s="288">
        <v>80000</v>
      </c>
      <c r="M1261" s="420"/>
      <c r="N1261" s="174"/>
      <c r="P1261" s="252"/>
      <c r="Q1261" s="453"/>
      <c r="R1261" s="47"/>
      <c r="S1261" s="47"/>
      <c r="T1261" s="46"/>
    </row>
    <row r="1262" spans="1:31" customHeight="1" ht="12.75" s="10" customFormat="1">
      <c r="A1262" s="226"/>
      <c r="B1262" s="158" t="s">
        <v>846</v>
      </c>
      <c r="C1262" s="181" t="s">
        <v>221</v>
      </c>
      <c r="D1262" s="318" t="s">
        <v>20</v>
      </c>
      <c r="E1262" s="181" t="s">
        <v>862</v>
      </c>
      <c r="F1262" s="594" t="s">
        <v>1047</v>
      </c>
      <c r="G1262" s="592"/>
      <c r="H1262" s="592"/>
      <c r="I1262" s="593"/>
      <c r="J1262" s="257" t="s">
        <v>23</v>
      </c>
      <c r="K1262" s="419">
        <f>L1262+M1262</f>
        <v>50000</v>
      </c>
      <c r="L1262" s="288">
        <v>50000</v>
      </c>
      <c r="M1262" s="420"/>
      <c r="N1262" s="174"/>
      <c r="P1262" s="252"/>
      <c r="Q1262" s="453"/>
      <c r="R1262" s="47"/>
      <c r="S1262" s="47"/>
      <c r="T1262" s="46"/>
    </row>
    <row r="1263" spans="1:31" customHeight="1" ht="12.75" s="10" customFormat="1">
      <c r="A1263" s="226"/>
      <c r="B1263" s="158" t="s">
        <v>847</v>
      </c>
      <c r="C1263" s="181" t="s">
        <v>221</v>
      </c>
      <c r="D1263" s="318" t="s">
        <v>20</v>
      </c>
      <c r="E1263" s="181" t="s">
        <v>862</v>
      </c>
      <c r="F1263" s="594" t="s">
        <v>1047</v>
      </c>
      <c r="G1263" s="592"/>
      <c r="H1263" s="592"/>
      <c r="I1263" s="593"/>
      <c r="J1263" s="257" t="s">
        <v>23</v>
      </c>
      <c r="K1263" s="419">
        <f>L1263+M1263</f>
        <v>100000</v>
      </c>
      <c r="L1263" s="288">
        <v>100000</v>
      </c>
      <c r="M1263" s="420"/>
      <c r="N1263" s="174"/>
      <c r="P1263" s="252"/>
      <c r="Q1263" s="453"/>
      <c r="R1263" s="47"/>
      <c r="S1263" s="47"/>
      <c r="T1263" s="46"/>
    </row>
    <row r="1264" spans="1:31" customHeight="1" ht="12.75" s="10" customFormat="1">
      <c r="A1264" s="226"/>
      <c r="B1264" s="418" t="s">
        <v>230</v>
      </c>
      <c r="C1264" s="181" t="s">
        <v>221</v>
      </c>
      <c r="D1264" s="318" t="s">
        <v>20</v>
      </c>
      <c r="E1264" s="181" t="s">
        <v>862</v>
      </c>
      <c r="F1264" s="594" t="s">
        <v>1047</v>
      </c>
      <c r="G1264" s="592"/>
      <c r="H1264" s="592"/>
      <c r="I1264" s="593"/>
      <c r="J1264" s="257" t="s">
        <v>23</v>
      </c>
      <c r="K1264" s="419">
        <f>L1264+M1264</f>
        <v>0</v>
      </c>
      <c r="L1264" s="288"/>
      <c r="M1264" s="420"/>
      <c r="N1264" s="174"/>
      <c r="P1264" s="252"/>
      <c r="Q1264" s="453"/>
      <c r="R1264" s="47"/>
      <c r="S1264" s="47"/>
      <c r="T1264" s="46"/>
    </row>
    <row r="1265" spans="1:31" customHeight="1" ht="12.75" s="10" customFormat="1">
      <c r="A1265" s="226"/>
      <c r="B1265" s="418" t="s">
        <v>848</v>
      </c>
      <c r="C1265" s="181" t="s">
        <v>221</v>
      </c>
      <c r="D1265" s="318" t="s">
        <v>20</v>
      </c>
      <c r="E1265" s="181" t="s">
        <v>862</v>
      </c>
      <c r="F1265" s="594" t="s">
        <v>1047</v>
      </c>
      <c r="G1265" s="592"/>
      <c r="H1265" s="592"/>
      <c r="I1265" s="593"/>
      <c r="J1265" s="257" t="s">
        <v>23</v>
      </c>
      <c r="K1265" s="419">
        <f>L1265+M1265</f>
        <v>72000</v>
      </c>
      <c r="L1265" s="288">
        <v>72000</v>
      </c>
      <c r="M1265" s="420"/>
      <c r="N1265" s="174"/>
      <c r="P1265" s="252"/>
      <c r="Q1265" s="453"/>
      <c r="R1265" s="47"/>
      <c r="S1265" s="47"/>
      <c r="T1265" s="46"/>
    </row>
    <row r="1266" spans="1:31" customHeight="1" ht="25.5" s="10" customFormat="1">
      <c r="A1266" s="226"/>
      <c r="B1266" s="266" t="s">
        <v>849</v>
      </c>
      <c r="C1266" s="181" t="s">
        <v>221</v>
      </c>
      <c r="D1266" s="318" t="s">
        <v>20</v>
      </c>
      <c r="E1266" s="181" t="s">
        <v>862</v>
      </c>
      <c r="F1266" s="594" t="s">
        <v>1047</v>
      </c>
      <c r="G1266" s="592"/>
      <c r="H1266" s="592"/>
      <c r="I1266" s="593"/>
      <c r="J1266" s="257" t="s">
        <v>23</v>
      </c>
      <c r="K1266" s="419">
        <f>L1266+M1266</f>
        <v>72000</v>
      </c>
      <c r="L1266" s="288">
        <v>72000</v>
      </c>
      <c r="M1266" s="420"/>
      <c r="N1266" s="174"/>
      <c r="P1266" s="252"/>
      <c r="Q1266" s="453"/>
      <c r="R1266" s="47"/>
      <c r="S1266" s="47"/>
      <c r="T1266" s="46"/>
    </row>
    <row r="1267" spans="1:31" customHeight="1" ht="25.5" s="10" customFormat="1">
      <c r="A1267" s="226"/>
      <c r="B1267" s="266" t="s">
        <v>850</v>
      </c>
      <c r="C1267" s="181" t="s">
        <v>221</v>
      </c>
      <c r="D1267" s="318" t="s">
        <v>20</v>
      </c>
      <c r="E1267" s="181" t="s">
        <v>862</v>
      </c>
      <c r="F1267" s="594" t="s">
        <v>1047</v>
      </c>
      <c r="G1267" s="592"/>
      <c r="H1267" s="592"/>
      <c r="I1267" s="593"/>
      <c r="J1267" s="257" t="s">
        <v>23</v>
      </c>
      <c r="K1267" s="419">
        <f>L1267+M1267</f>
        <v>30000</v>
      </c>
      <c r="L1267" s="288">
        <v>30000</v>
      </c>
      <c r="M1267" s="420"/>
      <c r="N1267" s="174"/>
      <c r="P1267" s="252"/>
      <c r="Q1267" s="453"/>
      <c r="R1267" s="47"/>
      <c r="S1267" s="47"/>
      <c r="T1267" s="46"/>
    </row>
    <row r="1268" spans="1:31" customHeight="1" ht="12.75" s="10" customFormat="1">
      <c r="A1268" s="226"/>
      <c r="B1268" s="418" t="s">
        <v>851</v>
      </c>
      <c r="C1268" s="181" t="s">
        <v>221</v>
      </c>
      <c r="D1268" s="318" t="s">
        <v>20</v>
      </c>
      <c r="E1268" s="181" t="s">
        <v>862</v>
      </c>
      <c r="F1268" s="594" t="s">
        <v>1047</v>
      </c>
      <c r="G1268" s="592"/>
      <c r="H1268" s="592"/>
      <c r="I1268" s="593"/>
      <c r="J1268" s="257" t="s">
        <v>23</v>
      </c>
      <c r="K1268" s="419">
        <f>L1268+M1268</f>
        <v>100000</v>
      </c>
      <c r="L1268" s="288">
        <v>100000</v>
      </c>
      <c r="M1268" s="420"/>
      <c r="N1268" s="174"/>
      <c r="P1268" s="252"/>
      <c r="Q1268" s="453"/>
      <c r="R1268" s="47"/>
      <c r="S1268" s="47"/>
      <c r="T1268" s="46"/>
    </row>
    <row r="1269" spans="1:31" customHeight="1" ht="12.75" s="10" customFormat="1">
      <c r="A1269" s="226"/>
      <c r="B1269" s="418" t="s">
        <v>852</v>
      </c>
      <c r="C1269" s="181" t="s">
        <v>221</v>
      </c>
      <c r="D1269" s="318" t="s">
        <v>20</v>
      </c>
      <c r="E1269" s="181" t="s">
        <v>862</v>
      </c>
      <c r="F1269" s="594" t="s">
        <v>1047</v>
      </c>
      <c r="G1269" s="592"/>
      <c r="H1269" s="592"/>
      <c r="I1269" s="593"/>
      <c r="J1269" s="257" t="s">
        <v>23</v>
      </c>
      <c r="K1269" s="419">
        <f>L1269+M1269</f>
        <v>50000</v>
      </c>
      <c r="L1269" s="288">
        <v>50000</v>
      </c>
      <c r="M1269" s="420"/>
      <c r="N1269" s="174"/>
      <c r="P1269" s="252"/>
      <c r="Q1269" s="453"/>
      <c r="R1269" s="47"/>
      <c r="S1269" s="47"/>
      <c r="T1269" s="46"/>
    </row>
    <row r="1270" spans="1:31" customHeight="1" ht="12.75" s="10" customFormat="1">
      <c r="A1270" s="226"/>
      <c r="B1270" s="418" t="s">
        <v>853</v>
      </c>
      <c r="C1270" s="181" t="s">
        <v>221</v>
      </c>
      <c r="D1270" s="318" t="s">
        <v>20</v>
      </c>
      <c r="E1270" s="181" t="s">
        <v>862</v>
      </c>
      <c r="F1270" s="594" t="s">
        <v>1047</v>
      </c>
      <c r="G1270" s="592"/>
      <c r="H1270" s="592"/>
      <c r="I1270" s="593"/>
      <c r="J1270" s="257" t="s">
        <v>23</v>
      </c>
      <c r="K1270" s="419">
        <f>L1270+M1270</f>
        <v>20000</v>
      </c>
      <c r="L1270" s="288">
        <v>20000</v>
      </c>
      <c r="M1270" s="420"/>
      <c r="N1270" s="174"/>
      <c r="P1270" s="252"/>
      <c r="Q1270" s="453"/>
      <c r="R1270" s="47"/>
      <c r="S1270" s="47"/>
      <c r="T1270" s="46"/>
    </row>
    <row r="1271" spans="1:31" customHeight="1" ht="12.75" s="10" customFormat="1">
      <c r="A1271" s="226"/>
      <c r="B1271" s="222"/>
      <c r="C1271" s="181"/>
      <c r="D1271" s="318"/>
      <c r="E1271" s="181"/>
      <c r="F1271" s="229"/>
      <c r="G1271" s="229"/>
      <c r="H1271" s="229"/>
      <c r="I1271" s="230"/>
      <c r="J1271" s="181"/>
      <c r="K1271" s="202"/>
      <c r="L1271" s="255"/>
      <c r="M1271" s="237"/>
      <c r="N1271" s="174"/>
      <c r="P1271" s="252"/>
      <c r="Q1271" s="453"/>
      <c r="R1271" s="47"/>
      <c r="S1271" s="47"/>
      <c r="T1271" s="46"/>
    </row>
    <row r="1272" spans="1:31" customHeight="1" ht="12.75" s="10" customFormat="1">
      <c r="A1272" s="226"/>
      <c r="B1272" s="227" t="s">
        <v>2255</v>
      </c>
      <c r="C1272" s="181"/>
      <c r="D1272" s="181"/>
      <c r="E1272" s="181"/>
      <c r="F1272" s="592"/>
      <c r="G1272" s="592"/>
      <c r="H1272" s="592"/>
      <c r="I1272" s="593"/>
      <c r="J1272" s="181"/>
      <c r="K1272" s="202">
        <f>L1272+M1272</f>
        <v>0</v>
      </c>
      <c r="L1272" s="255"/>
      <c r="M1272" s="237"/>
      <c r="N1272" s="174"/>
      <c r="P1272" s="252"/>
      <c r="Q1272" s="453"/>
      <c r="R1272" s="47"/>
      <c r="S1272" s="47"/>
      <c r="T1272" s="46"/>
    </row>
    <row r="1273" spans="1:31" customHeight="1" ht="51" s="10" customFormat="1">
      <c r="A1273" s="226"/>
      <c r="B1273" s="264" t="s">
        <v>855</v>
      </c>
      <c r="C1273" s="257" t="s">
        <v>243</v>
      </c>
      <c r="D1273" s="181" t="s">
        <v>20</v>
      </c>
      <c r="E1273" s="181" t="s">
        <v>512</v>
      </c>
      <c r="F1273" s="592" t="s">
        <v>1047</v>
      </c>
      <c r="G1273" s="592"/>
      <c r="H1273" s="592"/>
      <c r="I1273" s="593"/>
      <c r="J1273" s="181"/>
      <c r="K1273" s="202">
        <f>L1273+M1273</f>
        <v>150000</v>
      </c>
      <c r="L1273" s="255">
        <v>150000</v>
      </c>
      <c r="M1273" s="237"/>
      <c r="N1273" s="174"/>
      <c r="P1273" s="252"/>
      <c r="Q1273" s="453"/>
      <c r="R1273" s="47"/>
      <c r="S1273" s="47"/>
      <c r="T1273" s="46"/>
    </row>
    <row r="1274" spans="1:31" customHeight="1" ht="47.25" s="10" customFormat="1">
      <c r="A1274" s="226"/>
      <c r="B1274" s="268" t="s">
        <v>2256</v>
      </c>
      <c r="C1274" s="257" t="s">
        <v>243</v>
      </c>
      <c r="D1274" s="181" t="s">
        <v>20</v>
      </c>
      <c r="E1274" s="181" t="s">
        <v>512</v>
      </c>
      <c r="F1274" s="592" t="s">
        <v>1047</v>
      </c>
      <c r="G1274" s="592"/>
      <c r="H1274" s="592"/>
      <c r="I1274" s="593"/>
      <c r="J1274" s="181"/>
      <c r="K1274" s="202">
        <f>L1274+M1274</f>
        <v>500000</v>
      </c>
      <c r="L1274" s="255">
        <v>500000</v>
      </c>
      <c r="M1274" s="237"/>
      <c r="N1274" s="174"/>
      <c r="P1274" s="252"/>
      <c r="Q1274" s="453"/>
      <c r="R1274" s="47"/>
      <c r="S1274" s="47"/>
      <c r="T1274" s="46"/>
    </row>
    <row r="1275" spans="1:31" customHeight="1" ht="12.75" s="10" customFormat="1">
      <c r="A1275" s="226"/>
      <c r="B1275" s="383"/>
      <c r="C1275" s="181"/>
      <c r="D1275" s="181"/>
      <c r="E1275" s="181"/>
      <c r="F1275" s="229"/>
      <c r="G1275" s="229"/>
      <c r="H1275" s="229"/>
      <c r="I1275" s="230"/>
      <c r="J1275" s="181"/>
      <c r="K1275" s="202">
        <f>L1275+M1275</f>
        <v>0</v>
      </c>
      <c r="L1275" s="255"/>
      <c r="M1275" s="237"/>
      <c r="N1275" s="174"/>
      <c r="P1275" s="252"/>
      <c r="Q1275" s="453"/>
      <c r="R1275" s="47"/>
      <c r="S1275" s="47"/>
      <c r="T1275" s="46"/>
    </row>
    <row r="1276" spans="1:31" customHeight="1" ht="12.75" s="10" customFormat="1">
      <c r="A1276" s="226"/>
      <c r="B1276" s="384" t="s">
        <v>2257</v>
      </c>
      <c r="C1276" s="181"/>
      <c r="D1276" s="181"/>
      <c r="E1276" s="181"/>
      <c r="F1276" s="229"/>
      <c r="G1276" s="229"/>
      <c r="H1276" s="229"/>
      <c r="I1276" s="230"/>
      <c r="J1276" s="181"/>
      <c r="K1276" s="202">
        <f>L1276+M1276</f>
        <v>0</v>
      </c>
      <c r="L1276" s="255"/>
      <c r="M1276" s="237"/>
      <c r="N1276" s="174"/>
      <c r="P1276" s="252"/>
      <c r="Q1276" s="453"/>
      <c r="R1276" s="47"/>
      <c r="S1276" s="47"/>
      <c r="T1276" s="46"/>
    </row>
    <row r="1277" spans="1:31" customHeight="1" ht="12.75" s="10" customFormat="1">
      <c r="A1277" s="385" t="s">
        <v>2258</v>
      </c>
      <c r="B1277" s="386"/>
      <c r="C1277" s="181"/>
      <c r="D1277" s="181"/>
      <c r="E1277" s="181"/>
      <c r="F1277" s="229"/>
      <c r="G1277" s="229"/>
      <c r="H1277" s="229"/>
      <c r="I1277" s="230"/>
      <c r="J1277" s="181"/>
      <c r="K1277" s="202">
        <f>L1277+M1277</f>
        <v>0</v>
      </c>
      <c r="L1277" s="255"/>
      <c r="M1277" s="237"/>
      <c r="N1277" s="174"/>
      <c r="P1277" s="252"/>
      <c r="Q1277" s="453"/>
      <c r="R1277" s="47"/>
      <c r="S1277" s="47"/>
      <c r="T1277" s="46"/>
    </row>
    <row r="1278" spans="1:31" customHeight="1" ht="35.25" s="10" customFormat="1">
      <c r="A1278" s="620" t="s">
        <v>2259</v>
      </c>
      <c r="B1278" s="621"/>
      <c r="C1278" s="181" t="s">
        <v>2260</v>
      </c>
      <c r="D1278" s="181" t="s">
        <v>20</v>
      </c>
      <c r="E1278" s="181" t="s">
        <v>21</v>
      </c>
      <c r="F1278" s="592" t="s">
        <v>2261</v>
      </c>
      <c r="G1278" s="592"/>
      <c r="H1278" s="592"/>
      <c r="I1278" s="593"/>
      <c r="J1278" s="181"/>
      <c r="K1278" s="202">
        <f>L1278+M1278</f>
        <v>500000</v>
      </c>
      <c r="L1278" s="255">
        <v>500000</v>
      </c>
      <c r="M1278" s="237"/>
      <c r="N1278" s="174"/>
      <c r="P1278" s="252"/>
      <c r="Q1278" s="453"/>
      <c r="R1278" s="47"/>
      <c r="S1278" s="47"/>
      <c r="T1278" s="46"/>
    </row>
    <row r="1279" spans="1:31" customHeight="1" ht="12.75" s="10" customFormat="1">
      <c r="A1279" s="385" t="s">
        <v>2262</v>
      </c>
      <c r="B1279" s="386"/>
      <c r="C1279" s="181"/>
      <c r="D1279" s="181"/>
      <c r="E1279" s="181"/>
      <c r="F1279" s="229"/>
      <c r="G1279" s="229"/>
      <c r="H1279" s="229"/>
      <c r="I1279" s="230"/>
      <c r="J1279" s="181"/>
      <c r="K1279" s="202">
        <f>L1279+M1279</f>
        <v>0</v>
      </c>
      <c r="L1279" s="255"/>
      <c r="M1279" s="237"/>
      <c r="N1279" s="174"/>
      <c r="P1279" s="252"/>
      <c r="Q1279" s="453"/>
      <c r="R1279" s="47"/>
      <c r="S1279" s="47"/>
      <c r="T1279" s="46"/>
    </row>
    <row r="1280" spans="1:31" customHeight="1" ht="12.75" s="10" customFormat="1">
      <c r="A1280" s="373" t="s">
        <v>2263</v>
      </c>
      <c r="B1280" s="387"/>
      <c r="C1280" s="181" t="s">
        <v>2260</v>
      </c>
      <c r="D1280" s="181" t="s">
        <v>20</v>
      </c>
      <c r="E1280" s="181" t="s">
        <v>21</v>
      </c>
      <c r="F1280" s="594" t="s">
        <v>2264</v>
      </c>
      <c r="G1280" s="592"/>
      <c r="H1280" s="592"/>
      <c r="I1280" s="593"/>
      <c r="J1280" s="181"/>
      <c r="K1280" s="202">
        <f>L1280+M1280</f>
        <v>0</v>
      </c>
      <c r="L1280" s="255"/>
      <c r="M1280" s="237"/>
      <c r="N1280" s="174"/>
      <c r="P1280" s="252"/>
      <c r="Q1280" s="453"/>
      <c r="R1280" s="47"/>
      <c r="S1280" s="47"/>
      <c r="T1280" s="46"/>
    </row>
    <row r="1281" spans="1:31" customHeight="1" ht="12.75" s="10" customFormat="1">
      <c r="A1281" s="372"/>
      <c r="B1281" s="388" t="s">
        <v>2265</v>
      </c>
      <c r="C1281" s="181"/>
      <c r="D1281" s="181"/>
      <c r="E1281" s="181"/>
      <c r="F1281" s="229"/>
      <c r="G1281" s="229"/>
      <c r="H1281" s="229"/>
      <c r="I1281" s="230"/>
      <c r="J1281" s="181"/>
      <c r="K1281" s="202">
        <f>L1281+M1281</f>
        <v>60000</v>
      </c>
      <c r="L1281" s="255">
        <v>60000</v>
      </c>
      <c r="M1281" s="237"/>
      <c r="N1281" s="174"/>
      <c r="P1281" s="252"/>
      <c r="Q1281" s="453"/>
      <c r="R1281" s="47"/>
      <c r="S1281" s="47"/>
      <c r="T1281" s="46"/>
    </row>
    <row r="1282" spans="1:31" customHeight="1" ht="12.75" s="10" customFormat="1">
      <c r="A1282" s="372"/>
      <c r="B1282" s="388" t="s">
        <v>2266</v>
      </c>
      <c r="C1282" s="181"/>
      <c r="D1282" s="181"/>
      <c r="E1282" s="181"/>
      <c r="F1282" s="229"/>
      <c r="G1282" s="229"/>
      <c r="H1282" s="229"/>
      <c r="I1282" s="230"/>
      <c r="J1282" s="181"/>
      <c r="K1282" s="202">
        <f>L1282+M1282</f>
        <v>85000</v>
      </c>
      <c r="L1282" s="255">
        <v>85000</v>
      </c>
      <c r="M1282" s="237"/>
      <c r="N1282" s="174"/>
      <c r="P1282" s="252"/>
      <c r="Q1282" s="453"/>
      <c r="R1282" s="47"/>
      <c r="S1282" s="47"/>
      <c r="T1282" s="46"/>
    </row>
    <row r="1283" spans="1:31" customHeight="1" ht="12.75" s="10" customFormat="1">
      <c r="A1283" s="372"/>
      <c r="B1283" s="388" t="s">
        <v>897</v>
      </c>
      <c r="C1283" s="181"/>
      <c r="D1283" s="181"/>
      <c r="E1283" s="181"/>
      <c r="F1283" s="229"/>
      <c r="G1283" s="229"/>
      <c r="H1283" s="229"/>
      <c r="I1283" s="230"/>
      <c r="J1283" s="181"/>
      <c r="K1283" s="202">
        <f>L1283+M1283</f>
        <v>655000</v>
      </c>
      <c r="L1283" s="255">
        <v>655000</v>
      </c>
      <c r="M1283" s="237"/>
      <c r="N1283" s="174"/>
      <c r="P1283" s="252"/>
      <c r="Q1283" s="453"/>
      <c r="R1283" s="47"/>
      <c r="S1283" s="47"/>
      <c r="T1283" s="46"/>
    </row>
    <row r="1284" spans="1:31" customHeight="1" ht="12.75" s="10" customFormat="1">
      <c r="A1284" s="372"/>
      <c r="B1284" s="388" t="s">
        <v>2267</v>
      </c>
      <c r="C1284" s="181"/>
      <c r="D1284" s="181"/>
      <c r="E1284" s="181"/>
      <c r="F1284" s="229"/>
      <c r="G1284" s="229"/>
      <c r="H1284" s="229"/>
      <c r="I1284" s="230"/>
      <c r="J1284" s="181"/>
      <c r="K1284" s="202">
        <f>L1284+M1284</f>
        <v>85000</v>
      </c>
      <c r="L1284" s="255">
        <v>85000</v>
      </c>
      <c r="M1284" s="237"/>
      <c r="N1284" s="174"/>
      <c r="P1284" s="252"/>
      <c r="Q1284" s="453"/>
      <c r="R1284" s="47"/>
      <c r="S1284" s="47"/>
      <c r="T1284" s="46"/>
    </row>
    <row r="1285" spans="1:31" customHeight="1" ht="12.75" s="10" customFormat="1">
      <c r="A1285" s="372"/>
      <c r="B1285" s="388" t="s">
        <v>2268</v>
      </c>
      <c r="C1285" s="181"/>
      <c r="D1285" s="181"/>
      <c r="E1285" s="181"/>
      <c r="F1285" s="229"/>
      <c r="G1285" s="229"/>
      <c r="H1285" s="229"/>
      <c r="I1285" s="230"/>
      <c r="J1285" s="181"/>
      <c r="K1285" s="202">
        <f>L1285+M1285</f>
        <v>35000</v>
      </c>
      <c r="L1285" s="255">
        <v>35000</v>
      </c>
      <c r="M1285" s="237"/>
      <c r="N1285" s="174"/>
      <c r="P1285" s="252"/>
      <c r="Q1285" s="453"/>
      <c r="R1285" s="47"/>
      <c r="S1285" s="47"/>
      <c r="T1285" s="46"/>
    </row>
    <row r="1286" spans="1:31" customHeight="1" ht="12.75" s="10" customFormat="1">
      <c r="A1286" s="372"/>
      <c r="B1286" s="388" t="s">
        <v>2269</v>
      </c>
      <c r="C1286" s="181"/>
      <c r="D1286" s="181"/>
      <c r="E1286" s="181"/>
      <c r="F1286" s="229"/>
      <c r="G1286" s="229"/>
      <c r="H1286" s="229"/>
      <c r="I1286" s="230"/>
      <c r="J1286" s="181"/>
      <c r="K1286" s="202">
        <f>L1286+M1286</f>
        <v>30000</v>
      </c>
      <c r="L1286" s="255">
        <v>30000</v>
      </c>
      <c r="M1286" s="237"/>
      <c r="N1286" s="174"/>
      <c r="P1286" s="252"/>
      <c r="Q1286" s="453"/>
      <c r="R1286" s="47"/>
      <c r="S1286" s="47"/>
      <c r="T1286" s="46"/>
    </row>
    <row r="1287" spans="1:31" customHeight="1" ht="12.75" s="10" customFormat="1">
      <c r="A1287" s="372"/>
      <c r="B1287" s="388" t="s">
        <v>2270</v>
      </c>
      <c r="C1287" s="181"/>
      <c r="D1287" s="181"/>
      <c r="E1287" s="181"/>
      <c r="F1287" s="229"/>
      <c r="G1287" s="229"/>
      <c r="H1287" s="229"/>
      <c r="I1287" s="230"/>
      <c r="J1287" s="181"/>
      <c r="K1287" s="202">
        <f>L1287+M1287</f>
        <v>50000</v>
      </c>
      <c r="L1287" s="255">
        <v>50000</v>
      </c>
      <c r="M1287" s="237"/>
      <c r="N1287" s="174"/>
      <c r="P1287" s="252"/>
      <c r="Q1287" s="453"/>
      <c r="R1287" s="47"/>
      <c r="S1287" s="47"/>
      <c r="T1287" s="46"/>
    </row>
    <row r="1288" spans="1:31" customHeight="1" ht="12.75" s="10" customFormat="1">
      <c r="A1288" s="373" t="s">
        <v>2271</v>
      </c>
      <c r="B1288" s="387"/>
      <c r="C1288" s="181" t="s">
        <v>2260</v>
      </c>
      <c r="D1288" s="181" t="s">
        <v>20</v>
      </c>
      <c r="E1288" s="181" t="s">
        <v>21</v>
      </c>
      <c r="F1288" s="594" t="s">
        <v>973</v>
      </c>
      <c r="G1288" s="592"/>
      <c r="H1288" s="592"/>
      <c r="I1288" s="593"/>
      <c r="J1288" s="181"/>
      <c r="K1288" s="202">
        <f>L1288+M1288</f>
        <v>0</v>
      </c>
      <c r="L1288" s="255"/>
      <c r="M1288" s="237"/>
      <c r="N1288" s="174"/>
      <c r="P1288" s="252"/>
      <c r="Q1288" s="453"/>
      <c r="R1288" s="47"/>
      <c r="S1288" s="47"/>
      <c r="T1288" s="46"/>
    </row>
    <row r="1289" spans="1:31" customHeight="1" ht="12.75" s="10" customFormat="1">
      <c r="A1289" s="372"/>
      <c r="B1289" s="388" t="s">
        <v>2272</v>
      </c>
      <c r="C1289" s="181"/>
      <c r="D1289" s="181"/>
      <c r="E1289" s="181"/>
      <c r="F1289" s="229"/>
      <c r="G1289" s="229"/>
      <c r="H1289" s="229"/>
      <c r="I1289" s="230"/>
      <c r="J1289" s="181"/>
      <c r="K1289" s="202">
        <f>L1289+M1289</f>
        <v>30000</v>
      </c>
      <c r="L1289" s="255">
        <v>30000</v>
      </c>
      <c r="M1289" s="237"/>
      <c r="N1289" s="174"/>
      <c r="P1289" s="252"/>
      <c r="Q1289" s="453"/>
      <c r="R1289" s="47"/>
      <c r="S1289" s="47"/>
      <c r="T1289" s="46"/>
    </row>
    <row r="1290" spans="1:31" customHeight="1" ht="12.75" s="10" customFormat="1">
      <c r="A1290" s="372"/>
      <c r="B1290" s="388" t="s">
        <v>897</v>
      </c>
      <c r="C1290" s="181"/>
      <c r="D1290" s="181"/>
      <c r="E1290" s="181"/>
      <c r="F1290" s="229"/>
      <c r="G1290" s="229"/>
      <c r="H1290" s="229"/>
      <c r="I1290" s="230"/>
      <c r="J1290" s="181"/>
      <c r="K1290" s="202">
        <f>L1290+M1290</f>
        <v>625000</v>
      </c>
      <c r="L1290" s="255">
        <v>625000</v>
      </c>
      <c r="M1290" s="237"/>
      <c r="N1290" s="174"/>
      <c r="P1290" s="252"/>
      <c r="Q1290" s="453"/>
      <c r="R1290" s="47"/>
      <c r="S1290" s="47"/>
      <c r="T1290" s="46"/>
    </row>
    <row r="1291" spans="1:31" customHeight="1" ht="12.75" s="10" customFormat="1">
      <c r="A1291" s="372"/>
      <c r="B1291" s="388" t="s">
        <v>2266</v>
      </c>
      <c r="C1291" s="181"/>
      <c r="D1291" s="181"/>
      <c r="E1291" s="181"/>
      <c r="F1291" s="229"/>
      <c r="G1291" s="229"/>
      <c r="H1291" s="229"/>
      <c r="I1291" s="230"/>
      <c r="J1291" s="181"/>
      <c r="K1291" s="202">
        <f>L1291+M1291</f>
        <v>50000</v>
      </c>
      <c r="L1291" s="255">
        <v>50000</v>
      </c>
      <c r="M1291" s="237"/>
      <c r="N1291" s="174"/>
      <c r="P1291" s="252"/>
      <c r="Q1291" s="453"/>
      <c r="R1291" s="47"/>
      <c r="S1291" s="47"/>
      <c r="T1291" s="46"/>
    </row>
    <row r="1292" spans="1:31" customHeight="1" ht="12.75" s="10" customFormat="1">
      <c r="A1292" s="372"/>
      <c r="B1292" s="388" t="s">
        <v>2273</v>
      </c>
      <c r="C1292" s="181"/>
      <c r="D1292" s="181"/>
      <c r="E1292" s="181"/>
      <c r="F1292" s="229"/>
      <c r="G1292" s="229"/>
      <c r="H1292" s="229"/>
      <c r="I1292" s="230"/>
      <c r="J1292" s="181"/>
      <c r="K1292" s="202">
        <f>L1292+M1292</f>
        <v>200000</v>
      </c>
      <c r="L1292" s="255">
        <v>200000</v>
      </c>
      <c r="M1292" s="237"/>
      <c r="N1292" s="174"/>
      <c r="P1292" s="252"/>
      <c r="Q1292" s="453"/>
      <c r="R1292" s="47"/>
      <c r="S1292" s="47"/>
      <c r="T1292" s="46"/>
    </row>
    <row r="1293" spans="1:31" customHeight="1" ht="12.75" s="10" customFormat="1">
      <c r="A1293" s="372"/>
      <c r="B1293" s="388" t="s">
        <v>2274</v>
      </c>
      <c r="C1293" s="181"/>
      <c r="D1293" s="181"/>
      <c r="E1293" s="181"/>
      <c r="F1293" s="229"/>
      <c r="G1293" s="229"/>
      <c r="H1293" s="229"/>
      <c r="I1293" s="230"/>
      <c r="J1293" s="181"/>
      <c r="K1293" s="202">
        <f>L1293+M1293</f>
        <v>20000</v>
      </c>
      <c r="L1293" s="255">
        <v>20000</v>
      </c>
      <c r="M1293" s="237"/>
      <c r="N1293" s="174"/>
      <c r="P1293" s="252"/>
      <c r="Q1293" s="453"/>
      <c r="R1293" s="47"/>
      <c r="S1293" s="47"/>
      <c r="T1293" s="46"/>
    </row>
    <row r="1294" spans="1:31" customHeight="1" ht="12.75" s="10" customFormat="1">
      <c r="A1294" s="372"/>
      <c r="B1294" s="388" t="s">
        <v>2275</v>
      </c>
      <c r="C1294" s="181"/>
      <c r="D1294" s="181"/>
      <c r="E1294" s="181"/>
      <c r="F1294" s="229"/>
      <c r="G1294" s="229"/>
      <c r="H1294" s="229"/>
      <c r="I1294" s="230"/>
      <c r="J1294" s="181"/>
      <c r="K1294" s="202">
        <f>L1294+M1294</f>
        <v>50000</v>
      </c>
      <c r="L1294" s="255">
        <v>50000</v>
      </c>
      <c r="M1294" s="237"/>
      <c r="N1294" s="174"/>
      <c r="P1294" s="252"/>
      <c r="Q1294" s="453"/>
      <c r="R1294" s="47"/>
      <c r="S1294" s="47"/>
      <c r="T1294" s="46"/>
    </row>
    <row r="1295" spans="1:31" customHeight="1" ht="12.75" s="10" customFormat="1">
      <c r="A1295" s="372"/>
      <c r="B1295" s="388" t="s">
        <v>2276</v>
      </c>
      <c r="C1295" s="181"/>
      <c r="D1295" s="181"/>
      <c r="E1295" s="181"/>
      <c r="F1295" s="229"/>
      <c r="G1295" s="229"/>
      <c r="H1295" s="229"/>
      <c r="I1295" s="230"/>
      <c r="J1295" s="181"/>
      <c r="K1295" s="202">
        <f>L1295+M1295</f>
        <v>25000</v>
      </c>
      <c r="L1295" s="255">
        <v>25000</v>
      </c>
      <c r="M1295" s="237"/>
      <c r="N1295" s="174"/>
      <c r="P1295" s="252"/>
      <c r="Q1295" s="453"/>
      <c r="R1295" s="47"/>
      <c r="S1295" s="47"/>
      <c r="T1295" s="46"/>
    </row>
    <row r="1296" spans="1:31" customHeight="1" ht="12.75" s="10" customFormat="1">
      <c r="A1296" s="373" t="s">
        <v>2277</v>
      </c>
      <c r="B1296" s="387"/>
      <c r="C1296" s="181" t="s">
        <v>2260</v>
      </c>
      <c r="D1296" s="181" t="s">
        <v>20</v>
      </c>
      <c r="E1296" s="181" t="s">
        <v>21</v>
      </c>
      <c r="F1296" s="594" t="s">
        <v>966</v>
      </c>
      <c r="G1296" s="592"/>
      <c r="H1296" s="592"/>
      <c r="I1296" s="593"/>
      <c r="J1296" s="181"/>
      <c r="K1296" s="202">
        <f>L1296+M1296</f>
        <v>0</v>
      </c>
      <c r="L1296" s="226"/>
      <c r="M1296" s="237"/>
      <c r="N1296" s="174"/>
      <c r="P1296" s="252"/>
      <c r="Q1296" s="453"/>
      <c r="R1296" s="47"/>
      <c r="S1296" s="47"/>
      <c r="T1296" s="46"/>
    </row>
    <row r="1297" spans="1:31" customHeight="1" ht="12.75" s="10" customFormat="1">
      <c r="A1297" s="372"/>
      <c r="B1297" s="388" t="s">
        <v>2272</v>
      </c>
      <c r="C1297" s="181"/>
      <c r="D1297" s="181"/>
      <c r="E1297" s="181"/>
      <c r="F1297" s="229"/>
      <c r="G1297" s="229"/>
      <c r="H1297" s="229"/>
      <c r="I1297" s="230"/>
      <c r="J1297" s="181"/>
      <c r="K1297" s="202">
        <f>L1297+M1297</f>
        <v>30000</v>
      </c>
      <c r="L1297" s="255">
        <v>30000</v>
      </c>
      <c r="M1297" s="237"/>
      <c r="N1297" s="174"/>
      <c r="P1297" s="252"/>
      <c r="Q1297" s="453"/>
      <c r="R1297" s="47"/>
      <c r="S1297" s="47"/>
      <c r="T1297" s="46"/>
    </row>
    <row r="1298" spans="1:31" customHeight="1" ht="12.75" s="10" customFormat="1">
      <c r="A1298" s="372"/>
      <c r="B1298" s="388" t="s">
        <v>2273</v>
      </c>
      <c r="C1298" s="181"/>
      <c r="D1298" s="181"/>
      <c r="E1298" s="181"/>
      <c r="F1298" s="229"/>
      <c r="G1298" s="229"/>
      <c r="H1298" s="229"/>
      <c r="I1298" s="230"/>
      <c r="J1298" s="181"/>
      <c r="K1298" s="202">
        <f>L1298+M1298</f>
        <v>180000</v>
      </c>
      <c r="L1298" s="255">
        <v>180000</v>
      </c>
      <c r="M1298" s="237"/>
      <c r="N1298" s="174"/>
      <c r="P1298" s="252"/>
      <c r="Q1298" s="453"/>
      <c r="R1298" s="47"/>
      <c r="S1298" s="47"/>
      <c r="T1298" s="46"/>
    </row>
    <row r="1299" spans="1:31" customHeight="1" ht="12.75" s="10" customFormat="1">
      <c r="A1299" s="372"/>
      <c r="B1299" s="388" t="s">
        <v>897</v>
      </c>
      <c r="C1299" s="181"/>
      <c r="D1299" s="181"/>
      <c r="E1299" s="181"/>
      <c r="F1299" s="229"/>
      <c r="G1299" s="229"/>
      <c r="H1299" s="229"/>
      <c r="I1299" s="230"/>
      <c r="J1299" s="181"/>
      <c r="K1299" s="202">
        <f>L1299+M1299</f>
        <v>850000</v>
      </c>
      <c r="L1299" s="255">
        <v>850000</v>
      </c>
      <c r="M1299" s="237"/>
      <c r="N1299" s="174"/>
      <c r="P1299" s="252"/>
      <c r="Q1299" s="453"/>
      <c r="R1299" s="47"/>
      <c r="S1299" s="47"/>
      <c r="T1299" s="46"/>
    </row>
    <row r="1300" spans="1:31" customHeight="1" ht="12.75" s="10" customFormat="1">
      <c r="A1300" s="372"/>
      <c r="B1300" s="388" t="s">
        <v>2266</v>
      </c>
      <c r="C1300" s="181"/>
      <c r="D1300" s="181"/>
      <c r="E1300" s="181"/>
      <c r="F1300" s="229"/>
      <c r="G1300" s="229"/>
      <c r="H1300" s="229"/>
      <c r="I1300" s="230"/>
      <c r="J1300" s="181"/>
      <c r="K1300" s="202">
        <f>L1300+M1300</f>
        <v>50000</v>
      </c>
      <c r="L1300" s="255">
        <v>50000</v>
      </c>
      <c r="M1300" s="237"/>
      <c r="N1300" s="174"/>
      <c r="P1300" s="252"/>
      <c r="Q1300" s="453"/>
      <c r="R1300" s="47"/>
      <c r="S1300" s="47"/>
      <c r="T1300" s="46"/>
    </row>
    <row r="1301" spans="1:31" customHeight="1" ht="12.75" s="10" customFormat="1">
      <c r="A1301" s="372"/>
      <c r="B1301" s="388" t="s">
        <v>2267</v>
      </c>
      <c r="C1301" s="181"/>
      <c r="D1301" s="181"/>
      <c r="E1301" s="181"/>
      <c r="F1301" s="229"/>
      <c r="G1301" s="229"/>
      <c r="H1301" s="229"/>
      <c r="I1301" s="230"/>
      <c r="J1301" s="181"/>
      <c r="K1301" s="202">
        <f>L1301+M1301</f>
        <v>85000</v>
      </c>
      <c r="L1301" s="255">
        <v>85000</v>
      </c>
      <c r="M1301" s="237"/>
      <c r="N1301" s="174"/>
      <c r="P1301" s="252"/>
      <c r="Q1301" s="453"/>
      <c r="R1301" s="47"/>
      <c r="S1301" s="47"/>
      <c r="T1301" s="46"/>
    </row>
    <row r="1302" spans="1:31" customHeight="1" ht="12.75" s="10" customFormat="1">
      <c r="A1302" s="372"/>
      <c r="B1302" s="388" t="s">
        <v>2278</v>
      </c>
      <c r="C1302" s="181"/>
      <c r="D1302" s="181"/>
      <c r="E1302" s="181"/>
      <c r="F1302" s="229"/>
      <c r="G1302" s="229"/>
      <c r="H1302" s="229"/>
      <c r="I1302" s="230"/>
      <c r="J1302" s="181"/>
      <c r="K1302" s="202">
        <f>L1302+M1302</f>
        <v>15000</v>
      </c>
      <c r="L1302" s="255">
        <v>15000</v>
      </c>
      <c r="M1302" s="237"/>
      <c r="N1302" s="174"/>
      <c r="P1302" s="252"/>
      <c r="Q1302" s="453"/>
      <c r="R1302" s="47"/>
      <c r="S1302" s="47"/>
      <c r="T1302" s="46"/>
    </row>
    <row r="1303" spans="1:31" customHeight="1" ht="12.75" s="10" customFormat="1">
      <c r="A1303" s="372"/>
      <c r="B1303" s="388" t="s">
        <v>2279</v>
      </c>
      <c r="C1303" s="181"/>
      <c r="D1303" s="181"/>
      <c r="E1303" s="181"/>
      <c r="F1303" s="229"/>
      <c r="G1303" s="229"/>
      <c r="H1303" s="229"/>
      <c r="I1303" s="230"/>
      <c r="J1303" s="181"/>
      <c r="K1303" s="202">
        <f>L1303+M1303</f>
        <v>25000</v>
      </c>
      <c r="L1303" s="255">
        <v>25000</v>
      </c>
      <c r="M1303" s="237"/>
      <c r="N1303" s="174"/>
      <c r="P1303" s="252"/>
      <c r="Q1303" s="453"/>
      <c r="R1303" s="47"/>
      <c r="S1303" s="47"/>
      <c r="T1303" s="46"/>
    </row>
    <row r="1304" spans="1:31" customHeight="1" ht="12.75" s="10" customFormat="1">
      <c r="A1304" s="373" t="s">
        <v>2280</v>
      </c>
      <c r="B1304" s="387"/>
      <c r="C1304" s="181" t="s">
        <v>2260</v>
      </c>
      <c r="D1304" s="181" t="s">
        <v>20</v>
      </c>
      <c r="E1304" s="181" t="s">
        <v>21</v>
      </c>
      <c r="F1304" s="594" t="s">
        <v>595</v>
      </c>
      <c r="G1304" s="592"/>
      <c r="H1304" s="592"/>
      <c r="I1304" s="593"/>
      <c r="J1304" s="181"/>
      <c r="K1304" s="202">
        <f>L1304+M1304</f>
        <v>0</v>
      </c>
      <c r="L1304" s="226"/>
      <c r="M1304" s="237"/>
      <c r="N1304" s="174"/>
      <c r="P1304" s="252"/>
      <c r="Q1304" s="453"/>
      <c r="R1304" s="47"/>
      <c r="S1304" s="47"/>
      <c r="T1304" s="46"/>
    </row>
    <row r="1305" spans="1:31" customHeight="1" ht="12.75" s="10" customFormat="1">
      <c r="A1305" s="372"/>
      <c r="B1305" s="388" t="s">
        <v>2273</v>
      </c>
      <c r="C1305" s="181"/>
      <c r="D1305" s="181"/>
      <c r="E1305" s="181"/>
      <c r="F1305" s="229"/>
      <c r="G1305" s="229"/>
      <c r="H1305" s="229"/>
      <c r="I1305" s="230"/>
      <c r="J1305" s="181"/>
      <c r="K1305" s="202">
        <f>L1305+M1305</f>
        <v>180000</v>
      </c>
      <c r="L1305" s="255">
        <v>180000</v>
      </c>
      <c r="M1305" s="237"/>
      <c r="N1305" s="174"/>
      <c r="P1305" s="252"/>
      <c r="Q1305" s="453"/>
      <c r="R1305" s="47"/>
      <c r="S1305" s="47"/>
      <c r="T1305" s="46"/>
    </row>
    <row r="1306" spans="1:31" customHeight="1" ht="12.75" s="10" customFormat="1">
      <c r="A1306" s="372"/>
      <c r="B1306" s="388" t="s">
        <v>897</v>
      </c>
      <c r="C1306" s="181"/>
      <c r="D1306" s="181"/>
      <c r="E1306" s="181"/>
      <c r="F1306" s="229"/>
      <c r="G1306" s="229"/>
      <c r="H1306" s="229"/>
      <c r="I1306" s="230"/>
      <c r="J1306" s="181"/>
      <c r="K1306" s="202">
        <f>L1306+M1306</f>
        <v>180000</v>
      </c>
      <c r="L1306" s="255">
        <v>180000</v>
      </c>
      <c r="M1306" s="237"/>
      <c r="N1306" s="174"/>
      <c r="P1306" s="252"/>
      <c r="Q1306" s="453"/>
      <c r="R1306" s="47"/>
      <c r="S1306" s="47"/>
      <c r="T1306" s="46"/>
    </row>
    <row r="1307" spans="1:31" customHeight="1" ht="12.75" s="10" customFormat="1">
      <c r="A1307" s="372"/>
      <c r="B1307" s="388" t="s">
        <v>2266</v>
      </c>
      <c r="C1307" s="181"/>
      <c r="D1307" s="181"/>
      <c r="E1307" s="181"/>
      <c r="F1307" s="229"/>
      <c r="G1307" s="229"/>
      <c r="H1307" s="229"/>
      <c r="I1307" s="230"/>
      <c r="J1307" s="181"/>
      <c r="K1307" s="202">
        <f>L1307+M1307</f>
        <v>40000</v>
      </c>
      <c r="L1307" s="255">
        <v>40000</v>
      </c>
      <c r="M1307" s="237"/>
      <c r="N1307" s="174"/>
      <c r="P1307" s="252"/>
      <c r="Q1307" s="453"/>
      <c r="R1307" s="47"/>
      <c r="S1307" s="47"/>
      <c r="T1307" s="46"/>
    </row>
    <row r="1308" spans="1:31" customHeight="1" ht="12.75" s="10" customFormat="1">
      <c r="A1308" s="372" t="s">
        <v>2281</v>
      </c>
      <c r="B1308" s="389"/>
      <c r="C1308" s="181" t="s">
        <v>2260</v>
      </c>
      <c r="D1308" s="181" t="s">
        <v>20</v>
      </c>
      <c r="E1308" s="181" t="s">
        <v>21</v>
      </c>
      <c r="F1308" s="594" t="s">
        <v>2261</v>
      </c>
      <c r="G1308" s="592"/>
      <c r="H1308" s="592"/>
      <c r="I1308" s="593"/>
      <c r="J1308" s="181"/>
      <c r="K1308" s="202">
        <f>L1308+M1308</f>
        <v>0</v>
      </c>
      <c r="L1308" s="226"/>
      <c r="M1308" s="237"/>
      <c r="N1308" s="174"/>
      <c r="P1308" s="252"/>
      <c r="Q1308" s="453"/>
      <c r="R1308" s="47"/>
      <c r="S1308" s="47"/>
      <c r="T1308" s="46"/>
    </row>
    <row r="1309" spans="1:31" customHeight="1" ht="12.75" s="10" customFormat="1">
      <c r="A1309" s="372"/>
      <c r="B1309" s="388" t="s">
        <v>2273</v>
      </c>
      <c r="C1309" s="181"/>
      <c r="D1309" s="181"/>
      <c r="E1309" s="181"/>
      <c r="F1309" s="229"/>
      <c r="G1309" s="229"/>
      <c r="H1309" s="229"/>
      <c r="I1309" s="230"/>
      <c r="J1309" s="181"/>
      <c r="K1309" s="202">
        <f>L1309+M1309</f>
        <v>100000</v>
      </c>
      <c r="L1309" s="255">
        <v>100000</v>
      </c>
      <c r="M1309" s="237"/>
      <c r="N1309" s="174"/>
      <c r="P1309" s="252"/>
      <c r="Q1309" s="453"/>
      <c r="R1309" s="47"/>
      <c r="S1309" s="47"/>
      <c r="T1309" s="46"/>
    </row>
    <row r="1310" spans="1:31" customHeight="1" ht="12.75" s="10" customFormat="1">
      <c r="A1310" s="372"/>
      <c r="B1310" s="388" t="s">
        <v>897</v>
      </c>
      <c r="C1310" s="181"/>
      <c r="D1310" s="181"/>
      <c r="E1310" s="181"/>
      <c r="F1310" s="229"/>
      <c r="G1310" s="229"/>
      <c r="H1310" s="229"/>
      <c r="I1310" s="230"/>
      <c r="J1310" s="181"/>
      <c r="K1310" s="202">
        <f>L1310+M1310</f>
        <v>100000</v>
      </c>
      <c r="L1310" s="255">
        <v>100000</v>
      </c>
      <c r="M1310" s="237"/>
      <c r="N1310" s="174"/>
      <c r="P1310" s="252"/>
      <c r="Q1310" s="453"/>
      <c r="R1310" s="47"/>
      <c r="S1310" s="47"/>
      <c r="T1310" s="46"/>
    </row>
    <row r="1311" spans="1:31" customHeight="1" ht="12.75" s="10" customFormat="1">
      <c r="A1311" s="372"/>
      <c r="B1311" s="388" t="s">
        <v>2282</v>
      </c>
      <c r="C1311" s="181"/>
      <c r="D1311" s="181"/>
      <c r="E1311" s="181"/>
      <c r="F1311" s="229"/>
      <c r="G1311" s="229"/>
      <c r="H1311" s="229"/>
      <c r="I1311" s="230"/>
      <c r="J1311" s="181"/>
      <c r="K1311" s="202">
        <f>L1311+M1311</f>
        <v>50000</v>
      </c>
      <c r="L1311" s="255">
        <v>50000</v>
      </c>
      <c r="M1311" s="237"/>
      <c r="N1311" s="174"/>
      <c r="P1311" s="252"/>
      <c r="Q1311" s="453"/>
      <c r="R1311" s="47"/>
      <c r="S1311" s="47"/>
      <c r="T1311" s="46"/>
    </row>
    <row r="1312" spans="1:31" customHeight="1" ht="12.75" s="10" customFormat="1">
      <c r="A1312" s="372"/>
      <c r="B1312" s="388" t="s">
        <v>2274</v>
      </c>
      <c r="C1312" s="181"/>
      <c r="D1312" s="181"/>
      <c r="E1312" s="181"/>
      <c r="F1312" s="229"/>
      <c r="G1312" s="229"/>
      <c r="H1312" s="229"/>
      <c r="I1312" s="230"/>
      <c r="J1312" s="181"/>
      <c r="K1312" s="202">
        <f>L1312+M1312</f>
        <v>20000</v>
      </c>
      <c r="L1312" s="255">
        <v>20000</v>
      </c>
      <c r="M1312" s="237"/>
      <c r="N1312" s="174"/>
      <c r="P1312" s="252"/>
      <c r="Q1312" s="453"/>
      <c r="R1312" s="47"/>
      <c r="S1312" s="47"/>
      <c r="T1312" s="46"/>
    </row>
    <row r="1313" spans="1:31" customHeight="1" ht="12.75" s="10" customFormat="1">
      <c r="A1313" s="620" t="s">
        <v>2283</v>
      </c>
      <c r="B1313" s="621"/>
      <c r="C1313" s="181" t="s">
        <v>2260</v>
      </c>
      <c r="D1313" s="181" t="s">
        <v>20</v>
      </c>
      <c r="E1313" s="181" t="s">
        <v>21</v>
      </c>
      <c r="F1313" s="594" t="s">
        <v>2261</v>
      </c>
      <c r="G1313" s="592"/>
      <c r="H1313" s="592"/>
      <c r="I1313" s="593"/>
      <c r="J1313" s="181"/>
      <c r="K1313" s="202">
        <f>L1313+M1313</f>
        <v>0</v>
      </c>
      <c r="L1313" s="255"/>
      <c r="M1313" s="237"/>
      <c r="N1313" s="174"/>
      <c r="P1313" s="252"/>
      <c r="Q1313" s="453"/>
      <c r="R1313" s="47"/>
      <c r="S1313" s="47"/>
      <c r="T1313" s="46"/>
    </row>
    <row r="1314" spans="1:31" customHeight="1" ht="12.75" s="10" customFormat="1">
      <c r="A1314" s="372"/>
      <c r="B1314" s="388" t="s">
        <v>2273</v>
      </c>
      <c r="C1314" s="181"/>
      <c r="D1314" s="181"/>
      <c r="E1314" s="181"/>
      <c r="F1314" s="229"/>
      <c r="G1314" s="229"/>
      <c r="H1314" s="229"/>
      <c r="I1314" s="230"/>
      <c r="J1314" s="181"/>
      <c r="K1314" s="202">
        <f>L1314+M1314</f>
        <v>50000</v>
      </c>
      <c r="L1314" s="255">
        <v>50000</v>
      </c>
      <c r="M1314" s="237"/>
      <c r="N1314" s="174"/>
      <c r="P1314" s="252"/>
      <c r="Q1314" s="453"/>
      <c r="R1314" s="47"/>
      <c r="S1314" s="47"/>
      <c r="T1314" s="46"/>
    </row>
    <row r="1315" spans="1:31" customHeight="1" ht="12.75" s="10" customFormat="1">
      <c r="A1315" s="372"/>
      <c r="B1315" s="388" t="s">
        <v>2266</v>
      </c>
      <c r="C1315" s="181"/>
      <c r="D1315" s="181"/>
      <c r="E1315" s="181"/>
      <c r="F1315" s="229"/>
      <c r="G1315" s="229"/>
      <c r="H1315" s="229"/>
      <c r="I1315" s="230"/>
      <c r="J1315" s="181"/>
      <c r="K1315" s="202">
        <f>L1315+M1315</f>
        <v>475000</v>
      </c>
      <c r="L1315" s="255">
        <v>475000</v>
      </c>
      <c r="M1315" s="237"/>
      <c r="N1315" s="174"/>
      <c r="P1315" s="252"/>
      <c r="Q1315" s="453"/>
      <c r="R1315" s="47"/>
      <c r="S1315" s="47"/>
      <c r="T1315" s="46"/>
    </row>
    <row r="1316" spans="1:31" customHeight="1" ht="12.75" s="10" customFormat="1">
      <c r="A1316" s="372"/>
      <c r="B1316" s="388" t="s">
        <v>2284</v>
      </c>
      <c r="C1316" s="181"/>
      <c r="D1316" s="181"/>
      <c r="E1316" s="181"/>
      <c r="F1316" s="229"/>
      <c r="G1316" s="229"/>
      <c r="H1316" s="229"/>
      <c r="I1316" s="230"/>
      <c r="J1316" s="181"/>
      <c r="K1316" s="202">
        <f>L1316+M1316</f>
        <v>475000</v>
      </c>
      <c r="L1316" s="255">
        <v>475000</v>
      </c>
      <c r="M1316" s="237"/>
      <c r="N1316" s="174"/>
      <c r="P1316" s="252"/>
      <c r="Q1316" s="453"/>
      <c r="R1316" s="47"/>
      <c r="S1316" s="47"/>
      <c r="T1316" s="46"/>
    </row>
    <row r="1317" spans="1:31" customHeight="1" ht="12.75" s="10" customFormat="1">
      <c r="A1317" s="372" t="s">
        <v>2285</v>
      </c>
      <c r="B1317" s="388"/>
      <c r="C1317" s="181"/>
      <c r="D1317" s="181" t="s">
        <v>20</v>
      </c>
      <c r="E1317" s="181" t="s">
        <v>21</v>
      </c>
      <c r="F1317" s="594" t="s">
        <v>2261</v>
      </c>
      <c r="G1317" s="592"/>
      <c r="H1317" s="592"/>
      <c r="I1317" s="593"/>
      <c r="J1317" s="181"/>
      <c r="K1317" s="202">
        <f>L1317+M1317</f>
        <v>0</v>
      </c>
      <c r="L1317" s="226"/>
      <c r="M1317" s="237"/>
      <c r="N1317" s="174"/>
      <c r="P1317" s="252"/>
      <c r="Q1317" s="453"/>
      <c r="R1317" s="47"/>
      <c r="S1317" s="47"/>
      <c r="T1317" s="46"/>
    </row>
    <row r="1318" spans="1:31" customHeight="1" ht="12.75" s="10" customFormat="1">
      <c r="A1318" s="372"/>
      <c r="B1318" s="388" t="s">
        <v>2273</v>
      </c>
      <c r="C1318" s="181"/>
      <c r="D1318" s="181"/>
      <c r="E1318" s="181"/>
      <c r="F1318" s="229"/>
      <c r="G1318" s="229"/>
      <c r="H1318" s="229"/>
      <c r="I1318" s="230"/>
      <c r="J1318" s="181"/>
      <c r="K1318" s="202">
        <f>L1318+M1318</f>
        <v>150000</v>
      </c>
      <c r="L1318" s="255">
        <v>150000</v>
      </c>
      <c r="M1318" s="237"/>
      <c r="N1318" s="174"/>
      <c r="P1318" s="252"/>
      <c r="Q1318" s="453"/>
      <c r="R1318" s="47"/>
      <c r="S1318" s="47"/>
      <c r="T1318" s="46"/>
    </row>
    <row r="1319" spans="1:31" customHeight="1" ht="12.75" s="10" customFormat="1">
      <c r="A1319" s="372"/>
      <c r="B1319" s="388" t="s">
        <v>2266</v>
      </c>
      <c r="C1319" s="181"/>
      <c r="D1319" s="181"/>
      <c r="E1319" s="181"/>
      <c r="F1319" s="229"/>
      <c r="G1319" s="229"/>
      <c r="H1319" s="229"/>
      <c r="I1319" s="230"/>
      <c r="J1319" s="181"/>
      <c r="K1319" s="202">
        <f>L1319+M1319</f>
        <v>30000</v>
      </c>
      <c r="L1319" s="255">
        <v>30000</v>
      </c>
      <c r="M1319" s="237"/>
      <c r="N1319" s="174"/>
      <c r="P1319" s="252"/>
      <c r="Q1319" s="453"/>
      <c r="R1319" s="47"/>
      <c r="S1319" s="47"/>
      <c r="T1319" s="46"/>
    </row>
    <row r="1320" spans="1:31" customHeight="1" ht="12.75" s="10" customFormat="1">
      <c r="A1320" s="372"/>
      <c r="B1320" s="388" t="s">
        <v>897</v>
      </c>
      <c r="C1320" s="181"/>
      <c r="D1320" s="181"/>
      <c r="E1320" s="181"/>
      <c r="F1320" s="229"/>
      <c r="G1320" s="229"/>
      <c r="H1320" s="229"/>
      <c r="I1320" s="230"/>
      <c r="J1320" s="181"/>
      <c r="K1320" s="202">
        <f>L1320+M1320</f>
        <v>150000</v>
      </c>
      <c r="L1320" s="255">
        <v>150000</v>
      </c>
      <c r="M1320" s="237"/>
      <c r="N1320" s="174"/>
      <c r="P1320" s="252"/>
      <c r="Q1320" s="453"/>
      <c r="R1320" s="47"/>
      <c r="S1320" s="47"/>
      <c r="T1320" s="46"/>
    </row>
    <row r="1321" spans="1:31" customHeight="1" ht="12.75" s="10" customFormat="1">
      <c r="A1321" s="328" t="s">
        <v>2286</v>
      </c>
      <c r="B1321" s="328"/>
      <c r="C1321" s="181" t="s">
        <v>2260</v>
      </c>
      <c r="D1321" s="181" t="s">
        <v>20</v>
      </c>
      <c r="E1321" s="181" t="s">
        <v>21</v>
      </c>
      <c r="F1321" s="594" t="s">
        <v>2287</v>
      </c>
      <c r="G1321" s="592"/>
      <c r="H1321" s="592"/>
      <c r="I1321" s="593"/>
      <c r="J1321" s="181"/>
      <c r="K1321" s="202">
        <f>L1321+M1321</f>
        <v>0</v>
      </c>
      <c r="L1321" s="255"/>
      <c r="M1321" s="237"/>
      <c r="N1321" s="174"/>
      <c r="P1321" s="252"/>
      <c r="Q1321" s="453"/>
      <c r="R1321" s="47"/>
      <c r="S1321" s="47"/>
      <c r="T1321" s="46"/>
    </row>
    <row r="1322" spans="1:31" customHeight="1" ht="12.75" s="10" customFormat="1">
      <c r="A1322" s="328"/>
      <c r="B1322" s="328" t="s">
        <v>2288</v>
      </c>
      <c r="C1322" s="181"/>
      <c r="D1322" s="181"/>
      <c r="E1322" s="181"/>
      <c r="F1322" s="229"/>
      <c r="G1322" s="229"/>
      <c r="H1322" s="229"/>
      <c r="I1322" s="230"/>
      <c r="J1322" s="181"/>
      <c r="K1322" s="202">
        <f>L1322+M1322</f>
        <v>40000</v>
      </c>
      <c r="L1322" s="255">
        <v>40000</v>
      </c>
      <c r="M1322" s="237"/>
      <c r="N1322" s="174"/>
      <c r="P1322" s="252"/>
      <c r="Q1322" s="453"/>
      <c r="R1322" s="47"/>
      <c r="S1322" s="47"/>
      <c r="T1322" s="46"/>
    </row>
    <row r="1323" spans="1:31" customHeight="1" ht="12.75" s="10" customFormat="1">
      <c r="A1323" s="328"/>
      <c r="B1323" s="328" t="s">
        <v>2289</v>
      </c>
      <c r="C1323" s="181"/>
      <c r="D1323" s="181"/>
      <c r="E1323" s="181"/>
      <c r="F1323" s="229"/>
      <c r="G1323" s="229"/>
      <c r="H1323" s="229"/>
      <c r="I1323" s="230"/>
      <c r="J1323" s="181"/>
      <c r="K1323" s="202">
        <f>L1323+M1323</f>
        <v>40000</v>
      </c>
      <c r="L1323" s="255">
        <v>40000</v>
      </c>
      <c r="M1323" s="237"/>
      <c r="N1323" s="174"/>
      <c r="P1323" s="252"/>
      <c r="Q1323" s="453"/>
      <c r="R1323" s="47"/>
      <c r="S1323" s="47"/>
      <c r="T1323" s="46"/>
    </row>
    <row r="1324" spans="1:31" customHeight="1" ht="12.75" s="10" customFormat="1">
      <c r="A1324" s="328" t="s">
        <v>2290</v>
      </c>
      <c r="B1324" s="328"/>
      <c r="C1324" s="181" t="s">
        <v>2260</v>
      </c>
      <c r="D1324" s="181" t="s">
        <v>20</v>
      </c>
      <c r="E1324" s="181" t="s">
        <v>21</v>
      </c>
      <c r="F1324" s="594" t="s">
        <v>977</v>
      </c>
      <c r="G1324" s="592"/>
      <c r="H1324" s="592"/>
      <c r="I1324" s="593"/>
      <c r="J1324" s="181"/>
      <c r="K1324" s="202">
        <f>L1324+M1324</f>
        <v>0</v>
      </c>
      <c r="L1324" s="255"/>
      <c r="M1324" s="237"/>
      <c r="N1324" s="174"/>
      <c r="P1324" s="252"/>
      <c r="Q1324" s="453"/>
      <c r="R1324" s="47"/>
      <c r="S1324" s="47"/>
      <c r="T1324" s="46"/>
    </row>
    <row r="1325" spans="1:31" customHeight="1" ht="12.75" s="10" customFormat="1">
      <c r="A1325" s="328"/>
      <c r="B1325" s="328" t="s">
        <v>2291</v>
      </c>
      <c r="C1325" s="181"/>
      <c r="D1325" s="181"/>
      <c r="E1325" s="181"/>
      <c r="F1325" s="594"/>
      <c r="G1325" s="592"/>
      <c r="H1325" s="592"/>
      <c r="I1325" s="593"/>
      <c r="J1325" s="181"/>
      <c r="K1325" s="202">
        <f>L1325+M1325</f>
        <v>300000</v>
      </c>
      <c r="L1325" s="255">
        <v>300000</v>
      </c>
      <c r="M1325" s="237"/>
      <c r="N1325" s="174"/>
      <c r="P1325" s="252"/>
      <c r="Q1325" s="453"/>
      <c r="R1325" s="47"/>
      <c r="S1325" s="47"/>
      <c r="T1325" s="46"/>
    </row>
    <row r="1326" spans="1:31" customHeight="1" ht="12.75" s="10" customFormat="1">
      <c r="A1326" s="226"/>
      <c r="B1326" s="383"/>
      <c r="C1326" s="181"/>
      <c r="D1326" s="181"/>
      <c r="E1326" s="181"/>
      <c r="F1326" s="229"/>
      <c r="G1326" s="229"/>
      <c r="H1326" s="229"/>
      <c r="I1326" s="230"/>
      <c r="J1326" s="181"/>
      <c r="K1326" s="202">
        <f>L1326+M1326</f>
        <v>0</v>
      </c>
      <c r="L1326" s="255"/>
      <c r="M1326" s="237"/>
      <c r="N1326" s="174"/>
      <c r="P1326" s="252"/>
      <c r="Q1326" s="453"/>
      <c r="R1326" s="47"/>
      <c r="S1326" s="47"/>
      <c r="T1326" s="46"/>
    </row>
    <row r="1327" spans="1:31" customHeight="1" ht="12.75" s="10" customFormat="1">
      <c r="A1327" s="226"/>
      <c r="B1327" s="269" t="s">
        <v>2292</v>
      </c>
      <c r="C1327" s="181" t="s">
        <v>2293</v>
      </c>
      <c r="D1327" s="181"/>
      <c r="E1327" s="181"/>
      <c r="F1327" s="592"/>
      <c r="G1327" s="592"/>
      <c r="H1327" s="592"/>
      <c r="I1327" s="593"/>
      <c r="J1327" s="181"/>
      <c r="K1327" s="202">
        <f>L1327+M1327</f>
        <v>0</v>
      </c>
      <c r="L1327" s="255"/>
      <c r="M1327" s="237"/>
      <c r="N1327" s="174"/>
      <c r="P1327" s="252"/>
      <c r="Q1327" s="453"/>
      <c r="R1327" s="47"/>
      <c r="S1327" s="47"/>
      <c r="T1327" s="46"/>
    </row>
    <row r="1328" spans="1:31" customHeight="1" ht="49.5" s="10" customFormat="1">
      <c r="A1328" s="226"/>
      <c r="B1328" s="264" t="s">
        <v>522</v>
      </c>
      <c r="C1328" s="181" t="s">
        <v>2293</v>
      </c>
      <c r="D1328" s="181" t="s">
        <v>20</v>
      </c>
      <c r="E1328" s="181" t="s">
        <v>512</v>
      </c>
      <c r="F1328" s="592" t="s">
        <v>2264</v>
      </c>
      <c r="G1328" s="592"/>
      <c r="H1328" s="592"/>
      <c r="I1328" s="593"/>
      <c r="J1328" s="181"/>
      <c r="K1328" s="202">
        <f>L1328+M1328</f>
        <v>0</v>
      </c>
      <c r="L1328" s="255"/>
      <c r="M1328" s="237"/>
      <c r="N1328" s="174"/>
      <c r="P1328" s="252"/>
      <c r="Q1328" s="453"/>
      <c r="R1328" s="47"/>
      <c r="S1328" s="47"/>
      <c r="T1328" s="46"/>
    </row>
    <row r="1329" spans="1:31" customHeight="1" ht="12.75" s="10" customFormat="1">
      <c r="A1329" s="226"/>
      <c r="B1329" s="264" t="s">
        <v>2289</v>
      </c>
      <c r="C1329" s="181"/>
      <c r="D1329" s="181"/>
      <c r="E1329" s="181"/>
      <c r="F1329" s="229"/>
      <c r="G1329" s="229"/>
      <c r="H1329" s="229"/>
      <c r="I1329" s="230"/>
      <c r="J1329" s="181"/>
      <c r="K1329" s="202">
        <f>L1329+M1329</f>
        <v>24000</v>
      </c>
      <c r="L1329" s="255">
        <v>24000</v>
      </c>
      <c r="M1329" s="237"/>
      <c r="N1329" s="174"/>
      <c r="P1329" s="252"/>
      <c r="Q1329" s="453"/>
      <c r="R1329" s="47"/>
      <c r="S1329" s="47"/>
      <c r="T1329" s="46"/>
    </row>
    <row r="1330" spans="1:31" customHeight="1" ht="12.75" s="10" customFormat="1">
      <c r="A1330" s="226"/>
      <c r="B1330" s="264" t="s">
        <v>2294</v>
      </c>
      <c r="C1330" s="181"/>
      <c r="D1330" s="181"/>
      <c r="E1330" s="181"/>
      <c r="F1330" s="229"/>
      <c r="G1330" s="229"/>
      <c r="H1330" s="229"/>
      <c r="I1330" s="230"/>
      <c r="J1330" s="181"/>
      <c r="K1330" s="202">
        <f>L1330+M1330</f>
        <v>18000</v>
      </c>
      <c r="L1330" s="255">
        <v>18000</v>
      </c>
      <c r="M1330" s="237"/>
      <c r="N1330" s="174"/>
      <c r="P1330" s="252"/>
      <c r="Q1330" s="453"/>
      <c r="R1330" s="47"/>
      <c r="S1330" s="47"/>
      <c r="T1330" s="46"/>
    </row>
    <row r="1331" spans="1:31" customHeight="1" ht="49.5" s="10" customFormat="1">
      <c r="A1331" s="226"/>
      <c r="B1331" s="264" t="s">
        <v>2295</v>
      </c>
      <c r="C1331" s="181" t="s">
        <v>2293</v>
      </c>
      <c r="D1331" s="181" t="s">
        <v>20</v>
      </c>
      <c r="E1331" s="181" t="s">
        <v>512</v>
      </c>
      <c r="F1331" s="592" t="s">
        <v>595</v>
      </c>
      <c r="G1331" s="592"/>
      <c r="H1331" s="592"/>
      <c r="I1331" s="593"/>
      <c r="J1331" s="181"/>
      <c r="K1331" s="202">
        <f>L1331+M1331</f>
        <v>0</v>
      </c>
      <c r="L1331" s="255"/>
      <c r="M1331" s="237"/>
      <c r="N1331" s="174"/>
      <c r="P1331" s="252"/>
      <c r="Q1331" s="453"/>
      <c r="R1331" s="47"/>
      <c r="S1331" s="47"/>
      <c r="T1331" s="46"/>
    </row>
    <row r="1332" spans="1:31" customHeight="1" ht="12.75" s="10" customFormat="1">
      <c r="A1332" s="226"/>
      <c r="B1332" s="264" t="s">
        <v>2289</v>
      </c>
      <c r="C1332" s="181"/>
      <c r="D1332" s="181"/>
      <c r="E1332" s="181"/>
      <c r="F1332" s="229"/>
      <c r="G1332" s="229"/>
      <c r="H1332" s="229"/>
      <c r="I1332" s="230"/>
      <c r="J1332" s="181"/>
      <c r="K1332" s="202">
        <f>L1332+M1332</f>
        <v>120000</v>
      </c>
      <c r="L1332" s="255">
        <v>120000</v>
      </c>
      <c r="M1332" s="237"/>
      <c r="N1332" s="174"/>
      <c r="P1332" s="252"/>
      <c r="Q1332" s="453"/>
      <c r="R1332" s="47"/>
      <c r="S1332" s="47"/>
      <c r="T1332" s="46"/>
    </row>
    <row r="1333" spans="1:31" customHeight="1" ht="12.75" s="10" customFormat="1">
      <c r="A1333" s="226"/>
      <c r="B1333" s="264" t="s">
        <v>2296</v>
      </c>
      <c r="C1333" s="181"/>
      <c r="D1333" s="181"/>
      <c r="E1333" s="181"/>
      <c r="F1333" s="229"/>
      <c r="G1333" s="229"/>
      <c r="H1333" s="229"/>
      <c r="I1333" s="230"/>
      <c r="J1333" s="181"/>
      <c r="K1333" s="202">
        <f>L1333+M1333</f>
        <v>60000</v>
      </c>
      <c r="L1333" s="255">
        <v>60000</v>
      </c>
      <c r="M1333" s="237"/>
      <c r="N1333" s="174"/>
      <c r="P1333" s="252"/>
      <c r="Q1333" s="453"/>
      <c r="R1333" s="47"/>
      <c r="S1333" s="47"/>
      <c r="T1333" s="46"/>
    </row>
    <row r="1334" spans="1:31" customHeight="1" ht="49.5" s="10" customFormat="1">
      <c r="A1334" s="226"/>
      <c r="B1334" s="265" t="s">
        <v>2297</v>
      </c>
      <c r="C1334" s="181" t="s">
        <v>2293</v>
      </c>
      <c r="D1334" s="181" t="s">
        <v>20</v>
      </c>
      <c r="E1334" s="181" t="s">
        <v>512</v>
      </c>
      <c r="F1334" s="592"/>
      <c r="G1334" s="592"/>
      <c r="H1334" s="592"/>
      <c r="I1334" s="593"/>
      <c r="J1334" s="181"/>
      <c r="K1334" s="202">
        <f>L1334+M1334</f>
        <v>40000</v>
      </c>
      <c r="L1334" s="255">
        <v>40000</v>
      </c>
      <c r="M1334" s="237"/>
      <c r="N1334" s="174"/>
      <c r="P1334" s="252"/>
      <c r="Q1334" s="453"/>
      <c r="R1334" s="47"/>
      <c r="S1334" s="47"/>
      <c r="T1334" s="46"/>
    </row>
    <row r="1335" spans="1:31" customHeight="1" ht="49.5" s="10" customFormat="1">
      <c r="A1335" s="226"/>
      <c r="B1335" s="265" t="s">
        <v>2298</v>
      </c>
      <c r="C1335" s="181" t="s">
        <v>2293</v>
      </c>
      <c r="D1335" s="181" t="s">
        <v>20</v>
      </c>
      <c r="E1335" s="181" t="s">
        <v>512</v>
      </c>
      <c r="F1335" s="592"/>
      <c r="G1335" s="592"/>
      <c r="H1335" s="592"/>
      <c r="I1335" s="593"/>
      <c r="J1335" s="181"/>
      <c r="K1335" s="202">
        <f>L1335+M1335</f>
        <v>40000</v>
      </c>
      <c r="L1335" s="255">
        <v>40000</v>
      </c>
      <c r="M1335" s="237"/>
      <c r="N1335" s="174"/>
      <c r="P1335" s="252"/>
      <c r="Q1335" s="453"/>
      <c r="R1335" s="47"/>
      <c r="S1335" s="47"/>
      <c r="T1335" s="46"/>
    </row>
    <row r="1336" spans="1:31" customHeight="1" ht="12.75" s="10" customFormat="1">
      <c r="A1336" s="226"/>
      <c r="B1336" s="63"/>
      <c r="C1336" s="181"/>
      <c r="D1336" s="181"/>
      <c r="E1336" s="181"/>
      <c r="F1336" s="594"/>
      <c r="G1336" s="592"/>
      <c r="H1336" s="592"/>
      <c r="I1336" s="593"/>
      <c r="J1336" s="181"/>
      <c r="K1336" s="202">
        <f>L1336+M1336</f>
        <v>0</v>
      </c>
      <c r="L1336" s="259"/>
      <c r="M1336" s="202"/>
      <c r="N1336" s="174"/>
      <c r="P1336" s="252"/>
      <c r="Q1336" s="453"/>
      <c r="R1336" s="47"/>
      <c r="S1336" s="47"/>
      <c r="T1336" s="46"/>
    </row>
    <row r="1337" spans="1:31" customHeight="1" ht="12.75" s="169" customFormat="1">
      <c r="A1337" s="599" t="s">
        <v>944</v>
      </c>
      <c r="B1337" s="601"/>
      <c r="C1337" s="181" t="s">
        <v>945</v>
      </c>
      <c r="D1337" s="181"/>
      <c r="E1337" s="181"/>
      <c r="F1337" s="587"/>
      <c r="G1337" s="588"/>
      <c r="H1337" s="588"/>
      <c r="I1337" s="589"/>
      <c r="J1337" s="257"/>
      <c r="K1337" s="202"/>
      <c r="L1337" s="202"/>
      <c r="M1337" s="202"/>
      <c r="N1337" s="272"/>
      <c r="O1337" s="168"/>
      <c r="P1337" s="253"/>
      <c r="Q1337" s="454"/>
      <c r="R1337" s="446"/>
      <c r="S1337" s="446"/>
      <c r="T1337" s="168"/>
      <c r="Y1337" s="170"/>
    </row>
    <row r="1338" spans="1:31" customHeight="1" ht="12.75" s="169" customFormat="1">
      <c r="A1338" s="256"/>
      <c r="B1338" s="273" t="s">
        <v>946</v>
      </c>
      <c r="C1338" s="181" t="s">
        <v>945</v>
      </c>
      <c r="D1338" s="181"/>
      <c r="E1338" s="181"/>
      <c r="F1338" s="587" t="s">
        <v>947</v>
      </c>
      <c r="G1338" s="588"/>
      <c r="H1338" s="588"/>
      <c r="I1338" s="589"/>
      <c r="J1338" s="257"/>
      <c r="K1338" s="202"/>
      <c r="L1338" s="202"/>
      <c r="M1338" s="202"/>
      <c r="N1338" s="272"/>
      <c r="O1338" s="168"/>
      <c r="P1338" s="253"/>
      <c r="Q1338" s="454"/>
      <c r="R1338" s="446"/>
      <c r="S1338" s="446"/>
      <c r="T1338" s="168"/>
      <c r="Y1338" s="170"/>
    </row>
    <row r="1339" spans="1:31" customHeight="1" ht="54.75" s="169" customFormat="1">
      <c r="A1339" s="256"/>
      <c r="B1339" s="273" t="s">
        <v>948</v>
      </c>
      <c r="C1339" s="181" t="s">
        <v>945</v>
      </c>
      <c r="D1339" s="181" t="s">
        <v>20</v>
      </c>
      <c r="E1339" s="181" t="s">
        <v>512</v>
      </c>
      <c r="F1339" s="587" t="s">
        <v>947</v>
      </c>
      <c r="G1339" s="588"/>
      <c r="H1339" s="588"/>
      <c r="I1339" s="589"/>
      <c r="J1339" s="257" t="s">
        <v>23</v>
      </c>
      <c r="K1339" s="202">
        <f>L1339+M1339</f>
        <v>80000</v>
      </c>
      <c r="L1339" s="202">
        <v>80000</v>
      </c>
      <c r="M1339" s="202"/>
      <c r="N1339" s="272"/>
      <c r="O1339" s="168"/>
      <c r="P1339" s="253"/>
      <c r="Q1339" s="454"/>
      <c r="R1339" s="446"/>
      <c r="S1339" s="446"/>
      <c r="T1339" s="168"/>
      <c r="Y1339" s="170"/>
    </row>
    <row r="1340" spans="1:31" customHeight="1" ht="51.75" s="169" customFormat="1">
      <c r="A1340" s="256"/>
      <c r="B1340" s="273" t="s">
        <v>949</v>
      </c>
      <c r="C1340" s="181" t="s">
        <v>945</v>
      </c>
      <c r="D1340" s="181" t="s">
        <v>20</v>
      </c>
      <c r="E1340" s="181" t="s">
        <v>512</v>
      </c>
      <c r="F1340" s="587" t="s">
        <v>947</v>
      </c>
      <c r="G1340" s="588"/>
      <c r="H1340" s="588"/>
      <c r="I1340" s="589"/>
      <c r="J1340" s="257" t="s">
        <v>23</v>
      </c>
      <c r="K1340" s="202">
        <f>L1340+M1340</f>
        <v>60000</v>
      </c>
      <c r="L1340" s="202">
        <v>60000</v>
      </c>
      <c r="M1340" s="202"/>
      <c r="N1340" s="272"/>
      <c r="O1340" s="168"/>
      <c r="P1340" s="253"/>
      <c r="Q1340" s="454"/>
      <c r="R1340" s="446"/>
      <c r="S1340" s="446"/>
      <c r="T1340" s="168"/>
      <c r="Y1340" s="170"/>
    </row>
    <row r="1341" spans="1:31" customHeight="1" ht="12" s="169" customFormat="1">
      <c r="A1341" s="256"/>
      <c r="B1341" s="273" t="s">
        <v>950</v>
      </c>
      <c r="C1341" s="181"/>
      <c r="D1341" s="181"/>
      <c r="E1341" s="181"/>
      <c r="F1341" s="587" t="s">
        <v>595</v>
      </c>
      <c r="G1341" s="588"/>
      <c r="H1341" s="588"/>
      <c r="I1341" s="589"/>
      <c r="J1341" s="257"/>
      <c r="K1341" s="202"/>
      <c r="L1341" s="202"/>
      <c r="M1341" s="202"/>
      <c r="N1341" s="272"/>
      <c r="O1341" s="168"/>
      <c r="P1341" s="253"/>
      <c r="Q1341" s="454"/>
      <c r="R1341" s="446"/>
      <c r="S1341" s="446"/>
      <c r="T1341" s="168"/>
      <c r="Y1341" s="170"/>
    </row>
    <row r="1342" spans="1:31" customHeight="1" ht="50.25" s="169" customFormat="1">
      <c r="A1342" s="256"/>
      <c r="B1342" s="273" t="s">
        <v>951</v>
      </c>
      <c r="C1342" s="181" t="s">
        <v>945</v>
      </c>
      <c r="D1342" s="181" t="s">
        <v>20</v>
      </c>
      <c r="E1342" s="181" t="s">
        <v>512</v>
      </c>
      <c r="F1342" s="587" t="s">
        <v>595</v>
      </c>
      <c r="G1342" s="588"/>
      <c r="H1342" s="588"/>
      <c r="I1342" s="589"/>
      <c r="J1342" s="257" t="s">
        <v>23</v>
      </c>
      <c r="K1342" s="202">
        <f>L1342+M1342</f>
        <v>100000</v>
      </c>
      <c r="L1342" s="202">
        <v>100000</v>
      </c>
      <c r="M1342" s="202"/>
      <c r="N1342" s="272"/>
      <c r="O1342" s="168"/>
      <c r="P1342" s="253"/>
      <c r="Q1342" s="454"/>
      <c r="R1342" s="446"/>
      <c r="S1342" s="446"/>
      <c r="T1342" s="168"/>
      <c r="Y1342" s="170"/>
    </row>
    <row r="1343" spans="1:31" customHeight="1" ht="50.25" s="169" customFormat="1">
      <c r="A1343" s="256"/>
      <c r="B1343" s="273" t="s">
        <v>952</v>
      </c>
      <c r="C1343" s="181" t="s">
        <v>945</v>
      </c>
      <c r="D1343" s="181" t="s">
        <v>20</v>
      </c>
      <c r="E1343" s="181" t="s">
        <v>512</v>
      </c>
      <c r="F1343" s="587" t="s">
        <v>595</v>
      </c>
      <c r="G1343" s="588"/>
      <c r="H1343" s="588"/>
      <c r="I1343" s="589"/>
      <c r="J1343" s="257" t="s">
        <v>23</v>
      </c>
      <c r="K1343" s="202">
        <f>L1343+M1343</f>
        <v>300000</v>
      </c>
      <c r="L1343" s="202">
        <v>300000</v>
      </c>
      <c r="M1343" s="202"/>
      <c r="N1343" s="272"/>
      <c r="O1343" s="168"/>
      <c r="P1343" s="253"/>
      <c r="Q1343" s="454"/>
      <c r="R1343" s="446"/>
      <c r="S1343" s="446"/>
      <c r="T1343" s="168"/>
      <c r="Y1343" s="170"/>
    </row>
    <row r="1344" spans="1:31" customHeight="1" ht="54" s="169" customFormat="1">
      <c r="A1344" s="256"/>
      <c r="B1344" s="273" t="s">
        <v>953</v>
      </c>
      <c r="C1344" s="181" t="s">
        <v>945</v>
      </c>
      <c r="D1344" s="181" t="s">
        <v>20</v>
      </c>
      <c r="E1344" s="181" t="s">
        <v>512</v>
      </c>
      <c r="F1344" s="587" t="s">
        <v>595</v>
      </c>
      <c r="G1344" s="588"/>
      <c r="H1344" s="588"/>
      <c r="I1344" s="589"/>
      <c r="J1344" s="257" t="s">
        <v>23</v>
      </c>
      <c r="K1344" s="202">
        <f>L1344+M1344</f>
        <v>200000</v>
      </c>
      <c r="L1344" s="202">
        <v>200000</v>
      </c>
      <c r="M1344" s="259"/>
      <c r="N1344" s="272"/>
      <c r="O1344" s="168"/>
      <c r="P1344" s="253"/>
      <c r="Q1344" s="454"/>
      <c r="R1344" s="446"/>
      <c r="S1344" s="446"/>
      <c r="T1344" s="168"/>
      <c r="Y1344" s="170">
        <v>3750</v>
      </c>
    </row>
    <row r="1345" spans="1:31" customHeight="1" ht="34.5" s="169" customFormat="1">
      <c r="A1345" s="256"/>
      <c r="B1345" s="273" t="s">
        <v>954</v>
      </c>
      <c r="C1345" s="181" t="s">
        <v>945</v>
      </c>
      <c r="D1345" s="181" t="s">
        <v>20</v>
      </c>
      <c r="E1345" s="181" t="s">
        <v>42</v>
      </c>
      <c r="F1345" s="587" t="s">
        <v>2299</v>
      </c>
      <c r="G1345" s="588"/>
      <c r="H1345" s="588"/>
      <c r="I1345" s="589"/>
      <c r="J1345" s="257" t="s">
        <v>23</v>
      </c>
      <c r="K1345" s="202">
        <f>L1345+M1345</f>
        <v>450000</v>
      </c>
      <c r="L1345" s="202">
        <v>450000</v>
      </c>
      <c r="M1345" s="202"/>
      <c r="N1345" s="272"/>
      <c r="O1345" s="168"/>
      <c r="P1345" s="253"/>
      <c r="Q1345" s="454"/>
      <c r="R1345" s="446"/>
      <c r="S1345" s="446"/>
      <c r="T1345" s="168"/>
      <c r="Y1345" s="170">
        <v>1000</v>
      </c>
    </row>
    <row r="1346" spans="1:31" customHeight="1" ht="12.75" s="169" customFormat="1">
      <c r="A1346" s="258"/>
      <c r="B1346" s="258"/>
      <c r="C1346" s="181"/>
      <c r="D1346" s="181"/>
      <c r="E1346" s="181"/>
      <c r="F1346" s="587"/>
      <c r="G1346" s="588"/>
      <c r="H1346" s="588"/>
      <c r="I1346" s="589"/>
      <c r="J1346" s="257"/>
      <c r="K1346" s="259"/>
      <c r="L1346" s="202"/>
      <c r="M1346" s="259"/>
      <c r="N1346" s="272"/>
      <c r="O1346" s="168"/>
      <c r="P1346" s="253"/>
      <c r="Q1346" s="454"/>
      <c r="R1346" s="446"/>
      <c r="S1346" s="446"/>
      <c r="T1346" s="168"/>
      <c r="Y1346" s="170">
        <v>574.08</v>
      </c>
    </row>
    <row r="1347" spans="1:31" customHeight="1" ht="12.75" s="169" customFormat="1">
      <c r="A1347" s="256" t="s">
        <v>956</v>
      </c>
      <c r="B1347" s="256"/>
      <c r="C1347" s="226"/>
      <c r="D1347" s="232"/>
      <c r="E1347" s="181"/>
      <c r="F1347" s="596"/>
      <c r="G1347" s="597"/>
      <c r="H1347" s="597"/>
      <c r="I1347" s="598"/>
      <c r="J1347" s="232"/>
      <c r="K1347" s="202"/>
      <c r="L1347" s="202"/>
      <c r="M1347" s="202"/>
      <c r="N1347" s="272"/>
      <c r="O1347" s="168"/>
      <c r="P1347" s="253"/>
      <c r="Q1347" s="454"/>
      <c r="R1347" s="446"/>
      <c r="S1347" s="446"/>
      <c r="T1347" s="168"/>
      <c r="Y1347" s="170">
        <v>1000</v>
      </c>
    </row>
    <row r="1348" spans="1:31" customHeight="1" ht="12.75" s="169" customFormat="1">
      <c r="A1348" s="256"/>
      <c r="B1348" s="273" t="s">
        <v>957</v>
      </c>
      <c r="C1348" s="181" t="s">
        <v>945</v>
      </c>
      <c r="D1348" s="181" t="s">
        <v>20</v>
      </c>
      <c r="E1348" s="233"/>
      <c r="F1348" s="587" t="s">
        <v>958</v>
      </c>
      <c r="G1348" s="588"/>
      <c r="H1348" s="588"/>
      <c r="I1348" s="589"/>
      <c r="J1348" s="257" t="s">
        <v>23</v>
      </c>
      <c r="K1348" s="202">
        <f>L1348+M1348</f>
        <v>500000</v>
      </c>
      <c r="L1348" s="202">
        <v>500000</v>
      </c>
      <c r="M1348" s="259"/>
      <c r="N1348" s="272"/>
      <c r="O1348" s="168"/>
      <c r="P1348" s="253"/>
      <c r="Q1348" s="454"/>
      <c r="R1348" s="446"/>
      <c r="S1348" s="446"/>
      <c r="T1348" s="168"/>
      <c r="Y1348" s="170">
        <v>3750</v>
      </c>
    </row>
    <row r="1349" spans="1:31" customHeight="1" ht="49.5" s="169" customFormat="1">
      <c r="A1349" s="256"/>
      <c r="B1349" s="273" t="s">
        <v>959</v>
      </c>
      <c r="C1349" s="181" t="s">
        <v>945</v>
      </c>
      <c r="D1349" s="181" t="s">
        <v>20</v>
      </c>
      <c r="E1349" s="181" t="s">
        <v>512</v>
      </c>
      <c r="F1349" s="587" t="s">
        <v>960</v>
      </c>
      <c r="G1349" s="588"/>
      <c r="H1349" s="588"/>
      <c r="I1349" s="589"/>
      <c r="J1349" s="257" t="s">
        <v>23</v>
      </c>
      <c r="K1349" s="202">
        <f>L1349+M1349</f>
        <v>400000</v>
      </c>
      <c r="L1349" s="202">
        <v>400000</v>
      </c>
      <c r="M1349" s="259"/>
      <c r="N1349" s="272"/>
      <c r="O1349" s="168"/>
      <c r="P1349" s="253"/>
      <c r="Q1349" s="454"/>
      <c r="R1349" s="446"/>
      <c r="S1349" s="446"/>
      <c r="T1349" s="168"/>
      <c r="Y1349" s="170">
        <v>574.08</v>
      </c>
    </row>
    <row r="1350" spans="1:31" customHeight="1" ht="12.75" s="169" customFormat="1">
      <c r="A1350" s="274"/>
      <c r="B1350" s="274"/>
      <c r="C1350" s="181"/>
      <c r="D1350" s="181"/>
      <c r="E1350" s="181"/>
      <c r="F1350" s="587"/>
      <c r="G1350" s="588"/>
      <c r="H1350" s="588"/>
      <c r="I1350" s="589"/>
      <c r="J1350" s="257"/>
      <c r="K1350" s="259"/>
      <c r="L1350" s="202"/>
      <c r="M1350" s="259"/>
      <c r="N1350" s="272"/>
      <c r="O1350" s="168"/>
      <c r="P1350" s="253"/>
      <c r="Q1350" s="454"/>
      <c r="R1350" s="446"/>
      <c r="S1350" s="446"/>
      <c r="T1350" s="168"/>
      <c r="Y1350" s="170"/>
    </row>
    <row r="1351" spans="1:31" customHeight="1" ht="12.75" s="169" customFormat="1">
      <c r="A1351" s="256" t="s">
        <v>961</v>
      </c>
      <c r="B1351" s="256"/>
      <c r="C1351" s="181"/>
      <c r="D1351" s="181"/>
      <c r="E1351" s="181"/>
      <c r="F1351" s="587"/>
      <c r="G1351" s="588"/>
      <c r="H1351" s="588"/>
      <c r="I1351" s="589"/>
      <c r="J1351" s="257"/>
      <c r="K1351" s="259"/>
      <c r="L1351" s="202"/>
      <c r="M1351" s="259"/>
      <c r="N1351" s="272"/>
      <c r="O1351" s="168"/>
      <c r="P1351" s="253"/>
      <c r="Q1351" s="454"/>
      <c r="R1351" s="446"/>
      <c r="S1351" s="446"/>
      <c r="T1351" s="168"/>
      <c r="Y1351" s="170">
        <v>3750</v>
      </c>
    </row>
    <row r="1352" spans="1:31" customHeight="1" ht="12.75" s="169" customFormat="1">
      <c r="A1352" s="273"/>
      <c r="B1352" s="273" t="s">
        <v>278</v>
      </c>
      <c r="C1352" s="226"/>
      <c r="D1352" s="232"/>
      <c r="E1352" s="181"/>
      <c r="F1352" s="587" t="s">
        <v>962</v>
      </c>
      <c r="G1352" s="588"/>
      <c r="H1352" s="588"/>
      <c r="I1352" s="589"/>
      <c r="J1352" s="232"/>
      <c r="K1352" s="202"/>
      <c r="L1352" s="202"/>
      <c r="M1352" s="202"/>
      <c r="N1352" s="272"/>
      <c r="O1352" s="168"/>
      <c r="P1352" s="253"/>
      <c r="Q1352" s="454"/>
      <c r="R1352" s="446"/>
      <c r="S1352" s="446"/>
      <c r="T1352" s="168"/>
      <c r="Y1352" s="170">
        <v>1000</v>
      </c>
    </row>
    <row r="1353" spans="1:31" customHeight="1" ht="57.75" s="169" customFormat="1">
      <c r="A1353" s="273"/>
      <c r="B1353" s="273" t="s">
        <v>948</v>
      </c>
      <c r="C1353" s="181" t="s">
        <v>945</v>
      </c>
      <c r="D1353" s="181" t="s">
        <v>20</v>
      </c>
      <c r="E1353" s="181" t="s">
        <v>512</v>
      </c>
      <c r="F1353" s="587" t="s">
        <v>962</v>
      </c>
      <c r="G1353" s="588"/>
      <c r="H1353" s="588"/>
      <c r="I1353" s="589"/>
      <c r="J1353" s="257" t="s">
        <v>23</v>
      </c>
      <c r="K1353" s="202">
        <f>L1353+M1353</f>
        <v>50000</v>
      </c>
      <c r="L1353" s="202">
        <v>50000</v>
      </c>
      <c r="M1353" s="259"/>
      <c r="N1353" s="272"/>
      <c r="O1353" s="168"/>
      <c r="P1353" s="253"/>
      <c r="Q1353" s="454"/>
      <c r="R1353" s="446"/>
      <c r="S1353" s="446"/>
      <c r="T1353" s="168"/>
      <c r="Y1353" s="170">
        <v>3750</v>
      </c>
    </row>
    <row r="1354" spans="1:31" customHeight="1" ht="57.75" s="169" customFormat="1">
      <c r="A1354" s="273"/>
      <c r="B1354" s="273" t="s">
        <v>963</v>
      </c>
      <c r="C1354" s="181" t="s">
        <v>945</v>
      </c>
      <c r="D1354" s="181" t="s">
        <v>20</v>
      </c>
      <c r="E1354" s="181" t="s">
        <v>512</v>
      </c>
      <c r="F1354" s="587" t="s">
        <v>962</v>
      </c>
      <c r="G1354" s="588"/>
      <c r="H1354" s="588"/>
      <c r="I1354" s="589"/>
      <c r="J1354" s="257" t="s">
        <v>23</v>
      </c>
      <c r="K1354" s="202">
        <f>L1354+M1354</f>
        <v>20000</v>
      </c>
      <c r="L1354" s="202">
        <v>20000</v>
      </c>
      <c r="M1354" s="259"/>
      <c r="N1354" s="272"/>
      <c r="O1354" s="168"/>
      <c r="P1354" s="253"/>
      <c r="Q1354" s="454"/>
      <c r="R1354" s="446"/>
      <c r="S1354" s="446"/>
      <c r="T1354" s="168"/>
    </row>
    <row r="1355" spans="1:31" customHeight="1" ht="57.75" s="169" customFormat="1">
      <c r="A1355" s="273"/>
      <c r="B1355" s="273" t="s">
        <v>964</v>
      </c>
      <c r="C1355" s="181" t="s">
        <v>945</v>
      </c>
      <c r="D1355" s="181" t="s">
        <v>20</v>
      </c>
      <c r="E1355" s="181" t="s">
        <v>512</v>
      </c>
      <c r="F1355" s="587" t="s">
        <v>962</v>
      </c>
      <c r="G1355" s="588"/>
      <c r="H1355" s="588"/>
      <c r="I1355" s="589"/>
      <c r="J1355" s="257" t="s">
        <v>23</v>
      </c>
      <c r="K1355" s="202">
        <f>L1355+M1355</f>
        <v>50000</v>
      </c>
      <c r="L1355" s="202">
        <v>50000</v>
      </c>
      <c r="M1355" s="259"/>
      <c r="N1355" s="272"/>
      <c r="O1355" s="168"/>
      <c r="P1355" s="253"/>
      <c r="Q1355" s="454"/>
      <c r="R1355" s="446"/>
      <c r="S1355" s="446"/>
      <c r="T1355" s="168"/>
    </row>
    <row r="1356" spans="1:31" customHeight="1" ht="12.75" s="169" customFormat="1">
      <c r="A1356" s="256"/>
      <c r="B1356" s="273" t="s">
        <v>965</v>
      </c>
      <c r="C1356" s="181"/>
      <c r="D1356" s="181"/>
      <c r="E1356" s="181"/>
      <c r="F1356" s="587" t="s">
        <v>966</v>
      </c>
      <c r="G1356" s="588"/>
      <c r="H1356" s="588"/>
      <c r="I1356" s="589"/>
      <c r="J1356" s="257"/>
      <c r="K1356" s="259"/>
      <c r="L1356" s="202"/>
      <c r="M1356" s="259"/>
      <c r="N1356" s="272"/>
      <c r="O1356" s="168"/>
      <c r="P1356" s="253"/>
      <c r="Q1356" s="454"/>
      <c r="R1356" s="446"/>
      <c r="S1356" s="446"/>
      <c r="T1356" s="168"/>
    </row>
    <row r="1357" spans="1:31" customHeight="1" ht="56.25" s="169" customFormat="1">
      <c r="A1357" s="256"/>
      <c r="B1357" s="273" t="s">
        <v>948</v>
      </c>
      <c r="C1357" s="181" t="s">
        <v>945</v>
      </c>
      <c r="D1357" s="181" t="s">
        <v>20</v>
      </c>
      <c r="E1357" s="181" t="s">
        <v>512</v>
      </c>
      <c r="F1357" s="587" t="s">
        <v>966</v>
      </c>
      <c r="G1357" s="588"/>
      <c r="H1357" s="588"/>
      <c r="I1357" s="589"/>
      <c r="J1357" s="257" t="s">
        <v>23</v>
      </c>
      <c r="K1357" s="202">
        <f>L1357+M1357</f>
        <v>90000</v>
      </c>
      <c r="L1357" s="202">
        <v>90000</v>
      </c>
      <c r="M1357" s="259"/>
      <c r="N1357" s="272"/>
      <c r="O1357" s="168"/>
      <c r="P1357" s="253"/>
      <c r="Q1357" s="454"/>
      <c r="R1357" s="446"/>
      <c r="S1357" s="446"/>
      <c r="T1357" s="168"/>
    </row>
    <row r="1358" spans="1:31" customHeight="1" ht="56.25" s="169" customFormat="1">
      <c r="A1358" s="256"/>
      <c r="B1358" s="273" t="s">
        <v>964</v>
      </c>
      <c r="C1358" s="181" t="s">
        <v>945</v>
      </c>
      <c r="D1358" s="181" t="s">
        <v>20</v>
      </c>
      <c r="E1358" s="181" t="s">
        <v>512</v>
      </c>
      <c r="F1358" s="587" t="s">
        <v>966</v>
      </c>
      <c r="G1358" s="588"/>
      <c r="H1358" s="588"/>
      <c r="I1358" s="589"/>
      <c r="J1358" s="257" t="s">
        <v>23</v>
      </c>
      <c r="K1358" s="202">
        <f>L1358+M1358</f>
        <v>10000</v>
      </c>
      <c r="L1358" s="202">
        <v>10000</v>
      </c>
      <c r="M1358" s="259"/>
      <c r="N1358" s="248"/>
      <c r="O1358" s="168"/>
      <c r="P1358" s="253"/>
      <c r="Q1358" s="454"/>
      <c r="R1358" s="446"/>
      <c r="S1358" s="446"/>
      <c r="T1358" s="168"/>
    </row>
    <row r="1359" spans="1:31" customHeight="1" ht="12.75" s="169" customFormat="1">
      <c r="A1359" s="256"/>
      <c r="B1359" s="273" t="s">
        <v>967</v>
      </c>
      <c r="C1359" s="258"/>
      <c r="D1359" s="232"/>
      <c r="E1359" s="181"/>
      <c r="F1359" s="587" t="s">
        <v>966</v>
      </c>
      <c r="G1359" s="588"/>
      <c r="H1359" s="588"/>
      <c r="I1359" s="589"/>
      <c r="J1359" s="232"/>
      <c r="K1359" s="259"/>
      <c r="L1359" s="202"/>
      <c r="M1359" s="259"/>
      <c r="N1359" s="272"/>
      <c r="O1359" s="168"/>
      <c r="P1359" s="253"/>
      <c r="Q1359" s="454"/>
      <c r="R1359" s="446"/>
      <c r="S1359" s="446"/>
      <c r="T1359" s="168"/>
    </row>
    <row r="1360" spans="1:31" customHeight="1" ht="55.5" s="169" customFormat="1">
      <c r="A1360" s="256"/>
      <c r="B1360" s="273" t="s">
        <v>968</v>
      </c>
      <c r="C1360" s="181" t="s">
        <v>945</v>
      </c>
      <c r="D1360" s="181" t="s">
        <v>20</v>
      </c>
      <c r="E1360" s="181" t="s">
        <v>512</v>
      </c>
      <c r="F1360" s="587" t="s">
        <v>966</v>
      </c>
      <c r="G1360" s="588"/>
      <c r="H1360" s="588"/>
      <c r="I1360" s="589"/>
      <c r="J1360" s="257" t="s">
        <v>23</v>
      </c>
      <c r="K1360" s="202">
        <f>L1360+M1360</f>
        <v>10000</v>
      </c>
      <c r="L1360" s="202">
        <v>10000</v>
      </c>
      <c r="M1360" s="259"/>
      <c r="N1360" s="272"/>
      <c r="O1360" s="168"/>
      <c r="P1360" s="253"/>
      <c r="Q1360" s="454"/>
      <c r="R1360" s="446"/>
      <c r="S1360" s="446"/>
      <c r="T1360" s="168"/>
    </row>
    <row r="1361" spans="1:31" customHeight="1" ht="55.5" s="169" customFormat="1">
      <c r="A1361" s="256"/>
      <c r="B1361" s="273" t="s">
        <v>948</v>
      </c>
      <c r="C1361" s="181" t="s">
        <v>945</v>
      </c>
      <c r="D1361" s="181" t="s">
        <v>20</v>
      </c>
      <c r="E1361" s="181" t="s">
        <v>512</v>
      </c>
      <c r="F1361" s="587" t="s">
        <v>966</v>
      </c>
      <c r="G1361" s="588"/>
      <c r="H1361" s="588"/>
      <c r="I1361" s="589"/>
      <c r="J1361" s="257" t="s">
        <v>23</v>
      </c>
      <c r="K1361" s="202">
        <f>L1361+M1361</f>
        <v>150000</v>
      </c>
      <c r="L1361" s="202">
        <v>150000</v>
      </c>
      <c r="M1361" s="259"/>
      <c r="N1361" s="272"/>
      <c r="O1361" s="168"/>
      <c r="P1361" s="253"/>
      <c r="Q1361" s="454"/>
      <c r="R1361" s="446"/>
      <c r="S1361" s="446"/>
      <c r="T1361" s="168"/>
    </row>
    <row r="1362" spans="1:31" customHeight="1" ht="55.5" s="169" customFormat="1">
      <c r="A1362" s="256"/>
      <c r="B1362" s="273" t="s">
        <v>969</v>
      </c>
      <c r="C1362" s="181" t="s">
        <v>945</v>
      </c>
      <c r="D1362" s="181" t="s">
        <v>20</v>
      </c>
      <c r="E1362" s="181" t="s">
        <v>512</v>
      </c>
      <c r="F1362" s="587" t="s">
        <v>966</v>
      </c>
      <c r="G1362" s="588"/>
      <c r="H1362" s="588"/>
      <c r="I1362" s="589"/>
      <c r="J1362" s="257" t="s">
        <v>23</v>
      </c>
      <c r="K1362" s="202">
        <f>L1362+M1362</f>
        <v>310000</v>
      </c>
      <c r="L1362" s="202">
        <v>310000</v>
      </c>
      <c r="M1362" s="259"/>
      <c r="N1362" s="248"/>
      <c r="O1362" s="168"/>
      <c r="P1362" s="253"/>
      <c r="Q1362" s="454"/>
      <c r="R1362" s="446"/>
      <c r="S1362" s="446"/>
      <c r="T1362" s="168"/>
    </row>
    <row r="1363" spans="1:31" customHeight="1" ht="55.5" s="169" customFormat="1">
      <c r="A1363" s="256"/>
      <c r="B1363" s="273" t="s">
        <v>2300</v>
      </c>
      <c r="C1363" s="181" t="s">
        <v>945</v>
      </c>
      <c r="D1363" s="181" t="s">
        <v>20</v>
      </c>
      <c r="E1363" s="181" t="s">
        <v>512</v>
      </c>
      <c r="F1363" s="587" t="s">
        <v>966</v>
      </c>
      <c r="G1363" s="588"/>
      <c r="H1363" s="588"/>
      <c r="I1363" s="589"/>
      <c r="J1363" s="257" t="s">
        <v>23</v>
      </c>
      <c r="K1363" s="202">
        <f>L1363+M1363</f>
        <v>50000</v>
      </c>
      <c r="L1363" s="202">
        <v>50000</v>
      </c>
      <c r="M1363" s="259"/>
      <c r="N1363" s="248"/>
      <c r="O1363" s="168"/>
      <c r="P1363" s="253"/>
      <c r="Q1363" s="454"/>
      <c r="R1363" s="446"/>
      <c r="S1363" s="446"/>
      <c r="T1363" s="168"/>
    </row>
    <row r="1364" spans="1:31" customHeight="1" ht="12.75" s="169" customFormat="1">
      <c r="A1364" s="256"/>
      <c r="B1364" s="273" t="s">
        <v>971</v>
      </c>
      <c r="C1364" s="181"/>
      <c r="D1364" s="181"/>
      <c r="E1364" s="181"/>
      <c r="F1364" s="587" t="s">
        <v>595</v>
      </c>
      <c r="G1364" s="588"/>
      <c r="H1364" s="588"/>
      <c r="I1364" s="589"/>
      <c r="J1364" s="257"/>
      <c r="K1364" s="259"/>
      <c r="L1364" s="202"/>
      <c r="M1364" s="259"/>
      <c r="N1364" s="248"/>
      <c r="O1364" s="168"/>
      <c r="P1364" s="253"/>
      <c r="Q1364" s="454"/>
      <c r="R1364" s="446"/>
      <c r="S1364" s="446"/>
      <c r="T1364" s="168"/>
    </row>
    <row r="1365" spans="1:31" customHeight="1" ht="58.5" s="169" customFormat="1">
      <c r="A1365" s="256"/>
      <c r="B1365" s="273" t="s">
        <v>948</v>
      </c>
      <c r="C1365" s="181" t="s">
        <v>945</v>
      </c>
      <c r="D1365" s="181" t="s">
        <v>20</v>
      </c>
      <c r="E1365" s="181" t="s">
        <v>512</v>
      </c>
      <c r="F1365" s="587" t="s">
        <v>595</v>
      </c>
      <c r="G1365" s="588"/>
      <c r="H1365" s="588"/>
      <c r="I1365" s="589"/>
      <c r="J1365" s="257" t="s">
        <v>23</v>
      </c>
      <c r="K1365" s="202">
        <f>L1365+M1365</f>
        <v>60000</v>
      </c>
      <c r="L1365" s="202">
        <v>60000</v>
      </c>
      <c r="M1365" s="259"/>
      <c r="N1365" s="248"/>
      <c r="O1365" s="168"/>
      <c r="P1365" s="253"/>
      <c r="Q1365" s="454"/>
      <c r="R1365" s="446"/>
      <c r="S1365" s="446"/>
      <c r="T1365" s="168"/>
    </row>
    <row r="1366" spans="1:31" customHeight="1" ht="58.5" s="169" customFormat="1">
      <c r="A1366" s="256"/>
      <c r="B1366" s="273" t="s">
        <v>963</v>
      </c>
      <c r="C1366" s="181" t="s">
        <v>945</v>
      </c>
      <c r="D1366" s="181" t="s">
        <v>20</v>
      </c>
      <c r="E1366" s="181" t="s">
        <v>512</v>
      </c>
      <c r="F1366" s="587" t="s">
        <v>595</v>
      </c>
      <c r="G1366" s="588"/>
      <c r="H1366" s="588"/>
      <c r="I1366" s="589"/>
      <c r="J1366" s="257" t="s">
        <v>23</v>
      </c>
      <c r="K1366" s="202">
        <f>L1366+M1366</f>
        <v>15000</v>
      </c>
      <c r="L1366" s="202">
        <v>15000</v>
      </c>
      <c r="M1366" s="259"/>
      <c r="N1366" s="272"/>
      <c r="O1366" s="168"/>
      <c r="P1366" s="253"/>
      <c r="Q1366" s="454"/>
      <c r="R1366" s="446"/>
      <c r="S1366" s="446"/>
      <c r="T1366" s="168"/>
    </row>
    <row r="1367" spans="1:31" customHeight="1" ht="12.75" s="169" customFormat="1">
      <c r="A1367" s="256"/>
      <c r="B1367" s="273" t="s">
        <v>972</v>
      </c>
      <c r="C1367" s="181"/>
      <c r="D1367" s="181"/>
      <c r="E1367" s="181"/>
      <c r="F1367" s="587" t="s">
        <v>973</v>
      </c>
      <c r="G1367" s="588"/>
      <c r="H1367" s="588"/>
      <c r="I1367" s="589"/>
      <c r="J1367" s="257"/>
      <c r="K1367" s="259"/>
      <c r="L1367" s="202"/>
      <c r="M1367" s="259"/>
      <c r="N1367" s="143"/>
      <c r="P1367" s="439"/>
      <c r="Q1367" s="454"/>
      <c r="R1367" s="446"/>
      <c r="S1367" s="446"/>
      <c r="T1367" s="168"/>
    </row>
    <row r="1368" spans="1:31" customHeight="1" ht="56.25" s="76" customFormat="1">
      <c r="A1368" s="256"/>
      <c r="B1368" s="273" t="s">
        <v>948</v>
      </c>
      <c r="C1368" s="181" t="s">
        <v>945</v>
      </c>
      <c r="D1368" s="181" t="s">
        <v>20</v>
      </c>
      <c r="E1368" s="181" t="s">
        <v>512</v>
      </c>
      <c r="F1368" s="587" t="s">
        <v>973</v>
      </c>
      <c r="G1368" s="588"/>
      <c r="H1368" s="588"/>
      <c r="I1368" s="589"/>
      <c r="J1368" s="257" t="s">
        <v>23</v>
      </c>
      <c r="K1368" s="202">
        <f>L1368+M1368</f>
        <v>60000</v>
      </c>
      <c r="L1368" s="202">
        <v>60000</v>
      </c>
      <c r="M1368" s="259"/>
      <c r="N1368" s="236"/>
      <c r="P1368" s="235"/>
      <c r="Q1368" s="455"/>
      <c r="R1368" s="447"/>
      <c r="S1368" s="447"/>
      <c r="T1368" s="77"/>
    </row>
    <row r="1369" spans="1:31" customHeight="1" ht="56.25" s="47" customFormat="1">
      <c r="A1369" s="256"/>
      <c r="B1369" s="273" t="s">
        <v>963</v>
      </c>
      <c r="C1369" s="181" t="s">
        <v>945</v>
      </c>
      <c r="D1369" s="181" t="s">
        <v>20</v>
      </c>
      <c r="E1369" s="181" t="s">
        <v>512</v>
      </c>
      <c r="F1369" s="587" t="s">
        <v>973</v>
      </c>
      <c r="G1369" s="588"/>
      <c r="H1369" s="588"/>
      <c r="I1369" s="589"/>
      <c r="J1369" s="257" t="s">
        <v>23</v>
      </c>
      <c r="K1369" s="202">
        <f>L1369+M1369</f>
        <v>15000</v>
      </c>
      <c r="L1369" s="275">
        <v>15000</v>
      </c>
      <c r="M1369" s="202"/>
      <c r="N1369" s="8"/>
      <c r="O1369" s="10"/>
      <c r="Q1369" s="453"/>
    </row>
    <row r="1370" spans="1:31" customHeight="1" ht="12.75" s="47" customFormat="1">
      <c r="A1370" s="256"/>
      <c r="B1370" s="273" t="s">
        <v>974</v>
      </c>
      <c r="C1370" s="234"/>
      <c r="D1370" s="234"/>
      <c r="E1370" s="181"/>
      <c r="F1370" s="587" t="s">
        <v>595</v>
      </c>
      <c r="G1370" s="588"/>
      <c r="H1370" s="588"/>
      <c r="I1370" s="589"/>
      <c r="J1370" s="181"/>
      <c r="K1370" s="259"/>
      <c r="L1370" s="275"/>
      <c r="M1370" s="202"/>
      <c r="N1370" s="8"/>
      <c r="O1370" s="10"/>
      <c r="Q1370" s="453"/>
    </row>
    <row r="1371" spans="1:31" customHeight="1" ht="57" s="47" customFormat="1">
      <c r="A1371" s="256"/>
      <c r="B1371" s="273" t="s">
        <v>948</v>
      </c>
      <c r="C1371" s="181" t="s">
        <v>945</v>
      </c>
      <c r="D1371" s="181" t="s">
        <v>20</v>
      </c>
      <c r="E1371" s="181" t="s">
        <v>512</v>
      </c>
      <c r="F1371" s="587" t="s">
        <v>595</v>
      </c>
      <c r="G1371" s="588"/>
      <c r="H1371" s="588"/>
      <c r="I1371" s="589"/>
      <c r="J1371" s="257" t="s">
        <v>23</v>
      </c>
      <c r="K1371" s="202">
        <f>L1371+M1371</f>
        <v>50000</v>
      </c>
      <c r="L1371" s="276">
        <v>50000</v>
      </c>
      <c r="M1371" s="276"/>
      <c r="N1371" s="172"/>
      <c r="O1371" s="10"/>
      <c r="Q1371" s="453"/>
    </row>
    <row r="1372" spans="1:31" customHeight="1" ht="57" s="47" customFormat="1">
      <c r="A1372" s="256"/>
      <c r="B1372" s="273" t="s">
        <v>963</v>
      </c>
      <c r="C1372" s="181" t="s">
        <v>945</v>
      </c>
      <c r="D1372" s="181" t="s">
        <v>20</v>
      </c>
      <c r="E1372" s="181" t="s">
        <v>512</v>
      </c>
      <c r="F1372" s="587" t="s">
        <v>595</v>
      </c>
      <c r="G1372" s="588"/>
      <c r="H1372" s="588"/>
      <c r="I1372" s="589"/>
      <c r="J1372" s="257" t="s">
        <v>23</v>
      </c>
      <c r="K1372" s="202">
        <f>L1372+M1372</f>
        <v>20000</v>
      </c>
      <c r="L1372" s="202">
        <v>20000</v>
      </c>
      <c r="M1372" s="277"/>
      <c r="N1372" s="8"/>
      <c r="O1372" s="10"/>
      <c r="Q1372" s="453"/>
      <c r="AE1372" s="47"/>
    </row>
    <row r="1373" spans="1:31" customHeight="1" ht="57" s="47" customFormat="1">
      <c r="A1373" s="256"/>
      <c r="B1373" s="273" t="s">
        <v>975</v>
      </c>
      <c r="C1373" s="181" t="s">
        <v>945</v>
      </c>
      <c r="D1373" s="181" t="s">
        <v>20</v>
      </c>
      <c r="E1373" s="181" t="s">
        <v>512</v>
      </c>
      <c r="F1373" s="587" t="s">
        <v>595</v>
      </c>
      <c r="G1373" s="588"/>
      <c r="H1373" s="588"/>
      <c r="I1373" s="589"/>
      <c r="J1373" s="257" t="s">
        <v>23</v>
      </c>
      <c r="K1373" s="202">
        <f>L1373+M1373</f>
        <v>70000</v>
      </c>
      <c r="L1373" s="276">
        <v>70000</v>
      </c>
      <c r="M1373" s="276"/>
      <c r="N1373" s="8"/>
      <c r="O1373" s="10"/>
      <c r="Q1373" s="453"/>
      <c r="W1373" s="47"/>
    </row>
    <row r="1374" spans="1:31" s="50" customFormat="1">
      <c r="A1374" s="226"/>
      <c r="B1374" s="226"/>
      <c r="C1374" s="181"/>
      <c r="D1374" s="181"/>
      <c r="E1374" s="181"/>
      <c r="F1374" s="587"/>
      <c r="G1374" s="588"/>
      <c r="H1374" s="588"/>
      <c r="I1374" s="589"/>
      <c r="J1374" s="181"/>
      <c r="K1374" s="202"/>
      <c r="L1374" s="202"/>
      <c r="M1374" s="202"/>
      <c r="N1374" s="278"/>
      <c r="P1374" s="440"/>
      <c r="Q1374" s="456"/>
      <c r="R1374" s="448"/>
      <c r="S1374" s="448"/>
      <c r="T1374" s="180"/>
    </row>
    <row r="1375" spans="1:31" s="50" customFormat="1">
      <c r="A1375" s="599" t="s">
        <v>976</v>
      </c>
      <c r="B1375" s="600"/>
      <c r="C1375" s="601"/>
      <c r="D1375" s="181"/>
      <c r="E1375" s="181"/>
      <c r="F1375" s="587" t="s">
        <v>977</v>
      </c>
      <c r="G1375" s="588"/>
      <c r="H1375" s="588"/>
      <c r="I1375" s="589"/>
      <c r="J1375" s="181"/>
      <c r="K1375" s="202"/>
      <c r="L1375" s="202"/>
      <c r="M1375" s="202"/>
      <c r="N1375" s="278"/>
      <c r="P1375" s="440"/>
      <c r="Q1375" s="456"/>
      <c r="R1375" s="448"/>
      <c r="S1375" s="448"/>
      <c r="T1375" s="180"/>
    </row>
    <row r="1376" spans="1:31" customHeight="1" ht="43.5" s="50" customFormat="1">
      <c r="A1376" s="270"/>
      <c r="B1376" s="279" t="s">
        <v>2301</v>
      </c>
      <c r="C1376" s="181" t="s">
        <v>945</v>
      </c>
      <c r="D1376" s="181" t="s">
        <v>20</v>
      </c>
      <c r="E1376" s="181" t="s">
        <v>21</v>
      </c>
      <c r="F1376" s="587" t="s">
        <v>977</v>
      </c>
      <c r="G1376" s="588"/>
      <c r="H1376" s="588"/>
      <c r="I1376" s="589"/>
      <c r="J1376" s="257" t="s">
        <v>23</v>
      </c>
      <c r="K1376" s="202">
        <f>L1376+M1376</f>
        <v>650000</v>
      </c>
      <c r="L1376" s="202">
        <v>650000</v>
      </c>
      <c r="M1376" s="202"/>
      <c r="N1376" s="278"/>
      <c r="P1376" s="441"/>
      <c r="Q1376" s="456"/>
      <c r="R1376" s="448"/>
      <c r="S1376" s="448"/>
      <c r="T1376" s="180"/>
    </row>
    <row r="1377" spans="1:31" s="50" customFormat="1">
      <c r="A1377" s="270"/>
      <c r="B1377" s="280" t="s">
        <v>982</v>
      </c>
      <c r="C1377" s="271"/>
      <c r="D1377" s="181"/>
      <c r="E1377" s="181"/>
      <c r="F1377" s="587" t="s">
        <v>977</v>
      </c>
      <c r="G1377" s="588"/>
      <c r="H1377" s="588"/>
      <c r="I1377" s="589"/>
      <c r="J1377" s="181"/>
      <c r="K1377" s="202"/>
      <c r="L1377" s="202"/>
      <c r="M1377" s="202"/>
      <c r="N1377" s="278"/>
      <c r="P1377" s="441"/>
      <c r="Q1377" s="456"/>
      <c r="R1377" s="448"/>
      <c r="S1377" s="448"/>
      <c r="T1377" s="180"/>
    </row>
    <row r="1378" spans="1:31" customHeight="1" ht="25.5" s="10" customFormat="1">
      <c r="A1378" s="274"/>
      <c r="B1378" s="258" t="s">
        <v>983</v>
      </c>
      <c r="C1378" s="181" t="s">
        <v>945</v>
      </c>
      <c r="D1378" s="181" t="s">
        <v>20</v>
      </c>
      <c r="E1378" s="181" t="s">
        <v>42</v>
      </c>
      <c r="F1378" s="587" t="s">
        <v>977</v>
      </c>
      <c r="G1378" s="588"/>
      <c r="H1378" s="588"/>
      <c r="I1378" s="589"/>
      <c r="J1378" s="257" t="s">
        <v>23</v>
      </c>
      <c r="K1378" s="202">
        <f>L1378+M1378</f>
        <v>20000</v>
      </c>
      <c r="L1378" s="202">
        <v>20000</v>
      </c>
      <c r="M1378" s="202"/>
      <c r="N1378" s="8"/>
      <c r="P1378" s="252"/>
      <c r="Q1378" s="453"/>
      <c r="R1378" s="47"/>
      <c r="S1378" s="47"/>
      <c r="T1378" s="46"/>
    </row>
    <row r="1379" spans="1:31" s="50" customFormat="1">
      <c r="A1379" s="274"/>
      <c r="B1379" s="258" t="s">
        <v>984</v>
      </c>
      <c r="C1379" s="274"/>
      <c r="D1379" s="181"/>
      <c r="E1379" s="181"/>
      <c r="F1379" s="587" t="s">
        <v>977</v>
      </c>
      <c r="G1379" s="588"/>
      <c r="H1379" s="588"/>
      <c r="I1379" s="589"/>
      <c r="J1379" s="181"/>
      <c r="K1379" s="202"/>
      <c r="L1379" s="202"/>
      <c r="M1379" s="202"/>
      <c r="N1379" s="278"/>
      <c r="P1379" s="441"/>
      <c r="Q1379" s="456"/>
      <c r="R1379" s="448"/>
      <c r="S1379" s="448"/>
      <c r="T1379" s="180"/>
    </row>
    <row r="1380" spans="1:31" s="50" customFormat="1">
      <c r="A1380" s="258"/>
      <c r="B1380" s="281" t="s">
        <v>985</v>
      </c>
      <c r="C1380" s="181" t="s">
        <v>945</v>
      </c>
      <c r="D1380" s="181" t="s">
        <v>20</v>
      </c>
      <c r="E1380" s="181" t="s">
        <v>21</v>
      </c>
      <c r="F1380" s="587" t="s">
        <v>977</v>
      </c>
      <c r="G1380" s="588"/>
      <c r="H1380" s="588"/>
      <c r="I1380" s="589"/>
      <c r="J1380" s="257" t="s">
        <v>23</v>
      </c>
      <c r="K1380" s="202">
        <f>L1380+M1380</f>
        <v>50000</v>
      </c>
      <c r="L1380" s="202">
        <v>50000</v>
      </c>
      <c r="M1380" s="202"/>
      <c r="N1380" s="278"/>
      <c r="P1380" s="441"/>
      <c r="Q1380" s="456"/>
      <c r="R1380" s="448"/>
      <c r="S1380" s="448"/>
      <c r="T1380" s="180"/>
    </row>
    <row r="1381" spans="1:31" s="50" customFormat="1">
      <c r="A1381" s="258"/>
      <c r="B1381" s="281" t="s">
        <v>986</v>
      </c>
      <c r="C1381" s="257"/>
      <c r="D1381" s="181"/>
      <c r="E1381" s="181"/>
      <c r="F1381" s="587" t="s">
        <v>977</v>
      </c>
      <c r="G1381" s="588"/>
      <c r="H1381" s="588"/>
      <c r="I1381" s="589"/>
      <c r="J1381" s="181"/>
      <c r="K1381" s="202"/>
      <c r="L1381" s="202"/>
      <c r="M1381" s="202"/>
      <c r="N1381" s="278"/>
      <c r="P1381" s="441"/>
      <c r="Q1381" s="456"/>
      <c r="R1381" s="448"/>
      <c r="S1381" s="448"/>
      <c r="T1381" s="180"/>
    </row>
    <row r="1382" spans="1:31" customHeight="1" ht="25.5" s="10" customFormat="1">
      <c r="A1382" s="258"/>
      <c r="B1382" s="281" t="s">
        <v>987</v>
      </c>
      <c r="C1382" s="181" t="s">
        <v>945</v>
      </c>
      <c r="D1382" s="181" t="s">
        <v>20</v>
      </c>
      <c r="E1382" s="181" t="s">
        <v>42</v>
      </c>
      <c r="F1382" s="587" t="s">
        <v>977</v>
      </c>
      <c r="G1382" s="588"/>
      <c r="H1382" s="588"/>
      <c r="I1382" s="589"/>
      <c r="J1382" s="257" t="s">
        <v>23</v>
      </c>
      <c r="K1382" s="202">
        <f>L1382+M1382</f>
        <v>50000</v>
      </c>
      <c r="L1382" s="202">
        <v>50000</v>
      </c>
      <c r="M1382" s="202"/>
      <c r="N1382" s="8"/>
      <c r="P1382" s="252"/>
      <c r="Q1382" s="453"/>
      <c r="R1382" s="47"/>
      <c r="S1382" s="47"/>
      <c r="T1382" s="46"/>
    </row>
    <row r="1383" spans="1:31" s="50" customFormat="1">
      <c r="A1383" s="258"/>
      <c r="B1383" s="281" t="s">
        <v>988</v>
      </c>
      <c r="C1383" s="257"/>
      <c r="D1383" s="181"/>
      <c r="E1383" s="181"/>
      <c r="F1383" s="587" t="s">
        <v>977</v>
      </c>
      <c r="G1383" s="588"/>
      <c r="H1383" s="588"/>
      <c r="I1383" s="589"/>
      <c r="J1383" s="181"/>
      <c r="K1383" s="202"/>
      <c r="L1383" s="202"/>
      <c r="M1383" s="202"/>
      <c r="N1383" s="278"/>
      <c r="P1383" s="441"/>
      <c r="Q1383" s="456"/>
      <c r="R1383" s="448"/>
      <c r="S1383" s="448"/>
      <c r="T1383" s="180"/>
    </row>
    <row r="1384" spans="1:31" customHeight="1" ht="51" s="10" customFormat="1">
      <c r="A1384" s="258"/>
      <c r="B1384" s="281" t="s">
        <v>989</v>
      </c>
      <c r="C1384" s="181" t="s">
        <v>945</v>
      </c>
      <c r="D1384" s="181" t="s">
        <v>20</v>
      </c>
      <c r="E1384" s="181" t="s">
        <v>512</v>
      </c>
      <c r="F1384" s="587" t="s">
        <v>977</v>
      </c>
      <c r="G1384" s="588"/>
      <c r="H1384" s="588"/>
      <c r="I1384" s="589"/>
      <c r="J1384" s="257" t="s">
        <v>23</v>
      </c>
      <c r="K1384" s="202">
        <f>L1384+M1384</f>
        <v>110000</v>
      </c>
      <c r="L1384" s="202">
        <v>110000</v>
      </c>
      <c r="M1384" s="202"/>
      <c r="N1384" s="8"/>
      <c r="P1384" s="252"/>
      <c r="Q1384" s="453"/>
      <c r="R1384" s="47"/>
      <c r="S1384" s="47"/>
      <c r="T1384" s="46"/>
    </row>
    <row r="1385" spans="1:31" s="50" customFormat="1">
      <c r="A1385" s="258"/>
      <c r="B1385" s="281" t="s">
        <v>990</v>
      </c>
      <c r="C1385" s="257"/>
      <c r="D1385" s="181"/>
      <c r="E1385" s="181"/>
      <c r="F1385" s="587" t="s">
        <v>977</v>
      </c>
      <c r="G1385" s="588"/>
      <c r="H1385" s="588"/>
      <c r="I1385" s="589"/>
      <c r="J1385" s="181"/>
      <c r="K1385" s="202"/>
      <c r="L1385" s="202"/>
      <c r="M1385" s="202"/>
      <c r="N1385" s="278"/>
      <c r="P1385" s="441"/>
      <c r="Q1385" s="456"/>
      <c r="R1385" s="448"/>
      <c r="S1385" s="448"/>
      <c r="T1385" s="180"/>
    </row>
    <row r="1386" spans="1:31" s="50" customFormat="1">
      <c r="A1386" s="258"/>
      <c r="B1386" s="258" t="s">
        <v>1005</v>
      </c>
      <c r="C1386" s="181" t="s">
        <v>945</v>
      </c>
      <c r="D1386" s="181" t="s">
        <v>20</v>
      </c>
      <c r="E1386" s="233"/>
      <c r="F1386" s="587" t="s">
        <v>977</v>
      </c>
      <c r="G1386" s="588"/>
      <c r="H1386" s="588"/>
      <c r="I1386" s="589"/>
      <c r="J1386" s="257" t="s">
        <v>23</v>
      </c>
      <c r="K1386" s="202">
        <f>L1386+M1386</f>
        <v>155000</v>
      </c>
      <c r="L1386" s="202">
        <v>155000</v>
      </c>
      <c r="M1386" s="202"/>
      <c r="N1386" s="278"/>
      <c r="P1386" s="441"/>
      <c r="Q1386" s="456"/>
      <c r="R1386" s="448"/>
      <c r="S1386" s="448"/>
      <c r="T1386" s="180"/>
    </row>
    <row r="1387" spans="1:31" s="50" customFormat="1">
      <c r="A1387" s="258"/>
      <c r="B1387" s="258" t="s">
        <v>987</v>
      </c>
      <c r="C1387" s="181" t="s">
        <v>945</v>
      </c>
      <c r="D1387" s="181" t="s">
        <v>20</v>
      </c>
      <c r="E1387" s="181" t="s">
        <v>21</v>
      </c>
      <c r="F1387" s="587" t="s">
        <v>977</v>
      </c>
      <c r="G1387" s="588"/>
      <c r="H1387" s="588"/>
      <c r="I1387" s="589"/>
      <c r="J1387" s="257" t="s">
        <v>23</v>
      </c>
      <c r="K1387" s="202">
        <f>L1387+M1387</f>
        <v>80000</v>
      </c>
      <c r="L1387" s="202">
        <v>80000</v>
      </c>
      <c r="M1387" s="202"/>
      <c r="N1387" s="278"/>
      <c r="P1387" s="441"/>
      <c r="Q1387" s="456"/>
      <c r="R1387" s="448"/>
      <c r="S1387" s="448"/>
      <c r="T1387" s="180"/>
    </row>
    <row r="1388" spans="1:31" s="50" customFormat="1">
      <c r="A1388" s="282"/>
      <c r="B1388" s="280" t="s">
        <v>991</v>
      </c>
      <c r="C1388" s="282"/>
      <c r="D1388" s="181"/>
      <c r="E1388" s="181"/>
      <c r="F1388" s="587" t="s">
        <v>977</v>
      </c>
      <c r="G1388" s="588"/>
      <c r="H1388" s="588"/>
      <c r="I1388" s="589"/>
      <c r="J1388" s="181"/>
      <c r="K1388" s="202"/>
      <c r="L1388" s="202"/>
      <c r="M1388" s="202"/>
      <c r="N1388" s="278"/>
      <c r="P1388" s="441"/>
      <c r="Q1388" s="456"/>
      <c r="R1388" s="448"/>
      <c r="S1388" s="448"/>
      <c r="T1388" s="180"/>
    </row>
    <row r="1389" spans="1:31" customHeight="1" ht="51" s="50" customFormat="1">
      <c r="A1389" s="282"/>
      <c r="B1389" s="280" t="s">
        <v>952</v>
      </c>
      <c r="C1389" s="181" t="s">
        <v>945</v>
      </c>
      <c r="D1389" s="181" t="s">
        <v>20</v>
      </c>
      <c r="E1389" s="181" t="s">
        <v>512</v>
      </c>
      <c r="F1389" s="587" t="s">
        <v>977</v>
      </c>
      <c r="G1389" s="588"/>
      <c r="H1389" s="588"/>
      <c r="I1389" s="589"/>
      <c r="J1389" s="257" t="s">
        <v>23</v>
      </c>
      <c r="K1389" s="202">
        <f>L1389+M1389</f>
        <v>90000</v>
      </c>
      <c r="L1389" s="202">
        <v>90000</v>
      </c>
      <c r="M1389" s="202"/>
      <c r="N1389" s="278"/>
      <c r="P1389" s="441"/>
      <c r="Q1389" s="456"/>
      <c r="R1389" s="448"/>
      <c r="S1389" s="448"/>
      <c r="T1389" s="180"/>
    </row>
    <row r="1390" spans="1:31" customHeight="1" ht="51" s="50" customFormat="1">
      <c r="A1390" s="282"/>
      <c r="B1390" s="280" t="s">
        <v>992</v>
      </c>
      <c r="C1390" s="181" t="s">
        <v>945</v>
      </c>
      <c r="D1390" s="181" t="s">
        <v>20</v>
      </c>
      <c r="E1390" s="181" t="s">
        <v>512</v>
      </c>
      <c r="F1390" s="587" t="s">
        <v>977</v>
      </c>
      <c r="G1390" s="588"/>
      <c r="H1390" s="588"/>
      <c r="I1390" s="589"/>
      <c r="J1390" s="257" t="s">
        <v>23</v>
      </c>
      <c r="K1390" s="202">
        <f>L1390+M1390</f>
        <v>150000</v>
      </c>
      <c r="L1390" s="202">
        <v>150000</v>
      </c>
      <c r="M1390" s="202"/>
      <c r="N1390" s="278"/>
      <c r="P1390" s="441"/>
      <c r="Q1390" s="456"/>
      <c r="R1390" s="448"/>
      <c r="S1390" s="448"/>
      <c r="T1390" s="180"/>
    </row>
    <row r="1391" spans="1:31" s="50" customFormat="1">
      <c r="A1391" s="282"/>
      <c r="B1391" s="280" t="s">
        <v>994</v>
      </c>
      <c r="C1391" s="282"/>
      <c r="D1391" s="181"/>
      <c r="E1391" s="181"/>
      <c r="F1391" s="587" t="s">
        <v>977</v>
      </c>
      <c r="G1391" s="588"/>
      <c r="H1391" s="588"/>
      <c r="I1391" s="589"/>
      <c r="J1391" s="181"/>
      <c r="K1391" s="202"/>
      <c r="L1391" s="202"/>
      <c r="M1391" s="202"/>
      <c r="N1391" s="278"/>
      <c r="P1391" s="441"/>
      <c r="Q1391" s="456"/>
      <c r="R1391" s="448"/>
      <c r="S1391" s="448"/>
      <c r="T1391" s="180"/>
    </row>
    <row r="1392" spans="1:31" customHeight="1" ht="51" s="50" customFormat="1">
      <c r="A1392" s="282"/>
      <c r="B1392" s="280" t="s">
        <v>964</v>
      </c>
      <c r="C1392" s="181" t="s">
        <v>945</v>
      </c>
      <c r="D1392" s="181" t="s">
        <v>20</v>
      </c>
      <c r="E1392" s="181" t="s">
        <v>512</v>
      </c>
      <c r="F1392" s="587" t="s">
        <v>977</v>
      </c>
      <c r="G1392" s="588"/>
      <c r="H1392" s="588"/>
      <c r="I1392" s="589"/>
      <c r="J1392" s="257" t="s">
        <v>23</v>
      </c>
      <c r="K1392" s="202">
        <f>L1392+M1392</f>
        <v>180000</v>
      </c>
      <c r="L1392" s="202">
        <v>180000</v>
      </c>
      <c r="M1392" s="202"/>
      <c r="N1392" s="278"/>
      <c r="P1392" s="441"/>
      <c r="Q1392" s="456"/>
      <c r="R1392" s="448"/>
      <c r="S1392" s="448"/>
      <c r="T1392" s="180"/>
    </row>
    <row r="1393" spans="1:31" s="50" customFormat="1">
      <c r="A1393" s="282"/>
      <c r="B1393" s="280" t="s">
        <v>948</v>
      </c>
      <c r="C1393" s="181" t="s">
        <v>945</v>
      </c>
      <c r="D1393" s="181" t="s">
        <v>20</v>
      </c>
      <c r="E1393" s="181" t="s">
        <v>21</v>
      </c>
      <c r="F1393" s="587" t="s">
        <v>977</v>
      </c>
      <c r="G1393" s="588"/>
      <c r="H1393" s="588"/>
      <c r="I1393" s="589"/>
      <c r="J1393" s="257" t="s">
        <v>23</v>
      </c>
      <c r="K1393" s="202">
        <f>L1393+M1393</f>
        <v>205000</v>
      </c>
      <c r="L1393" s="202">
        <v>205000</v>
      </c>
      <c r="M1393" s="202"/>
      <c r="N1393" s="278"/>
      <c r="P1393" s="441"/>
      <c r="Q1393" s="456"/>
      <c r="R1393" s="448"/>
      <c r="S1393" s="448"/>
      <c r="T1393" s="180"/>
    </row>
    <row r="1394" spans="1:31" s="50" customFormat="1">
      <c r="A1394" s="283"/>
      <c r="B1394" s="280"/>
      <c r="C1394" s="282"/>
      <c r="D1394" s="181"/>
      <c r="E1394" s="181"/>
      <c r="F1394" s="587"/>
      <c r="G1394" s="588"/>
      <c r="H1394" s="588"/>
      <c r="I1394" s="589"/>
      <c r="J1394" s="181"/>
      <c r="K1394" s="202"/>
      <c r="L1394" s="202"/>
      <c r="M1394" s="202"/>
      <c r="N1394" s="278"/>
      <c r="P1394" s="441"/>
      <c r="Q1394" s="456"/>
      <c r="R1394" s="448"/>
      <c r="S1394" s="448"/>
      <c r="T1394" s="180"/>
    </row>
    <row r="1395" spans="1:31" s="50" customFormat="1">
      <c r="A1395" s="599" t="s">
        <v>995</v>
      </c>
      <c r="B1395" s="601"/>
      <c r="C1395" s="181"/>
      <c r="D1395" s="181"/>
      <c r="E1395" s="181"/>
      <c r="F1395" s="587" t="s">
        <v>977</v>
      </c>
      <c r="G1395" s="588"/>
      <c r="H1395" s="588"/>
      <c r="I1395" s="589"/>
      <c r="J1395" s="181"/>
      <c r="K1395" s="202"/>
      <c r="L1395" s="202"/>
      <c r="M1395" s="202"/>
      <c r="N1395" s="278"/>
      <c r="P1395" s="441"/>
      <c r="Q1395" s="456"/>
      <c r="R1395" s="448"/>
      <c r="S1395" s="448"/>
      <c r="T1395" s="180"/>
    </row>
    <row r="1396" spans="1:31" customHeight="1" ht="51" s="50" customFormat="1">
      <c r="A1396" s="256"/>
      <c r="B1396" s="273" t="s">
        <v>997</v>
      </c>
      <c r="C1396" s="181" t="s">
        <v>945</v>
      </c>
      <c r="D1396" s="181" t="s">
        <v>20</v>
      </c>
      <c r="E1396" s="181" t="s">
        <v>512</v>
      </c>
      <c r="F1396" s="587" t="s">
        <v>977</v>
      </c>
      <c r="G1396" s="588"/>
      <c r="H1396" s="588"/>
      <c r="I1396" s="589"/>
      <c r="J1396" s="257" t="s">
        <v>23</v>
      </c>
      <c r="K1396" s="202">
        <f>L1396+M1396</f>
        <v>40000</v>
      </c>
      <c r="L1396" s="202">
        <v>40000</v>
      </c>
      <c r="M1396" s="202"/>
      <c r="N1396" s="278"/>
      <c r="P1396" s="441"/>
      <c r="Q1396" s="456"/>
      <c r="R1396" s="448"/>
      <c r="S1396" s="448"/>
      <c r="T1396" s="180"/>
    </row>
    <row r="1397" spans="1:31" s="50" customFormat="1">
      <c r="A1397" s="256"/>
      <c r="B1397" s="273" t="s">
        <v>998</v>
      </c>
      <c r="C1397" s="181" t="s">
        <v>945</v>
      </c>
      <c r="D1397" s="181" t="s">
        <v>20</v>
      </c>
      <c r="E1397" s="181" t="s">
        <v>21</v>
      </c>
      <c r="F1397" s="587" t="s">
        <v>977</v>
      </c>
      <c r="G1397" s="588"/>
      <c r="H1397" s="588"/>
      <c r="I1397" s="589"/>
      <c r="J1397" s="257" t="s">
        <v>23</v>
      </c>
      <c r="K1397" s="202">
        <f>L1397+M1397</f>
        <v>150000</v>
      </c>
      <c r="L1397" s="202">
        <v>150000</v>
      </c>
      <c r="M1397" s="202"/>
      <c r="N1397" s="278"/>
      <c r="P1397" s="441"/>
      <c r="Q1397" s="456"/>
      <c r="R1397" s="448"/>
      <c r="S1397" s="448"/>
      <c r="T1397" s="180"/>
    </row>
    <row r="1398" spans="1:31" s="50" customFormat="1">
      <c r="A1398" s="284"/>
      <c r="B1398" s="285"/>
      <c r="C1398" s="181"/>
      <c r="D1398" s="181"/>
      <c r="E1398" s="181"/>
      <c r="F1398" s="587"/>
      <c r="G1398" s="588"/>
      <c r="H1398" s="588"/>
      <c r="I1398" s="589"/>
      <c r="J1398" s="181"/>
      <c r="K1398" s="202"/>
      <c r="L1398" s="202"/>
      <c r="M1398" s="202"/>
      <c r="N1398" s="278"/>
      <c r="P1398" s="441"/>
      <c r="Q1398" s="456"/>
      <c r="R1398" s="448"/>
      <c r="S1398" s="448"/>
      <c r="T1398" s="180"/>
    </row>
    <row r="1399" spans="1:31" s="50" customFormat="1">
      <c r="A1399" s="256" t="s">
        <v>999</v>
      </c>
      <c r="B1399" s="258"/>
      <c r="C1399" s="181"/>
      <c r="D1399" s="181"/>
      <c r="E1399" s="181"/>
      <c r="F1399" s="587" t="s">
        <v>1000</v>
      </c>
      <c r="G1399" s="588"/>
      <c r="H1399" s="588"/>
      <c r="I1399" s="589"/>
      <c r="J1399" s="181"/>
      <c r="K1399" s="202"/>
      <c r="L1399" s="226"/>
      <c r="M1399" s="202"/>
      <c r="N1399" s="278"/>
      <c r="P1399" s="441"/>
      <c r="Q1399" s="456"/>
      <c r="R1399" s="448"/>
      <c r="S1399" s="448"/>
      <c r="T1399" s="180"/>
    </row>
    <row r="1400" spans="1:31" customHeight="1" ht="51" s="50" customFormat="1">
      <c r="A1400" s="256"/>
      <c r="B1400" s="258" t="s">
        <v>952</v>
      </c>
      <c r="C1400" s="181" t="s">
        <v>945</v>
      </c>
      <c r="D1400" s="181" t="s">
        <v>20</v>
      </c>
      <c r="E1400" s="181" t="s">
        <v>512</v>
      </c>
      <c r="F1400" s="587" t="s">
        <v>1000</v>
      </c>
      <c r="G1400" s="588"/>
      <c r="H1400" s="588"/>
      <c r="I1400" s="589"/>
      <c r="J1400" s="257" t="s">
        <v>23</v>
      </c>
      <c r="K1400" s="202">
        <f>L1400+M1400</f>
        <v>70000</v>
      </c>
      <c r="L1400" s="202">
        <v>70000</v>
      </c>
      <c r="M1400" s="202"/>
      <c r="N1400" s="278"/>
      <c r="P1400" s="441"/>
      <c r="Q1400" s="456"/>
      <c r="R1400" s="448"/>
      <c r="S1400" s="448"/>
      <c r="T1400" s="180"/>
    </row>
    <row r="1401" spans="1:31" customHeight="1" ht="51" s="50" customFormat="1">
      <c r="A1401" s="256"/>
      <c r="B1401" s="258" t="s">
        <v>1001</v>
      </c>
      <c r="C1401" s="181" t="s">
        <v>945</v>
      </c>
      <c r="D1401" s="181" t="s">
        <v>20</v>
      </c>
      <c r="E1401" s="181" t="s">
        <v>512</v>
      </c>
      <c r="F1401" s="587" t="s">
        <v>1000</v>
      </c>
      <c r="G1401" s="588"/>
      <c r="H1401" s="588"/>
      <c r="I1401" s="589"/>
      <c r="J1401" s="257" t="s">
        <v>23</v>
      </c>
      <c r="K1401" s="202">
        <f>L1401+M1401</f>
        <v>120000</v>
      </c>
      <c r="L1401" s="202">
        <v>120000</v>
      </c>
      <c r="M1401" s="202"/>
      <c r="N1401" s="278"/>
      <c r="P1401" s="441"/>
      <c r="Q1401" s="456"/>
      <c r="R1401" s="448"/>
      <c r="S1401" s="448"/>
      <c r="T1401" s="180"/>
    </row>
    <row r="1402" spans="1:31" s="50" customFormat="1">
      <c r="A1402" s="256"/>
      <c r="B1402" s="258" t="s">
        <v>1002</v>
      </c>
      <c r="C1402" s="181" t="s">
        <v>945</v>
      </c>
      <c r="D1402" s="181" t="s">
        <v>20</v>
      </c>
      <c r="E1402" s="181" t="s">
        <v>21</v>
      </c>
      <c r="F1402" s="587" t="s">
        <v>1000</v>
      </c>
      <c r="G1402" s="588"/>
      <c r="H1402" s="588"/>
      <c r="I1402" s="589"/>
      <c r="J1402" s="257" t="s">
        <v>23</v>
      </c>
      <c r="K1402" s="202">
        <f>L1402+M1402</f>
        <v>700000</v>
      </c>
      <c r="L1402" s="202">
        <v>700000</v>
      </c>
      <c r="M1402" s="202"/>
      <c r="N1402" s="278"/>
      <c r="P1402" s="441"/>
      <c r="Q1402" s="456"/>
      <c r="R1402" s="448"/>
      <c r="S1402" s="448"/>
      <c r="T1402" s="180"/>
    </row>
    <row r="1403" spans="1:31" s="50" customFormat="1">
      <c r="A1403" s="284"/>
      <c r="B1403" s="285"/>
      <c r="C1403" s="181"/>
      <c r="D1403" s="181"/>
      <c r="E1403" s="181"/>
      <c r="F1403" s="587"/>
      <c r="G1403" s="588"/>
      <c r="H1403" s="588"/>
      <c r="I1403" s="589"/>
      <c r="J1403" s="181"/>
      <c r="K1403" s="202"/>
      <c r="L1403" s="202"/>
      <c r="M1403" s="202"/>
      <c r="N1403" s="278"/>
      <c r="P1403" s="441"/>
      <c r="Q1403" s="456"/>
      <c r="R1403" s="448"/>
      <c r="S1403" s="448"/>
      <c r="T1403" s="180"/>
    </row>
    <row r="1404" spans="1:31" s="50" customFormat="1">
      <c r="A1404" s="256" t="s">
        <v>1003</v>
      </c>
      <c r="B1404" s="258"/>
      <c r="C1404" s="181"/>
      <c r="D1404" s="181"/>
      <c r="E1404" s="181"/>
      <c r="F1404" s="587" t="s">
        <v>973</v>
      </c>
      <c r="G1404" s="588"/>
      <c r="H1404" s="588"/>
      <c r="I1404" s="589"/>
      <c r="J1404" s="181"/>
      <c r="K1404" s="202"/>
      <c r="L1404" s="202"/>
      <c r="M1404" s="202"/>
      <c r="N1404" s="278"/>
      <c r="P1404" s="441"/>
      <c r="Q1404" s="456"/>
      <c r="R1404" s="448"/>
      <c r="S1404" s="448"/>
      <c r="T1404" s="180"/>
    </row>
    <row r="1405" spans="1:31" customHeight="1" ht="51" s="50" customFormat="1">
      <c r="A1405" s="256"/>
      <c r="B1405" s="280" t="s">
        <v>964</v>
      </c>
      <c r="C1405" s="181" t="s">
        <v>945</v>
      </c>
      <c r="D1405" s="181" t="s">
        <v>20</v>
      </c>
      <c r="E1405" s="181" t="s">
        <v>512</v>
      </c>
      <c r="F1405" s="587" t="s">
        <v>973</v>
      </c>
      <c r="G1405" s="588"/>
      <c r="H1405" s="588"/>
      <c r="I1405" s="589"/>
      <c r="J1405" s="257" t="s">
        <v>23</v>
      </c>
      <c r="K1405" s="202">
        <f>L1405+M1405</f>
        <v>80000</v>
      </c>
      <c r="L1405" s="202">
        <v>80000</v>
      </c>
      <c r="M1405" s="202"/>
      <c r="N1405" s="278"/>
      <c r="P1405" s="441"/>
      <c r="Q1405" s="456"/>
      <c r="R1405" s="448"/>
      <c r="S1405" s="448"/>
      <c r="T1405" s="180"/>
    </row>
    <row r="1406" spans="1:31" customHeight="1" ht="51" s="50" customFormat="1">
      <c r="A1406" s="256"/>
      <c r="B1406" s="280" t="s">
        <v>1004</v>
      </c>
      <c r="C1406" s="181" t="s">
        <v>945</v>
      </c>
      <c r="D1406" s="181" t="s">
        <v>20</v>
      </c>
      <c r="E1406" s="181" t="s">
        <v>512</v>
      </c>
      <c r="F1406" s="587" t="s">
        <v>973</v>
      </c>
      <c r="G1406" s="588"/>
      <c r="H1406" s="588"/>
      <c r="I1406" s="589"/>
      <c r="J1406" s="257" t="s">
        <v>23</v>
      </c>
      <c r="K1406" s="202">
        <f>L1406+M1406</f>
        <v>30000</v>
      </c>
      <c r="L1406" s="202">
        <v>30000</v>
      </c>
      <c r="M1406" s="202"/>
      <c r="N1406" s="278"/>
      <c r="P1406" s="441"/>
      <c r="Q1406" s="456"/>
      <c r="R1406" s="448"/>
      <c r="S1406" s="448"/>
      <c r="T1406" s="180"/>
    </row>
    <row r="1407" spans="1:31" s="50" customFormat="1">
      <c r="A1407" s="284"/>
      <c r="B1407" s="285"/>
      <c r="C1407" s="181"/>
      <c r="D1407" s="226"/>
      <c r="E1407" s="226"/>
      <c r="F1407" s="587"/>
      <c r="G1407" s="588"/>
      <c r="H1407" s="588"/>
      <c r="I1407" s="589"/>
      <c r="J1407" s="226"/>
      <c r="K1407" s="202"/>
      <c r="L1407" s="202"/>
      <c r="M1407" s="202"/>
      <c r="N1407" s="278"/>
      <c r="P1407" s="441"/>
      <c r="Q1407" s="456"/>
      <c r="R1407" s="448"/>
      <c r="S1407" s="448"/>
      <c r="T1407" s="180"/>
    </row>
    <row r="1408" spans="1:31">
      <c r="A1408" s="274" t="s">
        <v>1006</v>
      </c>
      <c r="B1408" s="258"/>
      <c r="F1408" s="587" t="s">
        <v>1007</v>
      </c>
      <c r="G1408" s="588"/>
      <c r="H1408" s="588"/>
      <c r="I1408" s="589"/>
    </row>
    <row r="1409" spans="1:31" customHeight="1" ht="51">
      <c r="A1409" s="274"/>
      <c r="B1409" s="280" t="s">
        <v>1008</v>
      </c>
      <c r="C1409" s="181" t="s">
        <v>945</v>
      </c>
      <c r="D1409" s="181" t="s">
        <v>20</v>
      </c>
      <c r="E1409" s="181" t="s">
        <v>512</v>
      </c>
      <c r="F1409" s="587" t="s">
        <v>1007</v>
      </c>
      <c r="G1409" s="588"/>
      <c r="H1409" s="588"/>
      <c r="I1409" s="589"/>
      <c r="J1409" s="257" t="s">
        <v>23</v>
      </c>
      <c r="K1409" s="202">
        <f>L1409+M1409</f>
        <v>200000</v>
      </c>
      <c r="L1409" s="259">
        <v>200000</v>
      </c>
    </row>
    <row r="1410" spans="1:31" customHeight="1" ht="51">
      <c r="A1410" s="274"/>
      <c r="B1410" s="280" t="s">
        <v>964</v>
      </c>
      <c r="C1410" s="181" t="s">
        <v>945</v>
      </c>
      <c r="D1410" s="181" t="s">
        <v>20</v>
      </c>
      <c r="E1410" s="181" t="s">
        <v>512</v>
      </c>
      <c r="F1410" s="587" t="s">
        <v>1007</v>
      </c>
      <c r="G1410" s="588"/>
      <c r="H1410" s="588"/>
      <c r="I1410" s="589"/>
      <c r="J1410" s="257" t="s">
        <v>23</v>
      </c>
      <c r="K1410" s="202">
        <f>L1410+M1410</f>
        <v>80000</v>
      </c>
      <c r="L1410" s="259">
        <v>80000</v>
      </c>
    </row>
    <row r="1411" spans="1:31" customHeight="1" ht="51">
      <c r="A1411" s="274"/>
      <c r="B1411" s="280" t="s">
        <v>952</v>
      </c>
      <c r="C1411" s="181" t="s">
        <v>945</v>
      </c>
      <c r="D1411" s="181" t="s">
        <v>20</v>
      </c>
      <c r="E1411" s="181" t="s">
        <v>512</v>
      </c>
      <c r="F1411" s="587" t="s">
        <v>1007</v>
      </c>
      <c r="G1411" s="588"/>
      <c r="H1411" s="588"/>
      <c r="I1411" s="589"/>
      <c r="J1411" s="257" t="s">
        <v>23</v>
      </c>
      <c r="K1411" s="202">
        <f>L1411+M1411</f>
        <v>60000</v>
      </c>
      <c r="L1411" s="259">
        <v>60000</v>
      </c>
    </row>
    <row r="1412" spans="1:31" customHeight="1" ht="51">
      <c r="A1412" s="274"/>
      <c r="B1412" s="258" t="s">
        <v>1009</v>
      </c>
      <c r="C1412" s="181" t="s">
        <v>945</v>
      </c>
      <c r="D1412" s="181" t="s">
        <v>20</v>
      </c>
      <c r="E1412" s="181" t="s">
        <v>512</v>
      </c>
      <c r="F1412" s="587" t="s">
        <v>2302</v>
      </c>
      <c r="G1412" s="588"/>
      <c r="H1412" s="588"/>
      <c r="I1412" s="589"/>
      <c r="J1412" s="257" t="s">
        <v>23</v>
      </c>
      <c r="K1412" s="202">
        <f>L1412+M1412</f>
        <v>60000</v>
      </c>
      <c r="L1412" s="259">
        <v>60000</v>
      </c>
    </row>
    <row r="1413" spans="1:31">
      <c r="A1413" s="284"/>
      <c r="B1413" s="285"/>
      <c r="F1413" s="587"/>
      <c r="G1413" s="588"/>
      <c r="H1413" s="588"/>
      <c r="I1413" s="589"/>
    </row>
    <row r="1414" spans="1:31">
      <c r="A1414" s="274" t="s">
        <v>1010</v>
      </c>
      <c r="B1414" s="258"/>
      <c r="F1414" s="587" t="s">
        <v>966</v>
      </c>
      <c r="G1414" s="588"/>
      <c r="H1414" s="588"/>
      <c r="I1414" s="589"/>
    </row>
    <row r="1415" spans="1:31" customHeight="1" ht="51">
      <c r="B1415" s="281" t="s">
        <v>1011</v>
      </c>
      <c r="C1415" s="181" t="s">
        <v>945</v>
      </c>
      <c r="D1415" s="181" t="s">
        <v>20</v>
      </c>
      <c r="E1415" s="181" t="s">
        <v>512</v>
      </c>
      <c r="F1415" s="587" t="s">
        <v>966</v>
      </c>
      <c r="G1415" s="588"/>
      <c r="H1415" s="588"/>
      <c r="I1415" s="589"/>
      <c r="J1415" s="257" t="s">
        <v>23</v>
      </c>
      <c r="K1415" s="202">
        <f>L1415+M1415</f>
        <v>350000</v>
      </c>
      <c r="L1415" s="259">
        <v>350000</v>
      </c>
    </row>
    <row r="1416" spans="1:31">
      <c r="B1416" s="258" t="s">
        <v>1012</v>
      </c>
      <c r="C1416" s="181" t="s">
        <v>945</v>
      </c>
      <c r="D1416" s="181" t="s">
        <v>20</v>
      </c>
      <c r="E1416" s="226" t="s">
        <v>21</v>
      </c>
      <c r="F1416" s="587" t="s">
        <v>966</v>
      </c>
      <c r="G1416" s="588"/>
      <c r="H1416" s="588"/>
      <c r="I1416" s="589"/>
      <c r="J1416" s="257" t="s">
        <v>23</v>
      </c>
      <c r="K1416" s="202">
        <f>L1416+M1416</f>
        <v>820000</v>
      </c>
      <c r="L1416" s="259">
        <v>820000</v>
      </c>
    </row>
    <row r="1417" spans="1:31" customHeight="1" ht="51">
      <c r="B1417" s="281" t="s">
        <v>1013</v>
      </c>
      <c r="C1417" s="181" t="s">
        <v>945</v>
      </c>
      <c r="D1417" s="181" t="s">
        <v>20</v>
      </c>
      <c r="E1417" s="181" t="s">
        <v>512</v>
      </c>
      <c r="F1417" s="587" t="s">
        <v>966</v>
      </c>
      <c r="G1417" s="588"/>
      <c r="H1417" s="588"/>
      <c r="I1417" s="589"/>
      <c r="J1417" s="257" t="s">
        <v>23</v>
      </c>
      <c r="K1417" s="202">
        <f>L1417+M1417</f>
        <v>120000</v>
      </c>
      <c r="L1417" s="259">
        <v>120000</v>
      </c>
    </row>
    <row r="1418" spans="1:31" s="73" customFormat="1">
      <c r="A1418" s="258"/>
      <c r="B1418" s="258"/>
      <c r="C1418" s="257"/>
      <c r="D1418" s="258"/>
      <c r="E1418" s="226"/>
      <c r="F1418" s="587"/>
      <c r="G1418" s="588"/>
      <c r="H1418" s="588"/>
      <c r="I1418" s="589"/>
      <c r="J1418" s="258"/>
      <c r="K1418" s="259"/>
      <c r="L1418" s="259"/>
      <c r="M1418" s="259"/>
      <c r="N1418" s="260"/>
      <c r="O1418" s="1"/>
      <c r="P1418" s="196"/>
      <c r="Q1418" s="451"/>
      <c r="R1418" s="445"/>
      <c r="S1418" s="445"/>
      <c r="T1418" s="426"/>
      <c r="U1418" s="1"/>
      <c r="V1418" s="1"/>
      <c r="W1418" s="1"/>
      <c r="X1418" s="1"/>
      <c r="Y1418" s="1"/>
    </row>
    <row r="1419" spans="1:31" s="73" customFormat="1">
      <c r="A1419" s="274" t="s">
        <v>1016</v>
      </c>
      <c r="B1419" s="258"/>
      <c r="C1419" s="257"/>
      <c r="D1419" s="258"/>
      <c r="E1419" s="226"/>
      <c r="F1419" s="587"/>
      <c r="G1419" s="588"/>
      <c r="H1419" s="588"/>
      <c r="I1419" s="589"/>
      <c r="J1419" s="258"/>
      <c r="K1419" s="259"/>
      <c r="L1419" s="259"/>
      <c r="M1419" s="259"/>
      <c r="N1419" s="260"/>
      <c r="O1419" s="1"/>
      <c r="P1419" s="196"/>
      <c r="Q1419" s="451"/>
      <c r="R1419" s="445"/>
      <c r="S1419" s="445"/>
      <c r="T1419" s="426"/>
      <c r="U1419" s="1"/>
      <c r="V1419" s="1"/>
      <c r="W1419" s="1"/>
      <c r="X1419" s="1"/>
      <c r="Y1419" s="1"/>
    </row>
    <row r="1420" spans="1:31" s="73" customFormat="1">
      <c r="A1420" s="258"/>
      <c r="B1420" s="281" t="s">
        <v>1017</v>
      </c>
      <c r="C1420" s="257"/>
      <c r="D1420" s="258"/>
      <c r="E1420" s="226"/>
      <c r="F1420" s="587" t="s">
        <v>933</v>
      </c>
      <c r="G1420" s="588"/>
      <c r="H1420" s="588"/>
      <c r="I1420" s="589"/>
      <c r="J1420" s="258"/>
      <c r="K1420" s="259"/>
      <c r="L1420" s="259"/>
      <c r="M1420" s="259"/>
      <c r="N1420" s="260"/>
      <c r="O1420" s="1"/>
      <c r="P1420" s="196"/>
      <c r="Q1420" s="451"/>
      <c r="R1420" s="445"/>
      <c r="S1420" s="445"/>
      <c r="T1420" s="426"/>
      <c r="U1420" s="1"/>
      <c r="V1420" s="1"/>
      <c r="W1420" s="1"/>
      <c r="X1420" s="1"/>
      <c r="Y1420" s="1"/>
    </row>
    <row r="1421" spans="1:31" customHeight="1" ht="51" s="73" customFormat="1">
      <c r="A1421" s="258"/>
      <c r="B1421" s="258" t="s">
        <v>1018</v>
      </c>
      <c r="C1421" s="181" t="s">
        <v>945</v>
      </c>
      <c r="D1421" s="181" t="s">
        <v>20</v>
      </c>
      <c r="E1421" s="181" t="s">
        <v>512</v>
      </c>
      <c r="F1421" s="587" t="s">
        <v>933</v>
      </c>
      <c r="G1421" s="588"/>
      <c r="H1421" s="588"/>
      <c r="I1421" s="589"/>
      <c r="J1421" s="257" t="s">
        <v>23</v>
      </c>
      <c r="K1421" s="202">
        <f>L1421+M1421</f>
        <v>400000</v>
      </c>
      <c r="L1421" s="259">
        <v>400000</v>
      </c>
      <c r="M1421" s="259"/>
      <c r="N1421" s="260"/>
      <c r="O1421" s="1"/>
      <c r="P1421" s="196"/>
      <c r="Q1421" s="451"/>
      <c r="R1421" s="445"/>
      <c r="S1421" s="445"/>
      <c r="T1421" s="426"/>
      <c r="U1421" s="1"/>
      <c r="V1421" s="1"/>
      <c r="W1421" s="1"/>
      <c r="X1421" s="1"/>
      <c r="Y1421" s="1"/>
    </row>
    <row r="1422" spans="1:31" customHeight="1" ht="25.5" s="73" customFormat="1">
      <c r="A1422" s="258"/>
      <c r="B1422" s="226" t="s">
        <v>2303</v>
      </c>
      <c r="C1422" s="181" t="s">
        <v>945</v>
      </c>
      <c r="D1422" s="181" t="s">
        <v>20</v>
      </c>
      <c r="E1422" s="286"/>
      <c r="F1422" s="587" t="s">
        <v>933</v>
      </c>
      <c r="G1422" s="588"/>
      <c r="H1422" s="588"/>
      <c r="I1422" s="589"/>
      <c r="J1422" s="257" t="s">
        <v>23</v>
      </c>
      <c r="K1422" s="202">
        <f>L1422+M1422</f>
        <v>550000</v>
      </c>
      <c r="L1422" s="259">
        <v>550000</v>
      </c>
      <c r="M1422" s="259"/>
      <c r="N1422" s="260"/>
      <c r="O1422" s="1"/>
      <c r="P1422" s="196"/>
      <c r="Q1422" s="451"/>
      <c r="R1422" s="445"/>
      <c r="S1422" s="445"/>
      <c r="T1422" s="426"/>
      <c r="U1422" s="1"/>
      <c r="V1422" s="1"/>
      <c r="W1422" s="1"/>
      <c r="X1422" s="1"/>
      <c r="Y1422" s="1"/>
    </row>
    <row r="1423" spans="1:31" s="73" customFormat="1">
      <c r="A1423" s="258"/>
      <c r="B1423" s="281" t="s">
        <v>2304</v>
      </c>
      <c r="C1423" s="181" t="s">
        <v>945</v>
      </c>
      <c r="D1423" s="181" t="s">
        <v>20</v>
      </c>
      <c r="E1423" s="286"/>
      <c r="F1423" s="587" t="s">
        <v>933</v>
      </c>
      <c r="G1423" s="588"/>
      <c r="H1423" s="588"/>
      <c r="I1423" s="589"/>
      <c r="J1423" s="257" t="s">
        <v>23</v>
      </c>
      <c r="K1423" s="202">
        <f>L1423+M1423</f>
        <v>60000</v>
      </c>
      <c r="L1423" s="259">
        <v>60000</v>
      </c>
      <c r="M1423" s="259"/>
      <c r="N1423" s="260"/>
      <c r="O1423" s="1"/>
      <c r="P1423" s="196"/>
      <c r="Q1423" s="451"/>
      <c r="R1423" s="445"/>
      <c r="S1423" s="445"/>
      <c r="T1423" s="426"/>
      <c r="U1423" s="1"/>
      <c r="V1423" s="1"/>
      <c r="W1423" s="1"/>
      <c r="X1423" s="1"/>
      <c r="Y1423" s="1"/>
    </row>
    <row r="1424" spans="1:31" s="73" customFormat="1">
      <c r="A1424" s="258"/>
      <c r="B1424" s="281" t="s">
        <v>2305</v>
      </c>
      <c r="C1424" s="181" t="s">
        <v>945</v>
      </c>
      <c r="D1424" s="181" t="s">
        <v>20</v>
      </c>
      <c r="E1424" s="286"/>
      <c r="F1424" s="587" t="s">
        <v>933</v>
      </c>
      <c r="G1424" s="588"/>
      <c r="H1424" s="588"/>
      <c r="I1424" s="589"/>
      <c r="J1424" s="257" t="s">
        <v>23</v>
      </c>
      <c r="K1424" s="202">
        <f>L1424+M1424</f>
        <v>50000</v>
      </c>
      <c r="L1424" s="259">
        <v>50000</v>
      </c>
      <c r="M1424" s="259"/>
      <c r="N1424" s="260"/>
      <c r="O1424" s="1"/>
      <c r="P1424" s="196"/>
      <c r="Q1424" s="451"/>
      <c r="R1424" s="445"/>
      <c r="S1424" s="445"/>
      <c r="T1424" s="426"/>
      <c r="U1424" s="1"/>
      <c r="V1424" s="1"/>
      <c r="W1424" s="1"/>
      <c r="X1424" s="1"/>
      <c r="Y1424" s="1"/>
    </row>
    <row r="1425" spans="1:31" customHeight="1" ht="12.75" s="73" customFormat="1">
      <c r="A1425" s="258"/>
      <c r="B1425" s="281" t="s">
        <v>1019</v>
      </c>
      <c r="C1425" s="181" t="s">
        <v>945</v>
      </c>
      <c r="D1425" s="181" t="s">
        <v>20</v>
      </c>
      <c r="E1425" s="286"/>
      <c r="F1425" s="587" t="s">
        <v>933</v>
      </c>
      <c r="G1425" s="588"/>
      <c r="H1425" s="588"/>
      <c r="I1425" s="589"/>
      <c r="J1425" s="258"/>
      <c r="K1425" s="202"/>
      <c r="L1425" s="259"/>
      <c r="M1425" s="259"/>
      <c r="N1425" s="260"/>
      <c r="O1425" s="1"/>
      <c r="P1425" s="196"/>
      <c r="Q1425" s="451"/>
      <c r="R1425" s="445"/>
      <c r="S1425" s="445"/>
      <c r="T1425" s="426"/>
      <c r="U1425" s="1"/>
      <c r="V1425" s="1"/>
      <c r="W1425" s="1"/>
      <c r="X1425" s="1"/>
      <c r="Y1425" s="1"/>
    </row>
    <row r="1426" spans="1:31" s="73" customFormat="1">
      <c r="A1426" s="258"/>
      <c r="B1426" s="281" t="s">
        <v>1020</v>
      </c>
      <c r="C1426" s="181" t="s">
        <v>945</v>
      </c>
      <c r="D1426" s="181" t="s">
        <v>20</v>
      </c>
      <c r="E1426" s="286"/>
      <c r="F1426" s="587" t="s">
        <v>933</v>
      </c>
      <c r="G1426" s="588"/>
      <c r="H1426" s="588"/>
      <c r="I1426" s="589"/>
      <c r="J1426" s="257" t="s">
        <v>23</v>
      </c>
      <c r="K1426" s="202">
        <f>L1426+M1426</f>
        <v>400000</v>
      </c>
      <c r="L1426" s="259">
        <v>400000</v>
      </c>
      <c r="M1426" s="259"/>
      <c r="N1426" s="260"/>
      <c r="O1426" s="1"/>
      <c r="P1426" s="196"/>
      <c r="Q1426" s="451"/>
      <c r="R1426" s="445"/>
      <c r="S1426" s="445"/>
      <c r="T1426" s="426"/>
      <c r="U1426" s="1"/>
      <c r="V1426" s="1"/>
      <c r="W1426" s="1"/>
      <c r="X1426" s="1"/>
      <c r="Y1426" s="1"/>
    </row>
    <row r="1427" spans="1:31" s="73" customFormat="1">
      <c r="A1427" s="258"/>
      <c r="B1427" s="226" t="s">
        <v>2306</v>
      </c>
      <c r="C1427" s="257"/>
      <c r="D1427" s="258"/>
      <c r="E1427" s="226"/>
      <c r="F1427" s="587" t="s">
        <v>933</v>
      </c>
      <c r="G1427" s="588"/>
      <c r="H1427" s="588"/>
      <c r="I1427" s="589"/>
      <c r="J1427" s="258"/>
      <c r="K1427" s="259"/>
      <c r="L1427" s="259"/>
      <c r="M1427" s="259"/>
      <c r="N1427" s="260"/>
      <c r="O1427" s="1"/>
      <c r="P1427" s="196"/>
      <c r="Q1427" s="451"/>
      <c r="R1427" s="445"/>
      <c r="S1427" s="445"/>
      <c r="T1427" s="426"/>
      <c r="U1427" s="1"/>
      <c r="V1427" s="1"/>
      <c r="W1427" s="1"/>
      <c r="X1427" s="1"/>
      <c r="Y1427" s="1"/>
    </row>
    <row r="1428" spans="1:31" s="73" customFormat="1">
      <c r="A1428" s="258"/>
      <c r="B1428" s="226" t="s">
        <v>2307</v>
      </c>
      <c r="C1428" s="257"/>
      <c r="D1428" s="258"/>
      <c r="E1428" s="226"/>
      <c r="F1428" s="587" t="s">
        <v>933</v>
      </c>
      <c r="G1428" s="588"/>
      <c r="H1428" s="588"/>
      <c r="I1428" s="589"/>
      <c r="J1428" s="258"/>
      <c r="K1428" s="259"/>
      <c r="L1428" s="259"/>
      <c r="M1428" s="259"/>
      <c r="N1428" s="260"/>
      <c r="O1428" s="1"/>
      <c r="P1428" s="196"/>
      <c r="Q1428" s="451"/>
      <c r="R1428" s="445"/>
      <c r="S1428" s="445"/>
      <c r="T1428" s="426"/>
      <c r="U1428" s="1"/>
      <c r="V1428" s="1"/>
      <c r="W1428" s="1"/>
      <c r="X1428" s="1"/>
      <c r="Y1428" s="1"/>
    </row>
    <row r="1429" spans="1:31" s="73" customFormat="1">
      <c r="A1429" s="258"/>
      <c r="B1429" s="226" t="s">
        <v>2308</v>
      </c>
      <c r="C1429" s="257"/>
      <c r="D1429" s="258"/>
      <c r="E1429" s="226"/>
      <c r="F1429" s="587" t="s">
        <v>933</v>
      </c>
      <c r="G1429" s="588"/>
      <c r="H1429" s="588"/>
      <c r="I1429" s="589"/>
      <c r="J1429" s="258"/>
      <c r="K1429" s="259"/>
      <c r="L1429" s="259"/>
      <c r="M1429" s="259"/>
      <c r="N1429" s="260"/>
      <c r="O1429" s="1"/>
      <c r="P1429" s="196"/>
      <c r="Q1429" s="451"/>
      <c r="R1429" s="445"/>
      <c r="S1429" s="445"/>
      <c r="T1429" s="426"/>
      <c r="U1429" s="1"/>
      <c r="V1429" s="1"/>
      <c r="W1429" s="1"/>
      <c r="X1429" s="1"/>
      <c r="Y1429" s="1"/>
    </row>
    <row r="1430" spans="1:31" s="73" customFormat="1">
      <c r="A1430" s="258"/>
      <c r="B1430" s="226" t="s">
        <v>2309</v>
      </c>
      <c r="C1430" s="257"/>
      <c r="D1430" s="258"/>
      <c r="E1430" s="226"/>
      <c r="F1430" s="587" t="s">
        <v>933</v>
      </c>
      <c r="G1430" s="588"/>
      <c r="H1430" s="588"/>
      <c r="I1430" s="589"/>
      <c r="J1430" s="258"/>
      <c r="K1430" s="259"/>
      <c r="L1430" s="259"/>
      <c r="M1430" s="259"/>
      <c r="N1430" s="260"/>
      <c r="O1430" s="1"/>
      <c r="P1430" s="196"/>
      <c r="Q1430" s="451"/>
      <c r="R1430" s="445"/>
      <c r="S1430" s="445"/>
      <c r="T1430" s="426"/>
      <c r="U1430" s="1"/>
      <c r="V1430" s="1"/>
      <c r="W1430" s="1"/>
      <c r="X1430" s="1"/>
      <c r="Y1430" s="1"/>
    </row>
    <row r="1431" spans="1:31" s="73" customFormat="1">
      <c r="A1431" s="258"/>
      <c r="B1431" s="226" t="s">
        <v>2310</v>
      </c>
      <c r="C1431" s="257"/>
      <c r="D1431" s="258"/>
      <c r="E1431" s="226"/>
      <c r="F1431" s="587" t="s">
        <v>933</v>
      </c>
      <c r="G1431" s="588"/>
      <c r="H1431" s="588"/>
      <c r="I1431" s="589"/>
      <c r="J1431" s="258"/>
      <c r="K1431" s="259"/>
      <c r="L1431" s="259"/>
      <c r="M1431" s="259"/>
      <c r="N1431" s="260"/>
      <c r="O1431" s="1"/>
      <c r="P1431" s="196"/>
      <c r="Q1431" s="451"/>
      <c r="R1431" s="445"/>
      <c r="S1431" s="445"/>
      <c r="T1431" s="426"/>
      <c r="U1431" s="1"/>
      <c r="V1431" s="1"/>
      <c r="W1431" s="1"/>
      <c r="X1431" s="1"/>
      <c r="Y1431" s="1"/>
    </row>
    <row r="1432" spans="1:31" s="73" customFormat="1">
      <c r="A1432" s="258"/>
      <c r="B1432" s="226" t="s">
        <v>2311</v>
      </c>
      <c r="C1432" s="257"/>
      <c r="D1432" s="258"/>
      <c r="E1432" s="226"/>
      <c r="F1432" s="587" t="s">
        <v>933</v>
      </c>
      <c r="G1432" s="588"/>
      <c r="H1432" s="588"/>
      <c r="I1432" s="589"/>
      <c r="J1432" s="258"/>
      <c r="K1432" s="259"/>
      <c r="L1432" s="259"/>
      <c r="M1432" s="259"/>
      <c r="N1432" s="260"/>
      <c r="O1432" s="1"/>
      <c r="P1432" s="196"/>
      <c r="Q1432" s="451"/>
      <c r="R1432" s="445"/>
      <c r="S1432" s="445"/>
      <c r="T1432" s="426"/>
      <c r="U1432" s="1"/>
      <c r="V1432" s="1"/>
      <c r="W1432" s="1"/>
      <c r="X1432" s="1"/>
      <c r="Y1432" s="1"/>
    </row>
    <row r="1433" spans="1:31" s="73" customFormat="1">
      <c r="A1433" s="258"/>
      <c r="B1433" s="226" t="s">
        <v>2312</v>
      </c>
      <c r="C1433" s="257"/>
      <c r="D1433" s="258"/>
      <c r="E1433" s="226"/>
      <c r="F1433" s="587" t="s">
        <v>933</v>
      </c>
      <c r="G1433" s="588"/>
      <c r="H1433" s="588"/>
      <c r="I1433" s="589"/>
      <c r="J1433" s="258"/>
      <c r="K1433" s="259"/>
      <c r="L1433" s="259"/>
      <c r="M1433" s="259"/>
      <c r="N1433" s="260"/>
      <c r="O1433" s="1"/>
      <c r="P1433" s="196"/>
      <c r="Q1433" s="451"/>
      <c r="R1433" s="445"/>
      <c r="S1433" s="445"/>
      <c r="T1433" s="426"/>
      <c r="U1433" s="1"/>
      <c r="V1433" s="1"/>
      <c r="W1433" s="1"/>
      <c r="X1433" s="1"/>
      <c r="Y1433" s="1"/>
    </row>
    <row r="1434" spans="1:31">
      <c r="B1434" s="226" t="s">
        <v>2313</v>
      </c>
      <c r="F1434" s="587" t="s">
        <v>933</v>
      </c>
      <c r="G1434" s="588"/>
      <c r="H1434" s="588"/>
      <c r="I1434" s="589"/>
    </row>
    <row r="1435" spans="1:31">
      <c r="B1435" s="226" t="s">
        <v>2314</v>
      </c>
      <c r="F1435" s="587" t="s">
        <v>933</v>
      </c>
      <c r="G1435" s="588"/>
      <c r="H1435" s="588"/>
      <c r="I1435" s="589"/>
    </row>
    <row r="1436" spans="1:31">
      <c r="B1436" s="226" t="s">
        <v>2315</v>
      </c>
      <c r="F1436" s="587" t="s">
        <v>933</v>
      </c>
      <c r="G1436" s="588"/>
      <c r="H1436" s="588"/>
      <c r="I1436" s="589"/>
    </row>
    <row r="1437" spans="1:31">
      <c r="B1437" s="226" t="s">
        <v>2316</v>
      </c>
      <c r="F1437" s="587" t="s">
        <v>933</v>
      </c>
      <c r="G1437" s="588"/>
      <c r="H1437" s="588"/>
      <c r="I1437" s="589"/>
    </row>
    <row r="1438" spans="1:31">
      <c r="B1438" s="226" t="s">
        <v>2317</v>
      </c>
      <c r="F1438" s="587" t="s">
        <v>933</v>
      </c>
      <c r="G1438" s="588"/>
      <c r="H1438" s="588"/>
      <c r="I1438" s="589"/>
    </row>
    <row r="1439" spans="1:31">
      <c r="B1439" s="226" t="s">
        <v>2318</v>
      </c>
      <c r="F1439" s="587" t="s">
        <v>933</v>
      </c>
      <c r="G1439" s="588"/>
      <c r="H1439" s="588"/>
      <c r="I1439" s="589"/>
    </row>
    <row r="1440" spans="1:31">
      <c r="B1440" s="226" t="s">
        <v>2319</v>
      </c>
      <c r="F1440" s="587" t="s">
        <v>933</v>
      </c>
      <c r="G1440" s="588"/>
      <c r="H1440" s="588"/>
      <c r="I1440" s="589"/>
    </row>
    <row r="1441" spans="1:31">
      <c r="B1441" s="226" t="s">
        <v>2320</v>
      </c>
      <c r="F1441" s="587" t="s">
        <v>933</v>
      </c>
      <c r="G1441" s="588"/>
      <c r="H1441" s="588"/>
      <c r="I1441" s="589"/>
    </row>
    <row r="1442" spans="1:31">
      <c r="B1442" s="226" t="s">
        <v>2321</v>
      </c>
      <c r="F1442" s="587" t="s">
        <v>933</v>
      </c>
      <c r="G1442" s="588"/>
      <c r="H1442" s="588"/>
      <c r="I1442" s="589"/>
    </row>
    <row r="1443" spans="1:31">
      <c r="B1443" s="226" t="s">
        <v>2322</v>
      </c>
      <c r="F1443" s="587" t="s">
        <v>933</v>
      </c>
      <c r="G1443" s="588"/>
      <c r="H1443" s="588"/>
      <c r="I1443" s="589"/>
    </row>
    <row r="1444" spans="1:31">
      <c r="B1444" s="226" t="s">
        <v>2323</v>
      </c>
      <c r="F1444" s="587" t="s">
        <v>933</v>
      </c>
      <c r="G1444" s="588"/>
      <c r="H1444" s="588"/>
      <c r="I1444" s="589"/>
    </row>
    <row r="1445" spans="1:31">
      <c r="B1445" s="226" t="s">
        <v>2324</v>
      </c>
      <c r="F1445" s="587" t="s">
        <v>933</v>
      </c>
      <c r="G1445" s="588"/>
      <c r="H1445" s="588"/>
      <c r="I1445" s="589"/>
    </row>
    <row r="1446" spans="1:31">
      <c r="B1446" s="226" t="s">
        <v>2325</v>
      </c>
      <c r="F1446" s="587" t="s">
        <v>933</v>
      </c>
      <c r="G1446" s="588"/>
      <c r="H1446" s="588"/>
      <c r="I1446" s="589"/>
    </row>
    <row r="1447" spans="1:31">
      <c r="B1447" s="226" t="s">
        <v>2326</v>
      </c>
      <c r="F1447" s="587" t="s">
        <v>933</v>
      </c>
      <c r="G1447" s="588"/>
      <c r="H1447" s="588"/>
      <c r="I1447" s="589"/>
    </row>
    <row r="1448" spans="1:31">
      <c r="B1448" s="226" t="s">
        <v>2327</v>
      </c>
      <c r="F1448" s="587" t="s">
        <v>933</v>
      </c>
      <c r="G1448" s="588"/>
      <c r="H1448" s="588"/>
      <c r="I1448" s="589"/>
    </row>
    <row r="1449" spans="1:31">
      <c r="B1449" s="226" t="s">
        <v>2328</v>
      </c>
      <c r="F1449" s="587" t="s">
        <v>933</v>
      </c>
      <c r="G1449" s="588"/>
      <c r="H1449" s="588"/>
      <c r="I1449" s="589"/>
    </row>
    <row r="1450" spans="1:31">
      <c r="B1450" s="226" t="s">
        <v>2329</v>
      </c>
      <c r="F1450" s="587" t="s">
        <v>933</v>
      </c>
      <c r="G1450" s="588"/>
      <c r="H1450" s="588"/>
      <c r="I1450" s="589"/>
    </row>
    <row r="1451" spans="1:31">
      <c r="B1451" s="226" t="s">
        <v>2330</v>
      </c>
      <c r="F1451" s="587" t="s">
        <v>933</v>
      </c>
      <c r="G1451" s="588"/>
      <c r="H1451" s="588"/>
      <c r="I1451" s="589"/>
    </row>
    <row r="1452" spans="1:31">
      <c r="B1452" s="226" t="s">
        <v>2331</v>
      </c>
      <c r="F1452" s="587" t="s">
        <v>933</v>
      </c>
      <c r="G1452" s="588"/>
      <c r="H1452" s="588"/>
      <c r="I1452" s="589"/>
    </row>
    <row r="1453" spans="1:31" s="73" customFormat="1">
      <c r="A1453" s="258"/>
      <c r="B1453" s="281" t="s">
        <v>1021</v>
      </c>
      <c r="C1453" s="181" t="s">
        <v>945</v>
      </c>
      <c r="D1453" s="181" t="s">
        <v>20</v>
      </c>
      <c r="E1453" s="286"/>
      <c r="F1453" s="587" t="s">
        <v>933</v>
      </c>
      <c r="G1453" s="588"/>
      <c r="H1453" s="588"/>
      <c r="I1453" s="589"/>
      <c r="J1453" s="257" t="s">
        <v>23</v>
      </c>
      <c r="K1453" s="202">
        <f>L1453+M1453</f>
        <v>400000</v>
      </c>
      <c r="L1453" s="259">
        <v>400000</v>
      </c>
      <c r="M1453" s="259"/>
      <c r="N1453" s="260"/>
      <c r="O1453" s="1"/>
      <c r="P1453" s="196"/>
      <c r="Q1453" s="451"/>
      <c r="R1453" s="445"/>
      <c r="S1453" s="445"/>
      <c r="T1453" s="426"/>
      <c r="U1453" s="1"/>
      <c r="V1453" s="1"/>
      <c r="W1453" s="1"/>
      <c r="X1453" s="1"/>
      <c r="Y1453" s="1"/>
    </row>
    <row r="1454" spans="1:31">
      <c r="B1454" s="226" t="s">
        <v>2332</v>
      </c>
      <c r="F1454" s="587" t="s">
        <v>933</v>
      </c>
      <c r="G1454" s="588"/>
      <c r="H1454" s="588"/>
      <c r="I1454" s="589"/>
    </row>
    <row r="1455" spans="1:31">
      <c r="B1455" s="226" t="s">
        <v>2333</v>
      </c>
      <c r="F1455" s="587" t="s">
        <v>933</v>
      </c>
      <c r="G1455" s="588"/>
      <c r="H1455" s="588"/>
      <c r="I1455" s="589"/>
    </row>
    <row r="1456" spans="1:31">
      <c r="B1456" s="226" t="s">
        <v>2334</v>
      </c>
      <c r="F1456" s="587" t="s">
        <v>933</v>
      </c>
      <c r="G1456" s="588"/>
      <c r="H1456" s="588"/>
      <c r="I1456" s="589"/>
    </row>
    <row r="1457" spans="1:31">
      <c r="B1457" s="226" t="s">
        <v>2335</v>
      </c>
      <c r="F1457" s="587" t="s">
        <v>933</v>
      </c>
      <c r="G1457" s="588"/>
      <c r="H1457" s="588"/>
      <c r="I1457" s="589"/>
    </row>
    <row r="1458" spans="1:31">
      <c r="B1458" s="226" t="s">
        <v>2336</v>
      </c>
      <c r="F1458" s="587" t="s">
        <v>933</v>
      </c>
      <c r="G1458" s="588"/>
      <c r="H1458" s="588"/>
      <c r="I1458" s="589"/>
    </row>
    <row r="1459" spans="1:31">
      <c r="B1459" s="226" t="s">
        <v>2337</v>
      </c>
      <c r="F1459" s="587" t="s">
        <v>933</v>
      </c>
      <c r="G1459" s="588"/>
      <c r="H1459" s="588"/>
      <c r="I1459" s="589"/>
    </row>
    <row r="1460" spans="1:31">
      <c r="B1460" s="226" t="s">
        <v>2338</v>
      </c>
      <c r="F1460" s="587" t="s">
        <v>933</v>
      </c>
      <c r="G1460" s="588"/>
      <c r="H1460" s="588"/>
      <c r="I1460" s="589"/>
    </row>
    <row r="1461" spans="1:31">
      <c r="B1461" s="226" t="s">
        <v>2339</v>
      </c>
      <c r="F1461" s="587" t="s">
        <v>933</v>
      </c>
      <c r="G1461" s="588"/>
      <c r="H1461" s="588"/>
      <c r="I1461" s="589"/>
    </row>
    <row r="1462" spans="1:31">
      <c r="B1462" s="226" t="s">
        <v>2340</v>
      </c>
      <c r="F1462" s="587" t="s">
        <v>933</v>
      </c>
      <c r="G1462" s="588"/>
      <c r="H1462" s="588"/>
      <c r="I1462" s="589"/>
    </row>
    <row r="1463" spans="1:31">
      <c r="B1463" s="226" t="s">
        <v>2341</v>
      </c>
      <c r="F1463" s="587" t="s">
        <v>933</v>
      </c>
      <c r="G1463" s="588"/>
      <c r="H1463" s="588"/>
      <c r="I1463" s="589"/>
    </row>
    <row r="1464" spans="1:31">
      <c r="B1464" s="226" t="s">
        <v>2342</v>
      </c>
      <c r="F1464" s="587" t="s">
        <v>933</v>
      </c>
      <c r="G1464" s="588"/>
      <c r="H1464" s="588"/>
      <c r="I1464" s="589"/>
    </row>
    <row r="1465" spans="1:31">
      <c r="B1465" s="226" t="s">
        <v>2343</v>
      </c>
      <c r="F1465" s="587" t="s">
        <v>933</v>
      </c>
      <c r="G1465" s="588"/>
      <c r="H1465" s="588"/>
      <c r="I1465" s="589"/>
    </row>
    <row r="1466" spans="1:31">
      <c r="B1466" s="226" t="s">
        <v>2344</v>
      </c>
      <c r="F1466" s="587" t="s">
        <v>933</v>
      </c>
      <c r="G1466" s="588"/>
      <c r="H1466" s="588"/>
      <c r="I1466" s="589"/>
    </row>
    <row r="1467" spans="1:31" s="73" customFormat="1">
      <c r="A1467" s="258"/>
      <c r="B1467" s="281" t="s">
        <v>1022</v>
      </c>
      <c r="C1467" s="257"/>
      <c r="D1467" s="258"/>
      <c r="E1467" s="226"/>
      <c r="F1467" s="587" t="s">
        <v>933</v>
      </c>
      <c r="G1467" s="588"/>
      <c r="H1467" s="588"/>
      <c r="I1467" s="589"/>
      <c r="J1467" s="258"/>
      <c r="K1467" s="259"/>
      <c r="L1467" s="259"/>
      <c r="M1467" s="259"/>
      <c r="N1467" s="260"/>
      <c r="O1467" s="1"/>
      <c r="P1467" s="196"/>
      <c r="Q1467" s="451"/>
      <c r="R1467" s="445"/>
      <c r="S1467" s="445"/>
      <c r="T1467" s="426"/>
      <c r="U1467" s="1"/>
      <c r="V1467" s="1"/>
      <c r="W1467" s="1"/>
      <c r="X1467" s="1"/>
      <c r="Y1467" s="1"/>
    </row>
    <row r="1468" spans="1:31" customHeight="1" ht="51" s="206" customFormat="1">
      <c r="A1468" s="258"/>
      <c r="B1468" s="281" t="s">
        <v>1023</v>
      </c>
      <c r="C1468" s="181" t="s">
        <v>945</v>
      </c>
      <c r="D1468" s="181" t="s">
        <v>20</v>
      </c>
      <c r="E1468" s="181" t="s">
        <v>512</v>
      </c>
      <c r="F1468" s="587" t="s">
        <v>933</v>
      </c>
      <c r="G1468" s="588"/>
      <c r="H1468" s="588"/>
      <c r="I1468" s="589"/>
      <c r="J1468" s="257" t="s">
        <v>23</v>
      </c>
      <c r="K1468" s="202">
        <f>L1468+M1468</f>
        <v>30000</v>
      </c>
      <c r="L1468" s="259">
        <v>30000</v>
      </c>
      <c r="M1468" s="259"/>
      <c r="N1468" s="135"/>
      <c r="O1468" s="190"/>
      <c r="P1468" s="251"/>
      <c r="Q1468" s="457"/>
      <c r="R1468" s="425"/>
      <c r="S1468" s="425"/>
      <c r="T1468" s="443"/>
      <c r="U1468" s="190"/>
      <c r="V1468" s="190"/>
      <c r="W1468" s="190"/>
      <c r="X1468" s="190"/>
      <c r="Y1468" s="190"/>
    </row>
    <row r="1469" spans="1:31" s="73" customFormat="1">
      <c r="A1469" s="258"/>
      <c r="B1469" s="281" t="s">
        <v>1024</v>
      </c>
      <c r="C1469" s="257"/>
      <c r="D1469" s="258"/>
      <c r="E1469" s="226"/>
      <c r="F1469" s="587" t="s">
        <v>1000</v>
      </c>
      <c r="G1469" s="588"/>
      <c r="H1469" s="588"/>
      <c r="I1469" s="589"/>
      <c r="J1469" s="258"/>
      <c r="K1469" s="259"/>
      <c r="L1469" s="259"/>
      <c r="M1469" s="259"/>
      <c r="N1469" s="260"/>
      <c r="O1469" s="1"/>
      <c r="P1469" s="196"/>
      <c r="Q1469" s="451"/>
      <c r="R1469" s="445"/>
      <c r="S1469" s="445"/>
      <c r="T1469" s="426"/>
      <c r="U1469" s="1"/>
      <c r="V1469" s="1"/>
      <c r="W1469" s="1"/>
      <c r="X1469" s="1"/>
      <c r="Y1469" s="1"/>
    </row>
    <row r="1470" spans="1:31" customHeight="1" ht="51" s="73" customFormat="1">
      <c r="A1470" s="258"/>
      <c r="B1470" s="281" t="s">
        <v>1025</v>
      </c>
      <c r="C1470" s="181" t="s">
        <v>945</v>
      </c>
      <c r="D1470" s="181" t="s">
        <v>20</v>
      </c>
      <c r="E1470" s="181" t="s">
        <v>512</v>
      </c>
      <c r="F1470" s="587" t="s">
        <v>1000</v>
      </c>
      <c r="G1470" s="588"/>
      <c r="H1470" s="588"/>
      <c r="I1470" s="589"/>
      <c r="J1470" s="258"/>
      <c r="K1470" s="259"/>
      <c r="L1470" s="259"/>
      <c r="M1470" s="259"/>
      <c r="N1470" s="260"/>
      <c r="O1470" s="1"/>
      <c r="P1470" s="196"/>
      <c r="Q1470" s="451"/>
      <c r="R1470" s="445"/>
      <c r="S1470" s="445"/>
      <c r="T1470" s="426"/>
      <c r="U1470" s="1"/>
      <c r="V1470" s="1"/>
      <c r="W1470" s="1"/>
      <c r="X1470" s="1"/>
      <c r="Y1470" s="1"/>
    </row>
    <row r="1471" spans="1:31" customHeight="1" ht="51" s="73" customFormat="1">
      <c r="A1471" s="258"/>
      <c r="B1471" s="281" t="s">
        <v>1026</v>
      </c>
      <c r="C1471" s="181" t="s">
        <v>945</v>
      </c>
      <c r="D1471" s="181" t="s">
        <v>20</v>
      </c>
      <c r="E1471" s="181" t="s">
        <v>512</v>
      </c>
      <c r="F1471" s="587" t="s">
        <v>1000</v>
      </c>
      <c r="G1471" s="588"/>
      <c r="H1471" s="588"/>
      <c r="I1471" s="589"/>
      <c r="J1471" s="257" t="s">
        <v>23</v>
      </c>
      <c r="K1471" s="202">
        <f>L1471+M1471</f>
        <v>300000</v>
      </c>
      <c r="L1471" s="255">
        <v>300000</v>
      </c>
      <c r="M1471" s="259"/>
      <c r="N1471" s="260"/>
      <c r="O1471" s="1"/>
      <c r="P1471" s="196"/>
      <c r="Q1471" s="451"/>
      <c r="R1471" s="445"/>
      <c r="S1471" s="445"/>
      <c r="T1471" s="426"/>
      <c r="U1471" s="1"/>
      <c r="V1471" s="1"/>
      <c r="W1471" s="1"/>
      <c r="X1471" s="1"/>
      <c r="Y1471" s="1"/>
    </row>
    <row r="1472" spans="1:31" customHeight="1" ht="51" s="73" customFormat="1">
      <c r="A1472" s="258"/>
      <c r="B1472" s="281" t="s">
        <v>1027</v>
      </c>
      <c r="C1472" s="181" t="s">
        <v>945</v>
      </c>
      <c r="D1472" s="181" t="s">
        <v>20</v>
      </c>
      <c r="E1472" s="181" t="s">
        <v>512</v>
      </c>
      <c r="F1472" s="587" t="s">
        <v>1000</v>
      </c>
      <c r="G1472" s="588"/>
      <c r="H1472" s="588"/>
      <c r="I1472" s="589"/>
      <c r="J1472" s="257" t="s">
        <v>23</v>
      </c>
      <c r="K1472" s="202">
        <f>L1472+M1472</f>
        <v>20000</v>
      </c>
      <c r="L1472" s="255">
        <v>20000</v>
      </c>
      <c r="M1472" s="259"/>
      <c r="N1472" s="260"/>
      <c r="O1472" s="1"/>
      <c r="P1472" s="196"/>
      <c r="Q1472" s="451"/>
      <c r="R1472" s="445"/>
      <c r="S1472" s="445"/>
      <c r="T1472" s="426"/>
      <c r="U1472" s="1"/>
      <c r="V1472" s="1"/>
      <c r="W1472" s="1"/>
      <c r="X1472" s="1"/>
      <c r="Y1472" s="1"/>
    </row>
    <row r="1473" spans="1:31" customHeight="1" ht="51" s="73" customFormat="1">
      <c r="A1473" s="258"/>
      <c r="B1473" s="281" t="s">
        <v>1028</v>
      </c>
      <c r="C1473" s="181" t="s">
        <v>945</v>
      </c>
      <c r="D1473" s="181" t="s">
        <v>20</v>
      </c>
      <c r="E1473" s="181" t="s">
        <v>512</v>
      </c>
      <c r="F1473" s="587" t="s">
        <v>1000</v>
      </c>
      <c r="G1473" s="588"/>
      <c r="H1473" s="588"/>
      <c r="I1473" s="589"/>
      <c r="J1473" s="257" t="s">
        <v>23</v>
      </c>
      <c r="K1473" s="202">
        <f>L1473+M1473</f>
        <v>70000</v>
      </c>
      <c r="L1473" s="255">
        <v>70000</v>
      </c>
      <c r="M1473" s="259"/>
      <c r="N1473" s="260"/>
      <c r="O1473" s="1"/>
      <c r="P1473" s="196"/>
      <c r="Q1473" s="451"/>
      <c r="R1473" s="445"/>
      <c r="S1473" s="445"/>
      <c r="T1473" s="426"/>
      <c r="U1473" s="1"/>
      <c r="V1473" s="1"/>
      <c r="W1473" s="1"/>
      <c r="X1473" s="1"/>
      <c r="Y1473" s="1"/>
    </row>
    <row r="1474" spans="1:31" customHeight="1" ht="51" s="73" customFormat="1">
      <c r="A1474" s="258"/>
      <c r="B1474" s="281" t="s">
        <v>1029</v>
      </c>
      <c r="C1474" s="181" t="s">
        <v>945</v>
      </c>
      <c r="D1474" s="181" t="s">
        <v>20</v>
      </c>
      <c r="E1474" s="181" t="s">
        <v>512</v>
      </c>
      <c r="F1474" s="587" t="s">
        <v>1000</v>
      </c>
      <c r="G1474" s="588"/>
      <c r="H1474" s="588"/>
      <c r="I1474" s="589"/>
      <c r="J1474" s="257" t="s">
        <v>23</v>
      </c>
      <c r="K1474" s="202">
        <f>L1474+M1474</f>
        <v>10000</v>
      </c>
      <c r="L1474" s="255">
        <v>10000</v>
      </c>
      <c r="M1474" s="259"/>
      <c r="N1474" s="260"/>
      <c r="O1474" s="1"/>
      <c r="P1474" s="196"/>
      <c r="Q1474" s="451"/>
      <c r="R1474" s="445"/>
      <c r="S1474" s="445"/>
      <c r="T1474" s="426"/>
      <c r="U1474" s="1"/>
      <c r="V1474" s="1"/>
      <c r="W1474" s="1"/>
      <c r="X1474" s="1"/>
      <c r="Y1474" s="1"/>
    </row>
    <row r="1475" spans="1:31" s="73" customFormat="1">
      <c r="A1475" s="258"/>
      <c r="B1475" s="281" t="s">
        <v>1030</v>
      </c>
      <c r="C1475" s="257"/>
      <c r="D1475" s="258"/>
      <c r="E1475" s="226"/>
      <c r="F1475" s="587" t="s">
        <v>1000</v>
      </c>
      <c r="G1475" s="588"/>
      <c r="H1475" s="588"/>
      <c r="I1475" s="589"/>
      <c r="J1475" s="258"/>
      <c r="K1475" s="259"/>
      <c r="L1475" s="259"/>
      <c r="M1475" s="259"/>
      <c r="N1475" s="260"/>
      <c r="O1475" s="1"/>
      <c r="P1475" s="196"/>
      <c r="Q1475" s="451"/>
      <c r="R1475" s="445"/>
      <c r="S1475" s="445"/>
      <c r="T1475" s="426"/>
      <c r="U1475" s="1"/>
      <c r="V1475" s="1"/>
      <c r="W1475" s="1"/>
      <c r="X1475" s="1"/>
      <c r="Y1475" s="1"/>
    </row>
    <row r="1476" spans="1:31" customHeight="1" ht="51" s="73" customFormat="1">
      <c r="A1476" s="258"/>
      <c r="B1476" s="281" t="s">
        <v>952</v>
      </c>
      <c r="C1476" s="181" t="s">
        <v>945</v>
      </c>
      <c r="D1476" s="181" t="s">
        <v>20</v>
      </c>
      <c r="E1476" s="181" t="s">
        <v>512</v>
      </c>
      <c r="F1476" s="587" t="s">
        <v>1000</v>
      </c>
      <c r="G1476" s="588"/>
      <c r="H1476" s="588"/>
      <c r="I1476" s="589"/>
      <c r="J1476" s="257" t="s">
        <v>23</v>
      </c>
      <c r="K1476" s="202">
        <f>L1476+M1476</f>
        <v>25000</v>
      </c>
      <c r="L1476" s="259">
        <v>25000</v>
      </c>
      <c r="M1476" s="259"/>
      <c r="N1476" s="260"/>
      <c r="O1476" s="1"/>
      <c r="P1476" s="196"/>
      <c r="Q1476" s="451"/>
      <c r="R1476" s="445"/>
      <c r="S1476" s="445"/>
      <c r="T1476" s="426"/>
      <c r="U1476" s="1"/>
      <c r="V1476" s="1"/>
      <c r="W1476" s="1"/>
      <c r="X1476" s="1"/>
      <c r="Y1476" s="1"/>
    </row>
    <row r="1477" spans="1:31" customHeight="1" ht="51" s="73" customFormat="1">
      <c r="A1477" s="258"/>
      <c r="B1477" s="281" t="s">
        <v>1031</v>
      </c>
      <c r="C1477" s="181" t="s">
        <v>945</v>
      </c>
      <c r="D1477" s="181" t="s">
        <v>20</v>
      </c>
      <c r="E1477" s="181" t="s">
        <v>512</v>
      </c>
      <c r="F1477" s="587" t="s">
        <v>1000</v>
      </c>
      <c r="G1477" s="588"/>
      <c r="H1477" s="588"/>
      <c r="I1477" s="589"/>
      <c r="J1477" s="257" t="s">
        <v>23</v>
      </c>
      <c r="K1477" s="202">
        <f>L1477+M1477</f>
        <v>5000</v>
      </c>
      <c r="L1477" s="259">
        <v>5000</v>
      </c>
      <c r="M1477" s="259"/>
      <c r="N1477" s="260"/>
      <c r="O1477" s="1"/>
      <c r="P1477" s="196"/>
      <c r="Q1477" s="451"/>
      <c r="R1477" s="445"/>
      <c r="S1477" s="445"/>
      <c r="T1477" s="426"/>
      <c r="U1477" s="1"/>
      <c r="V1477" s="1"/>
      <c r="W1477" s="1"/>
      <c r="X1477" s="1"/>
      <c r="Y1477" s="1"/>
    </row>
    <row r="1478" spans="1:31" s="73" customFormat="1">
      <c r="A1478" s="258"/>
      <c r="B1478" s="281" t="s">
        <v>1032</v>
      </c>
      <c r="C1478" s="257"/>
      <c r="D1478" s="258"/>
      <c r="E1478" s="226"/>
      <c r="F1478" s="587" t="s">
        <v>973</v>
      </c>
      <c r="G1478" s="588"/>
      <c r="H1478" s="588"/>
      <c r="I1478" s="589"/>
      <c r="J1478" s="258"/>
      <c r="K1478" s="259"/>
      <c r="L1478" s="259"/>
      <c r="M1478" s="259"/>
      <c r="N1478" s="260"/>
      <c r="O1478" s="1"/>
      <c r="P1478" s="196"/>
      <c r="Q1478" s="451"/>
      <c r="R1478" s="445"/>
      <c r="S1478" s="445"/>
      <c r="T1478" s="426"/>
      <c r="U1478" s="1"/>
      <c r="V1478" s="1"/>
      <c r="W1478" s="1"/>
      <c r="X1478" s="1"/>
      <c r="Y1478" s="1"/>
    </row>
    <row r="1479" spans="1:31" customHeight="1" ht="51" s="73" customFormat="1">
      <c r="A1479" s="258"/>
      <c r="B1479" s="281" t="s">
        <v>1033</v>
      </c>
      <c r="C1479" s="181" t="s">
        <v>945</v>
      </c>
      <c r="D1479" s="181" t="s">
        <v>20</v>
      </c>
      <c r="E1479" s="181" t="s">
        <v>512</v>
      </c>
      <c r="F1479" s="587" t="s">
        <v>973</v>
      </c>
      <c r="G1479" s="588"/>
      <c r="H1479" s="588"/>
      <c r="I1479" s="589"/>
      <c r="J1479" s="257" t="s">
        <v>23</v>
      </c>
      <c r="K1479" s="202">
        <f>L1479+M1479</f>
        <v>150000</v>
      </c>
      <c r="L1479" s="259">
        <v>150000</v>
      </c>
      <c r="M1479" s="259"/>
      <c r="N1479" s="260"/>
      <c r="O1479" s="1"/>
      <c r="P1479" s="196"/>
      <c r="Q1479" s="451"/>
      <c r="R1479" s="445"/>
      <c r="S1479" s="445"/>
      <c r="T1479" s="426"/>
      <c r="U1479" s="1"/>
      <c r="V1479" s="1"/>
      <c r="W1479" s="1"/>
      <c r="X1479" s="1"/>
      <c r="Y1479" s="1"/>
    </row>
    <row r="1480" spans="1:31" customHeight="1" ht="51" s="73" customFormat="1">
      <c r="A1480" s="258"/>
      <c r="B1480" s="281" t="s">
        <v>952</v>
      </c>
      <c r="C1480" s="181" t="s">
        <v>945</v>
      </c>
      <c r="D1480" s="181" t="s">
        <v>20</v>
      </c>
      <c r="E1480" s="181" t="s">
        <v>512</v>
      </c>
      <c r="F1480" s="587" t="s">
        <v>973</v>
      </c>
      <c r="G1480" s="588"/>
      <c r="H1480" s="588"/>
      <c r="I1480" s="589"/>
      <c r="J1480" s="257" t="s">
        <v>23</v>
      </c>
      <c r="K1480" s="202">
        <f>L1480+M1480</f>
        <v>20000</v>
      </c>
      <c r="L1480" s="259">
        <v>20000</v>
      </c>
      <c r="M1480" s="259"/>
      <c r="N1480" s="260"/>
      <c r="O1480" s="1"/>
      <c r="P1480" s="196"/>
      <c r="Q1480" s="451"/>
      <c r="R1480" s="445"/>
      <c r="S1480" s="445"/>
      <c r="T1480" s="426"/>
      <c r="U1480" s="1"/>
      <c r="V1480" s="1"/>
      <c r="W1480" s="1"/>
      <c r="X1480" s="1"/>
      <c r="Y1480" s="1"/>
    </row>
    <row r="1481" spans="1:31" customHeight="1" ht="51" s="73" customFormat="1">
      <c r="A1481" s="258"/>
      <c r="B1481" s="281" t="s">
        <v>1018</v>
      </c>
      <c r="C1481" s="181" t="s">
        <v>945</v>
      </c>
      <c r="D1481" s="181" t="s">
        <v>20</v>
      </c>
      <c r="E1481" s="181" t="s">
        <v>512</v>
      </c>
      <c r="F1481" s="587" t="s">
        <v>973</v>
      </c>
      <c r="G1481" s="588"/>
      <c r="H1481" s="588"/>
      <c r="I1481" s="589"/>
      <c r="J1481" s="257" t="s">
        <v>23</v>
      </c>
      <c r="K1481" s="202">
        <f>L1481+M1481</f>
        <v>60000</v>
      </c>
      <c r="L1481" s="259">
        <v>60000</v>
      </c>
      <c r="M1481" s="259"/>
      <c r="N1481" s="260"/>
      <c r="O1481" s="1"/>
      <c r="P1481" s="196"/>
      <c r="Q1481" s="451"/>
      <c r="R1481" s="445"/>
      <c r="S1481" s="445"/>
      <c r="T1481" s="426"/>
      <c r="U1481" s="1"/>
      <c r="V1481" s="1"/>
      <c r="W1481" s="1"/>
      <c r="X1481" s="1"/>
      <c r="Y1481" s="1"/>
    </row>
    <row r="1482" spans="1:31" customHeight="1" ht="51" s="73" customFormat="1">
      <c r="A1482" s="258"/>
      <c r="B1482" s="281" t="s">
        <v>1034</v>
      </c>
      <c r="C1482" s="181" t="s">
        <v>945</v>
      </c>
      <c r="D1482" s="181" t="s">
        <v>20</v>
      </c>
      <c r="E1482" s="181" t="s">
        <v>512</v>
      </c>
      <c r="F1482" s="587" t="s">
        <v>973</v>
      </c>
      <c r="G1482" s="588"/>
      <c r="H1482" s="588"/>
      <c r="I1482" s="589"/>
      <c r="J1482" s="257" t="s">
        <v>23</v>
      </c>
      <c r="K1482" s="202">
        <f>L1482+M1482</f>
        <v>20000</v>
      </c>
      <c r="L1482" s="259">
        <v>20000</v>
      </c>
      <c r="M1482" s="259"/>
      <c r="N1482" s="260"/>
      <c r="O1482" s="1"/>
      <c r="P1482" s="196"/>
      <c r="Q1482" s="451"/>
      <c r="R1482" s="445"/>
      <c r="S1482" s="445"/>
      <c r="T1482" s="426"/>
      <c r="U1482" s="1"/>
      <c r="V1482" s="1"/>
      <c r="W1482" s="1"/>
      <c r="X1482" s="1"/>
      <c r="Y1482" s="1"/>
    </row>
    <row r="1483" spans="1:31" customHeight="1" ht="51" s="73" customFormat="1">
      <c r="A1483" s="258"/>
      <c r="B1483" s="281" t="s">
        <v>1035</v>
      </c>
      <c r="C1483" s="181" t="s">
        <v>945</v>
      </c>
      <c r="D1483" s="181" t="s">
        <v>20</v>
      </c>
      <c r="E1483" s="181" t="s">
        <v>512</v>
      </c>
      <c r="F1483" s="587" t="s">
        <v>2345</v>
      </c>
      <c r="G1483" s="588"/>
      <c r="H1483" s="588"/>
      <c r="I1483" s="589"/>
      <c r="J1483" s="257" t="s">
        <v>23</v>
      </c>
      <c r="K1483" s="202">
        <f>L1483+M1483</f>
        <v>30000</v>
      </c>
      <c r="L1483" s="259">
        <v>30000</v>
      </c>
      <c r="M1483" s="259"/>
      <c r="N1483" s="260"/>
      <c r="O1483" s="1"/>
      <c r="P1483" s="196"/>
      <c r="Q1483" s="451"/>
      <c r="R1483" s="445"/>
      <c r="S1483" s="445"/>
      <c r="T1483" s="426"/>
      <c r="U1483" s="1"/>
      <c r="V1483" s="1"/>
      <c r="W1483" s="1"/>
      <c r="X1483" s="1"/>
      <c r="Y1483" s="1"/>
    </row>
    <row r="1484" spans="1:31" s="246" customFormat="1">
      <c r="A1484" s="258"/>
      <c r="B1484" s="226"/>
      <c r="C1484" s="257"/>
      <c r="D1484" s="258"/>
      <c r="E1484" s="226"/>
      <c r="F1484" s="587"/>
      <c r="G1484" s="588"/>
      <c r="H1484" s="588"/>
      <c r="I1484" s="589"/>
      <c r="J1484" s="258"/>
      <c r="K1484" s="255">
        <f>SUM(K1339:K1483)</f>
        <v>10340000</v>
      </c>
      <c r="L1484" s="255"/>
      <c r="M1484" s="255"/>
      <c r="N1484" s="260"/>
      <c r="O1484" s="1"/>
      <c r="P1484" s="196"/>
      <c r="Q1484" s="451"/>
      <c r="R1484" s="445"/>
      <c r="S1484" s="445"/>
      <c r="T1484" s="426"/>
      <c r="U1484" s="1"/>
      <c r="V1484" s="1"/>
      <c r="W1484" s="1"/>
      <c r="X1484" s="1"/>
      <c r="Y1484" s="1"/>
    </row>
    <row r="1485" spans="1:31">
      <c r="B1485" s="287" t="s">
        <v>2346</v>
      </c>
      <c r="F1485" s="587"/>
      <c r="G1485" s="588"/>
      <c r="H1485" s="588"/>
      <c r="I1485" s="589"/>
    </row>
    <row r="1486" spans="1:31" customHeight="1" ht="51" s="73" customFormat="1">
      <c r="A1486" s="258"/>
      <c r="B1486" s="266" t="s">
        <v>2347</v>
      </c>
      <c r="C1486" s="181" t="s">
        <v>2348</v>
      </c>
      <c r="D1486" s="181" t="s">
        <v>20</v>
      </c>
      <c r="E1486" s="181" t="s">
        <v>512</v>
      </c>
      <c r="F1486" s="587" t="s">
        <v>958</v>
      </c>
      <c r="G1486" s="588"/>
      <c r="H1486" s="588"/>
      <c r="I1486" s="589"/>
      <c r="J1486" s="257" t="s">
        <v>23</v>
      </c>
      <c r="K1486" s="202">
        <f>L1486+M1486</f>
        <v>0</v>
      </c>
      <c r="L1486" s="259"/>
      <c r="M1486" s="259"/>
      <c r="N1486" s="260"/>
      <c r="O1486" s="1"/>
      <c r="P1486" s="196"/>
      <c r="Q1486" s="451"/>
      <c r="R1486" s="445"/>
      <c r="S1486" s="445"/>
      <c r="T1486" s="426"/>
      <c r="U1486" s="1"/>
      <c r="V1486" s="1"/>
      <c r="W1486" s="1"/>
      <c r="X1486" s="1"/>
      <c r="Y1486" s="1"/>
    </row>
    <row r="1487" spans="1:31" customHeight="1" ht="51" s="73" customFormat="1">
      <c r="A1487" s="258"/>
      <c r="B1487" s="266" t="s">
        <v>2349</v>
      </c>
      <c r="C1487" s="181" t="s">
        <v>2348</v>
      </c>
      <c r="D1487" s="181" t="s">
        <v>20</v>
      </c>
      <c r="E1487" s="181" t="s">
        <v>512</v>
      </c>
      <c r="F1487" s="587" t="s">
        <v>958</v>
      </c>
      <c r="G1487" s="588"/>
      <c r="H1487" s="588"/>
      <c r="I1487" s="589"/>
      <c r="J1487" s="257" t="s">
        <v>23</v>
      </c>
      <c r="K1487" s="202">
        <f>L1487+M1487</f>
        <v>32500</v>
      </c>
      <c r="L1487" s="259">
        <v>32500</v>
      </c>
      <c r="M1487" s="259"/>
      <c r="N1487" s="260"/>
      <c r="O1487" s="1"/>
      <c r="P1487" s="196"/>
      <c r="Q1487" s="451"/>
      <c r="R1487" s="445"/>
      <c r="S1487" s="445"/>
      <c r="T1487" s="426"/>
      <c r="U1487" s="1"/>
      <c r="V1487" s="1"/>
      <c r="W1487" s="1"/>
      <c r="X1487" s="1"/>
      <c r="Y1487" s="1"/>
    </row>
    <row r="1488" spans="1:31" customHeight="1" ht="51" s="73" customFormat="1">
      <c r="A1488" s="258"/>
      <c r="B1488" s="266" t="s">
        <v>2350</v>
      </c>
      <c r="C1488" s="181" t="s">
        <v>2348</v>
      </c>
      <c r="D1488" s="181" t="s">
        <v>20</v>
      </c>
      <c r="E1488" s="181" t="s">
        <v>512</v>
      </c>
      <c r="F1488" s="587" t="s">
        <v>958</v>
      </c>
      <c r="G1488" s="588"/>
      <c r="H1488" s="588"/>
      <c r="I1488" s="589"/>
      <c r="J1488" s="257" t="s">
        <v>23</v>
      </c>
      <c r="K1488" s="202">
        <f>L1488+M1488</f>
        <v>9750</v>
      </c>
      <c r="L1488" s="259">
        <v>9750</v>
      </c>
      <c r="M1488" s="259"/>
      <c r="N1488" s="260"/>
      <c r="O1488" s="1"/>
      <c r="P1488" s="196"/>
      <c r="Q1488" s="451"/>
      <c r="R1488" s="445"/>
      <c r="S1488" s="445"/>
      <c r="T1488" s="426"/>
      <c r="U1488" s="1"/>
      <c r="V1488" s="1"/>
      <c r="W1488" s="1"/>
      <c r="X1488" s="1"/>
      <c r="Y1488" s="1"/>
    </row>
    <row r="1489" spans="1:31" customHeight="1" ht="51" s="73" customFormat="1">
      <c r="A1489" s="258"/>
      <c r="B1489" s="266" t="s">
        <v>2351</v>
      </c>
      <c r="C1489" s="181" t="s">
        <v>2348</v>
      </c>
      <c r="D1489" s="181" t="s">
        <v>20</v>
      </c>
      <c r="E1489" s="181" t="s">
        <v>512</v>
      </c>
      <c r="F1489" s="587" t="s">
        <v>958</v>
      </c>
      <c r="G1489" s="588"/>
      <c r="H1489" s="588"/>
      <c r="I1489" s="589"/>
      <c r="J1489" s="257" t="s">
        <v>23</v>
      </c>
      <c r="K1489" s="202">
        <f>L1489+M1489</f>
        <v>16250</v>
      </c>
      <c r="L1489" s="259">
        <v>16250</v>
      </c>
      <c r="M1489" s="259"/>
      <c r="N1489" s="260"/>
      <c r="O1489" s="1"/>
      <c r="P1489" s="196"/>
      <c r="Q1489" s="451"/>
      <c r="R1489" s="445"/>
      <c r="S1489" s="445"/>
      <c r="T1489" s="426"/>
      <c r="U1489" s="1"/>
      <c r="V1489" s="1"/>
      <c r="W1489" s="1"/>
      <c r="X1489" s="1"/>
      <c r="Y1489" s="1"/>
    </row>
    <row r="1490" spans="1:31" customHeight="1" ht="51" s="73" customFormat="1">
      <c r="A1490" s="258"/>
      <c r="B1490" s="266" t="s">
        <v>2352</v>
      </c>
      <c r="C1490" s="181" t="s">
        <v>2348</v>
      </c>
      <c r="D1490" s="181" t="s">
        <v>20</v>
      </c>
      <c r="E1490" s="181" t="s">
        <v>512</v>
      </c>
      <c r="F1490" s="587" t="s">
        <v>958</v>
      </c>
      <c r="G1490" s="588"/>
      <c r="H1490" s="588"/>
      <c r="I1490" s="589"/>
      <c r="J1490" s="257" t="s">
        <v>23</v>
      </c>
      <c r="K1490" s="202">
        <f>L1490+M1490</f>
        <v>22000</v>
      </c>
      <c r="L1490" s="259">
        <v>22000</v>
      </c>
      <c r="M1490" s="259"/>
      <c r="N1490" s="260"/>
      <c r="O1490" s="1"/>
      <c r="P1490" s="196"/>
      <c r="Q1490" s="451"/>
      <c r="R1490" s="445"/>
      <c r="S1490" s="445"/>
      <c r="T1490" s="426"/>
      <c r="U1490" s="1"/>
      <c r="V1490" s="1"/>
      <c r="W1490" s="1"/>
      <c r="X1490" s="1"/>
      <c r="Y1490" s="1"/>
    </row>
    <row r="1491" spans="1:31" customHeight="1" ht="51" s="73" customFormat="1">
      <c r="A1491" s="258"/>
      <c r="B1491" s="266" t="s">
        <v>2353</v>
      </c>
      <c r="C1491" s="181" t="s">
        <v>2348</v>
      </c>
      <c r="D1491" s="181" t="s">
        <v>20</v>
      </c>
      <c r="E1491" s="181" t="s">
        <v>512</v>
      </c>
      <c r="F1491" s="587" t="s">
        <v>958</v>
      </c>
      <c r="G1491" s="588"/>
      <c r="H1491" s="588"/>
      <c r="I1491" s="589"/>
      <c r="J1491" s="257" t="s">
        <v>23</v>
      </c>
      <c r="K1491" s="202">
        <f>L1491+M1491</f>
        <v>630</v>
      </c>
      <c r="L1491" s="259">
        <v>630</v>
      </c>
      <c r="M1491" s="259"/>
      <c r="N1491" s="260"/>
      <c r="O1491" s="1"/>
      <c r="P1491" s="196"/>
      <c r="Q1491" s="451"/>
      <c r="R1491" s="445"/>
      <c r="S1491" s="445"/>
      <c r="T1491" s="426"/>
      <c r="U1491" s="1"/>
      <c r="V1491" s="1"/>
      <c r="W1491" s="1"/>
      <c r="X1491" s="1"/>
      <c r="Y1491" s="1"/>
    </row>
    <row r="1492" spans="1:31" customHeight="1" ht="51" s="73" customFormat="1">
      <c r="A1492" s="258"/>
      <c r="B1492" s="266" t="s">
        <v>2354</v>
      </c>
      <c r="C1492" s="181" t="s">
        <v>2348</v>
      </c>
      <c r="D1492" s="181" t="s">
        <v>20</v>
      </c>
      <c r="E1492" s="181" t="s">
        <v>512</v>
      </c>
      <c r="F1492" s="587" t="s">
        <v>958</v>
      </c>
      <c r="G1492" s="588"/>
      <c r="H1492" s="588"/>
      <c r="I1492" s="589"/>
      <c r="J1492" s="257" t="s">
        <v>23</v>
      </c>
      <c r="K1492" s="202">
        <f>L1492+M1492</f>
        <v>960</v>
      </c>
      <c r="L1492" s="259">
        <v>960</v>
      </c>
      <c r="M1492" s="259"/>
      <c r="N1492" s="260"/>
      <c r="O1492" s="1"/>
      <c r="P1492" s="196"/>
      <c r="Q1492" s="451"/>
      <c r="R1492" s="445"/>
      <c r="S1492" s="445"/>
      <c r="T1492" s="426"/>
      <c r="U1492" s="1"/>
      <c r="V1492" s="1"/>
      <c r="W1492" s="1"/>
      <c r="X1492" s="1"/>
      <c r="Y1492" s="1"/>
    </row>
    <row r="1493" spans="1:31" customHeight="1" ht="51">
      <c r="B1493" s="266" t="s">
        <v>2355</v>
      </c>
      <c r="C1493" s="181" t="s">
        <v>2348</v>
      </c>
      <c r="D1493" s="181" t="s">
        <v>20</v>
      </c>
      <c r="E1493" s="181" t="s">
        <v>512</v>
      </c>
      <c r="F1493" s="587" t="s">
        <v>958</v>
      </c>
      <c r="G1493" s="588"/>
      <c r="H1493" s="588"/>
      <c r="I1493" s="589"/>
      <c r="J1493" s="257" t="s">
        <v>23</v>
      </c>
      <c r="K1493" s="202">
        <f>L1493+M1493</f>
        <v>720</v>
      </c>
      <c r="L1493" s="259">
        <v>720</v>
      </c>
    </row>
    <row r="1494" spans="1:31" customHeight="1" ht="51">
      <c r="B1494" s="266" t="s">
        <v>2356</v>
      </c>
      <c r="C1494" s="181" t="s">
        <v>2348</v>
      </c>
      <c r="D1494" s="181" t="s">
        <v>20</v>
      </c>
      <c r="E1494" s="181" t="s">
        <v>512</v>
      </c>
      <c r="F1494" s="587" t="s">
        <v>958</v>
      </c>
      <c r="G1494" s="588"/>
      <c r="H1494" s="588"/>
      <c r="I1494" s="589"/>
      <c r="J1494" s="257" t="s">
        <v>23</v>
      </c>
      <c r="K1494" s="202">
        <f>L1494+M1494</f>
        <v>1600</v>
      </c>
      <c r="L1494" s="259">
        <v>1600</v>
      </c>
    </row>
    <row r="1495" spans="1:31" customHeight="1" ht="51">
      <c r="B1495" s="266" t="s">
        <v>2357</v>
      </c>
      <c r="C1495" s="181" t="s">
        <v>2348</v>
      </c>
      <c r="D1495" s="181" t="s">
        <v>20</v>
      </c>
      <c r="E1495" s="181" t="s">
        <v>512</v>
      </c>
      <c r="F1495" s="587" t="s">
        <v>958</v>
      </c>
      <c r="G1495" s="588"/>
      <c r="H1495" s="588"/>
      <c r="I1495" s="589"/>
      <c r="J1495" s="257" t="s">
        <v>23</v>
      </c>
      <c r="K1495" s="202">
        <f>L1495+M1495</f>
        <v>975</v>
      </c>
      <c r="L1495" s="259">
        <v>975</v>
      </c>
    </row>
    <row r="1496" spans="1:31" customHeight="1" ht="51">
      <c r="B1496" s="266" t="s">
        <v>2358</v>
      </c>
      <c r="C1496" s="181" t="s">
        <v>2348</v>
      </c>
      <c r="D1496" s="181" t="s">
        <v>20</v>
      </c>
      <c r="E1496" s="181" t="s">
        <v>512</v>
      </c>
      <c r="F1496" s="587" t="s">
        <v>958</v>
      </c>
      <c r="G1496" s="588"/>
      <c r="H1496" s="588"/>
      <c r="I1496" s="589"/>
      <c r="J1496" s="257" t="s">
        <v>23</v>
      </c>
      <c r="K1496" s="202">
        <f>L1496+M1496</f>
        <v>1050</v>
      </c>
      <c r="L1496" s="259">
        <v>1050</v>
      </c>
    </row>
    <row r="1497" spans="1:31">
      <c r="F1497" s="587"/>
      <c r="G1497" s="588"/>
      <c r="H1497" s="588"/>
      <c r="I1497" s="589"/>
      <c r="K1497" s="255">
        <f>SUM(K1486:K1496)</f>
        <v>86435</v>
      </c>
      <c r="L1497" s="255"/>
      <c r="M1497" s="255"/>
    </row>
    <row r="1498" spans="1:31" customHeight="1" ht="25.5">
      <c r="A1498" s="264"/>
      <c r="B1498" s="244" t="s">
        <v>2359</v>
      </c>
      <c r="C1498" s="266"/>
      <c r="D1498" s="181"/>
      <c r="E1498" s="241"/>
      <c r="F1498" s="238"/>
      <c r="G1498" s="239"/>
      <c r="H1498" s="239"/>
      <c r="I1498" s="240"/>
      <c r="J1498" s="257"/>
      <c r="L1498" s="288"/>
    </row>
    <row r="1499" spans="1:31" customHeight="1" ht="18">
      <c r="A1499" s="264"/>
      <c r="B1499" s="390" t="s">
        <v>2360</v>
      </c>
      <c r="C1499" s="391" t="s">
        <v>493</v>
      </c>
      <c r="D1499" s="181" t="s">
        <v>20</v>
      </c>
      <c r="E1499" s="390" t="s">
        <v>21</v>
      </c>
      <c r="F1499" s="587" t="s">
        <v>1047</v>
      </c>
      <c r="G1499" s="588"/>
      <c r="H1499" s="588"/>
      <c r="I1499" s="589"/>
      <c r="J1499" s="257" t="s">
        <v>23</v>
      </c>
      <c r="K1499" s="259">
        <f>L1499</f>
        <v>600000</v>
      </c>
      <c r="L1499" s="288">
        <v>600000</v>
      </c>
    </row>
    <row r="1500" spans="1:31" customHeight="1" ht="18">
      <c r="A1500" s="264"/>
      <c r="B1500" s="390" t="s">
        <v>2361</v>
      </c>
      <c r="C1500" s="391" t="s">
        <v>493</v>
      </c>
      <c r="D1500" s="181" t="s">
        <v>20</v>
      </c>
      <c r="E1500" s="390" t="s">
        <v>21</v>
      </c>
      <c r="F1500" s="587" t="s">
        <v>1047</v>
      </c>
      <c r="G1500" s="588"/>
      <c r="H1500" s="588"/>
      <c r="I1500" s="589"/>
      <c r="J1500" s="257" t="s">
        <v>23</v>
      </c>
      <c r="K1500" s="259">
        <f>L1500</f>
        <v>250000</v>
      </c>
      <c r="L1500" s="288">
        <v>250000</v>
      </c>
    </row>
    <row r="1501" spans="1:31" customHeight="1" ht="28.5">
      <c r="A1501" s="264"/>
      <c r="B1501" s="390" t="s">
        <v>2362</v>
      </c>
      <c r="C1501" s="391" t="s">
        <v>493</v>
      </c>
      <c r="D1501" s="181" t="s">
        <v>20</v>
      </c>
      <c r="E1501" s="390" t="s">
        <v>42</v>
      </c>
      <c r="F1501" s="587" t="s">
        <v>1047</v>
      </c>
      <c r="G1501" s="588"/>
      <c r="H1501" s="588"/>
      <c r="I1501" s="589"/>
      <c r="J1501" s="257" t="s">
        <v>23</v>
      </c>
      <c r="K1501" s="259">
        <f>L1501</f>
        <v>120000</v>
      </c>
      <c r="L1501" s="288">
        <v>120000</v>
      </c>
    </row>
    <row r="1502" spans="1:31" customHeight="1" ht="24">
      <c r="A1502" s="264"/>
      <c r="B1502" s="390" t="s">
        <v>2363</v>
      </c>
      <c r="C1502" s="391" t="s">
        <v>493</v>
      </c>
      <c r="D1502" s="181" t="s">
        <v>20</v>
      </c>
      <c r="E1502" s="390" t="s">
        <v>42</v>
      </c>
      <c r="F1502" s="587" t="s">
        <v>1047</v>
      </c>
      <c r="G1502" s="588"/>
      <c r="H1502" s="588"/>
      <c r="I1502" s="589"/>
      <c r="J1502" s="257" t="s">
        <v>23</v>
      </c>
      <c r="K1502" s="259">
        <f>L1502</f>
        <v>150000</v>
      </c>
      <c r="L1502" s="288">
        <v>150000</v>
      </c>
    </row>
    <row r="1503" spans="1:31" customHeight="1" ht="33">
      <c r="A1503" s="264"/>
      <c r="B1503" s="390" t="s">
        <v>2364</v>
      </c>
      <c r="C1503" s="391" t="s">
        <v>493</v>
      </c>
      <c r="D1503" s="181" t="s">
        <v>20</v>
      </c>
      <c r="E1503" s="390" t="s">
        <v>42</v>
      </c>
      <c r="F1503" s="587" t="s">
        <v>1047</v>
      </c>
      <c r="G1503" s="588"/>
      <c r="H1503" s="588"/>
      <c r="I1503" s="589"/>
      <c r="J1503" s="257" t="s">
        <v>23</v>
      </c>
      <c r="K1503" s="259">
        <f>L1503</f>
        <v>150000</v>
      </c>
      <c r="L1503" s="288">
        <v>150000</v>
      </c>
    </row>
    <row r="1504" spans="1:31" customHeight="1" ht="40.5">
      <c r="A1504" s="264"/>
      <c r="B1504" s="392" t="s">
        <v>2365</v>
      </c>
      <c r="C1504" s="391" t="s">
        <v>493</v>
      </c>
      <c r="D1504" s="181" t="s">
        <v>20</v>
      </c>
      <c r="E1504" s="390" t="s">
        <v>42</v>
      </c>
      <c r="F1504" s="587" t="s">
        <v>1047</v>
      </c>
      <c r="G1504" s="588"/>
      <c r="H1504" s="588"/>
      <c r="I1504" s="589"/>
      <c r="J1504" s="257" t="s">
        <v>23</v>
      </c>
      <c r="K1504" s="259">
        <f>L1504</f>
        <v>100000</v>
      </c>
      <c r="L1504" s="288">
        <v>100000</v>
      </c>
    </row>
    <row r="1505" spans="1:31">
      <c r="F1505" s="587"/>
      <c r="G1505" s="588"/>
      <c r="H1505" s="588"/>
      <c r="I1505" s="589"/>
    </row>
    <row r="1506" spans="1:31">
      <c r="B1506" s="236" t="s">
        <v>352</v>
      </c>
      <c r="F1506" s="238"/>
      <c r="G1506" s="239"/>
      <c r="H1506" s="239"/>
      <c r="I1506" s="240"/>
    </row>
    <row r="1507" spans="1:31">
      <c r="B1507" s="289" t="s">
        <v>2366</v>
      </c>
      <c r="C1507" s="181"/>
      <c r="D1507" s="181"/>
      <c r="F1507" s="587"/>
      <c r="G1507" s="588"/>
      <c r="H1507" s="588"/>
      <c r="I1507" s="589"/>
    </row>
    <row r="1508" spans="1:31">
      <c r="B1508" s="244" t="s">
        <v>2367</v>
      </c>
      <c r="C1508" s="181"/>
      <c r="D1508" s="181"/>
      <c r="F1508" s="587"/>
      <c r="G1508" s="588"/>
      <c r="H1508" s="588"/>
      <c r="I1508" s="589"/>
    </row>
    <row r="1509" spans="1:31" customHeight="1" ht="51">
      <c r="B1509" s="266" t="s">
        <v>2368</v>
      </c>
      <c r="C1509" s="181" t="s">
        <v>35</v>
      </c>
      <c r="D1509" s="181" t="s">
        <v>20</v>
      </c>
      <c r="E1509" s="181" t="s">
        <v>512</v>
      </c>
      <c r="F1509" s="587" t="s">
        <v>933</v>
      </c>
      <c r="G1509" s="588"/>
      <c r="H1509" s="588"/>
      <c r="I1509" s="589"/>
      <c r="J1509" s="257" t="s">
        <v>23</v>
      </c>
      <c r="K1509" s="202">
        <f>L1509+M1509</f>
        <v>6000</v>
      </c>
      <c r="L1509" s="259">
        <v>6000</v>
      </c>
    </row>
    <row r="1510" spans="1:31" customHeight="1" ht="51" s="73" customFormat="1">
      <c r="A1510" s="258"/>
      <c r="B1510" s="266" t="s">
        <v>2369</v>
      </c>
      <c r="C1510" s="181" t="s">
        <v>35</v>
      </c>
      <c r="D1510" s="181" t="s">
        <v>20</v>
      </c>
      <c r="E1510" s="181" t="s">
        <v>512</v>
      </c>
      <c r="F1510" s="587" t="s">
        <v>933</v>
      </c>
      <c r="G1510" s="588"/>
      <c r="H1510" s="588"/>
      <c r="I1510" s="589"/>
      <c r="J1510" s="257" t="s">
        <v>23</v>
      </c>
      <c r="K1510" s="202">
        <f>L1510+M1510</f>
        <v>20000</v>
      </c>
      <c r="L1510" s="259">
        <v>20000</v>
      </c>
      <c r="M1510" s="259"/>
      <c r="N1510" s="260"/>
      <c r="O1510" s="1"/>
      <c r="P1510" s="196"/>
      <c r="Q1510" s="451"/>
      <c r="R1510" s="445"/>
      <c r="S1510" s="445"/>
      <c r="T1510" s="426"/>
      <c r="U1510" s="1"/>
      <c r="V1510" s="1"/>
      <c r="W1510" s="1"/>
      <c r="X1510" s="1"/>
      <c r="Y1510" s="1"/>
    </row>
    <row r="1511" spans="1:31" customHeight="1" ht="51" s="73" customFormat="1">
      <c r="A1511" s="258"/>
      <c r="B1511" s="242" t="s">
        <v>2370</v>
      </c>
      <c r="C1511" s="181" t="s">
        <v>35</v>
      </c>
      <c r="D1511" s="181" t="s">
        <v>20</v>
      </c>
      <c r="E1511" s="181" t="s">
        <v>512</v>
      </c>
      <c r="F1511" s="587" t="s">
        <v>933</v>
      </c>
      <c r="G1511" s="588"/>
      <c r="H1511" s="588"/>
      <c r="I1511" s="589"/>
      <c r="J1511" s="257" t="s">
        <v>23</v>
      </c>
      <c r="K1511" s="202">
        <f>L1511+M1511</f>
        <v>5000</v>
      </c>
      <c r="L1511" s="259">
        <v>5000</v>
      </c>
      <c r="M1511" s="259"/>
      <c r="N1511" s="260"/>
      <c r="O1511" s="1"/>
      <c r="P1511" s="196"/>
      <c r="Q1511" s="451"/>
      <c r="R1511" s="445"/>
      <c r="S1511" s="445"/>
      <c r="T1511" s="426"/>
      <c r="U1511" s="1"/>
      <c r="V1511" s="1"/>
      <c r="W1511" s="1"/>
      <c r="X1511" s="1"/>
      <c r="Y1511" s="1"/>
    </row>
    <row r="1512" spans="1:31" s="73" customFormat="1">
      <c r="A1512" s="258"/>
      <c r="B1512" s="244" t="s">
        <v>2371</v>
      </c>
      <c r="C1512" s="257"/>
      <c r="D1512" s="258"/>
      <c r="E1512" s="226"/>
      <c r="F1512" s="587"/>
      <c r="G1512" s="588"/>
      <c r="H1512" s="588"/>
      <c r="I1512" s="589"/>
      <c r="J1512" s="258"/>
      <c r="K1512" s="259"/>
      <c r="L1512" s="259"/>
      <c r="M1512" s="259"/>
      <c r="N1512" s="260"/>
      <c r="O1512" s="1"/>
      <c r="P1512" s="196"/>
      <c r="Q1512" s="451"/>
      <c r="R1512" s="445"/>
      <c r="S1512" s="445"/>
      <c r="T1512" s="426"/>
      <c r="U1512" s="1"/>
      <c r="V1512" s="1"/>
      <c r="W1512" s="1"/>
      <c r="X1512" s="1"/>
      <c r="Y1512" s="1"/>
    </row>
    <row r="1513" spans="1:31" customHeight="1" ht="51" s="73" customFormat="1">
      <c r="A1513" s="258"/>
      <c r="B1513" s="266" t="s">
        <v>2368</v>
      </c>
      <c r="C1513" s="181" t="s">
        <v>35</v>
      </c>
      <c r="D1513" s="181" t="s">
        <v>20</v>
      </c>
      <c r="E1513" s="181" t="s">
        <v>512</v>
      </c>
      <c r="F1513" s="587" t="s">
        <v>966</v>
      </c>
      <c r="G1513" s="588"/>
      <c r="H1513" s="588"/>
      <c r="I1513" s="589"/>
      <c r="J1513" s="257" t="s">
        <v>23</v>
      </c>
      <c r="K1513" s="202">
        <f>L1513+M1513</f>
        <v>12000</v>
      </c>
      <c r="L1513" s="259">
        <v>12000</v>
      </c>
      <c r="M1513" s="259"/>
      <c r="N1513" s="260"/>
      <c r="O1513" s="1"/>
      <c r="P1513" s="196"/>
      <c r="Q1513" s="451"/>
      <c r="R1513" s="445"/>
      <c r="S1513" s="445"/>
      <c r="T1513" s="426"/>
      <c r="U1513" s="1"/>
      <c r="V1513" s="1"/>
      <c r="W1513" s="1"/>
      <c r="X1513" s="1"/>
      <c r="Y1513" s="1"/>
    </row>
    <row r="1514" spans="1:31" customHeight="1" ht="51" s="73" customFormat="1">
      <c r="A1514" s="258"/>
      <c r="B1514" s="266" t="s">
        <v>2369</v>
      </c>
      <c r="C1514" s="181" t="s">
        <v>35</v>
      </c>
      <c r="D1514" s="181" t="s">
        <v>20</v>
      </c>
      <c r="E1514" s="181" t="s">
        <v>512</v>
      </c>
      <c r="F1514" s="587" t="s">
        <v>966</v>
      </c>
      <c r="G1514" s="588"/>
      <c r="H1514" s="588"/>
      <c r="I1514" s="589"/>
      <c r="J1514" s="257" t="s">
        <v>23</v>
      </c>
      <c r="K1514" s="202">
        <f>L1514+M1514</f>
        <v>15000</v>
      </c>
      <c r="L1514" s="259">
        <v>15000</v>
      </c>
      <c r="M1514" s="259"/>
      <c r="N1514" s="260"/>
      <c r="O1514" s="1"/>
      <c r="P1514" s="196"/>
      <c r="Q1514" s="451"/>
      <c r="R1514" s="445"/>
      <c r="S1514" s="445"/>
      <c r="T1514" s="426"/>
      <c r="U1514" s="1"/>
      <c r="V1514" s="1"/>
      <c r="W1514" s="1"/>
      <c r="X1514" s="1"/>
      <c r="Y1514" s="1"/>
    </row>
    <row r="1515" spans="1:31" customHeight="1" ht="51" s="73" customFormat="1">
      <c r="A1515" s="258"/>
      <c r="B1515" s="242" t="s">
        <v>2372</v>
      </c>
      <c r="C1515" s="181" t="s">
        <v>35</v>
      </c>
      <c r="D1515" s="181" t="s">
        <v>20</v>
      </c>
      <c r="E1515" s="181" t="s">
        <v>512</v>
      </c>
      <c r="F1515" s="587" t="s">
        <v>966</v>
      </c>
      <c r="G1515" s="588"/>
      <c r="H1515" s="588"/>
      <c r="I1515" s="589"/>
      <c r="J1515" s="257" t="s">
        <v>23</v>
      </c>
      <c r="K1515" s="202">
        <f>L1515+M1515</f>
        <v>7500</v>
      </c>
      <c r="L1515" s="259">
        <v>7500</v>
      </c>
      <c r="M1515" s="259"/>
      <c r="N1515" s="260"/>
      <c r="O1515" s="1"/>
      <c r="P1515" s="196"/>
      <c r="Q1515" s="451"/>
      <c r="R1515" s="445"/>
      <c r="S1515" s="445"/>
      <c r="T1515" s="426"/>
      <c r="U1515" s="1"/>
      <c r="V1515" s="1"/>
      <c r="W1515" s="1"/>
      <c r="X1515" s="1"/>
      <c r="Y1515" s="1"/>
    </row>
    <row r="1516" spans="1:31" customHeight="1" ht="51" s="73" customFormat="1">
      <c r="A1516" s="258"/>
      <c r="B1516" s="266" t="s">
        <v>2373</v>
      </c>
      <c r="C1516" s="181" t="s">
        <v>35</v>
      </c>
      <c r="D1516" s="181" t="s">
        <v>20</v>
      </c>
      <c r="E1516" s="181" t="s">
        <v>512</v>
      </c>
      <c r="F1516" s="587" t="s">
        <v>966</v>
      </c>
      <c r="G1516" s="588"/>
      <c r="H1516" s="588"/>
      <c r="I1516" s="589"/>
      <c r="J1516" s="257" t="s">
        <v>23</v>
      </c>
      <c r="K1516" s="202">
        <f>L1516+M1516</f>
        <v>5000</v>
      </c>
      <c r="L1516" s="259">
        <v>5000</v>
      </c>
      <c r="M1516" s="259"/>
      <c r="N1516" s="260"/>
      <c r="O1516" s="1"/>
      <c r="P1516" s="196"/>
      <c r="Q1516" s="451"/>
      <c r="R1516" s="445"/>
      <c r="S1516" s="445"/>
      <c r="T1516" s="426"/>
      <c r="U1516" s="1"/>
      <c r="V1516" s="1"/>
      <c r="W1516" s="1"/>
      <c r="X1516" s="1"/>
      <c r="Y1516" s="1"/>
    </row>
    <row r="1517" spans="1:31">
      <c r="B1517" s="244" t="s">
        <v>2374</v>
      </c>
      <c r="F1517" s="587"/>
      <c r="G1517" s="588"/>
      <c r="H1517" s="588"/>
      <c r="I1517" s="589"/>
    </row>
    <row r="1518" spans="1:31" customHeight="1" ht="51">
      <c r="B1518" s="266" t="s">
        <v>2375</v>
      </c>
      <c r="C1518" s="181" t="s">
        <v>35</v>
      </c>
      <c r="D1518" s="181" t="s">
        <v>20</v>
      </c>
      <c r="E1518" s="181" t="s">
        <v>512</v>
      </c>
      <c r="F1518" s="587" t="s">
        <v>595</v>
      </c>
      <c r="G1518" s="588"/>
      <c r="H1518" s="588"/>
      <c r="I1518" s="589"/>
      <c r="J1518" s="257" t="s">
        <v>23</v>
      </c>
      <c r="K1518" s="202">
        <f>L1518+M1518</f>
        <v>60000</v>
      </c>
      <c r="L1518" s="259">
        <v>60000</v>
      </c>
    </row>
    <row r="1519" spans="1:31" customHeight="1" ht="51">
      <c r="B1519" s="266" t="s">
        <v>2376</v>
      </c>
      <c r="C1519" s="181" t="s">
        <v>35</v>
      </c>
      <c r="D1519" s="181" t="s">
        <v>20</v>
      </c>
      <c r="E1519" s="181" t="s">
        <v>512</v>
      </c>
      <c r="F1519" s="587" t="s">
        <v>595</v>
      </c>
      <c r="G1519" s="588"/>
      <c r="H1519" s="588"/>
      <c r="I1519" s="589"/>
      <c r="J1519" s="257" t="s">
        <v>23</v>
      </c>
      <c r="K1519" s="202">
        <f>L1519+M1519</f>
        <v>6000</v>
      </c>
      <c r="L1519" s="259">
        <v>6000</v>
      </c>
    </row>
    <row r="1520" spans="1:31" customHeight="1" ht="51">
      <c r="B1520" s="266" t="s">
        <v>2377</v>
      </c>
      <c r="C1520" s="181" t="s">
        <v>35</v>
      </c>
      <c r="D1520" s="181" t="s">
        <v>20</v>
      </c>
      <c r="E1520" s="181" t="s">
        <v>512</v>
      </c>
      <c r="F1520" s="587" t="s">
        <v>595</v>
      </c>
      <c r="G1520" s="588"/>
      <c r="H1520" s="588"/>
      <c r="I1520" s="589"/>
      <c r="J1520" s="257" t="s">
        <v>23</v>
      </c>
      <c r="K1520" s="202">
        <f>L1520+M1520</f>
        <v>3000</v>
      </c>
      <c r="L1520" s="259">
        <v>3000</v>
      </c>
    </row>
    <row r="1521" spans="1:31" customHeight="1" ht="51">
      <c r="B1521" s="266" t="s">
        <v>2378</v>
      </c>
      <c r="C1521" s="181" t="s">
        <v>35</v>
      </c>
      <c r="D1521" s="181" t="s">
        <v>20</v>
      </c>
      <c r="E1521" s="181" t="s">
        <v>512</v>
      </c>
      <c r="F1521" s="587" t="s">
        <v>595</v>
      </c>
      <c r="G1521" s="588"/>
      <c r="H1521" s="588"/>
      <c r="I1521" s="589"/>
      <c r="J1521" s="257" t="s">
        <v>23</v>
      </c>
      <c r="K1521" s="202">
        <f>L1521+M1521</f>
        <v>500</v>
      </c>
      <c r="L1521" s="259">
        <v>500</v>
      </c>
    </row>
    <row r="1522" spans="1:31" customHeight="1" ht="51">
      <c r="B1522" s="242" t="s">
        <v>2379</v>
      </c>
      <c r="C1522" s="181" t="s">
        <v>35</v>
      </c>
      <c r="D1522" s="181" t="s">
        <v>20</v>
      </c>
      <c r="E1522" s="181" t="s">
        <v>512</v>
      </c>
      <c r="F1522" s="587" t="s">
        <v>595</v>
      </c>
      <c r="G1522" s="588"/>
      <c r="H1522" s="588"/>
      <c r="I1522" s="589"/>
      <c r="J1522" s="257" t="s">
        <v>23</v>
      </c>
      <c r="K1522" s="202">
        <f>L1522+M1522</f>
        <v>500</v>
      </c>
      <c r="L1522" s="259">
        <v>500</v>
      </c>
    </row>
    <row r="1523" spans="1:31">
      <c r="B1523" s="244" t="s">
        <v>2380</v>
      </c>
      <c r="F1523" s="587"/>
      <c r="G1523" s="588"/>
      <c r="H1523" s="588"/>
      <c r="I1523" s="589"/>
    </row>
    <row r="1524" spans="1:31" customHeight="1" ht="51">
      <c r="B1524" s="266" t="s">
        <v>2381</v>
      </c>
      <c r="C1524" s="181" t="s">
        <v>35</v>
      </c>
      <c r="D1524" s="181" t="s">
        <v>20</v>
      </c>
      <c r="E1524" s="181" t="s">
        <v>512</v>
      </c>
      <c r="F1524" s="587" t="s">
        <v>973</v>
      </c>
      <c r="G1524" s="588"/>
      <c r="H1524" s="588"/>
      <c r="I1524" s="589"/>
      <c r="J1524" s="257" t="s">
        <v>23</v>
      </c>
      <c r="K1524" s="202">
        <f>L1524+M1524</f>
        <v>56000</v>
      </c>
      <c r="L1524" s="259">
        <v>56000</v>
      </c>
    </row>
    <row r="1525" spans="1:31" customHeight="1" ht="51">
      <c r="B1525" s="266" t="s">
        <v>2382</v>
      </c>
      <c r="C1525" s="181" t="s">
        <v>35</v>
      </c>
      <c r="D1525" s="181" t="s">
        <v>20</v>
      </c>
      <c r="E1525" s="181" t="s">
        <v>512</v>
      </c>
      <c r="F1525" s="587" t="s">
        <v>973</v>
      </c>
      <c r="G1525" s="588"/>
      <c r="H1525" s="588"/>
      <c r="I1525" s="589"/>
      <c r="J1525" s="257" t="s">
        <v>23</v>
      </c>
      <c r="K1525" s="202">
        <f>L1525+M1525</f>
        <v>14000</v>
      </c>
      <c r="L1525" s="259">
        <v>14000</v>
      </c>
    </row>
    <row r="1526" spans="1:31" customHeight="1" ht="25.5" s="73" customFormat="1">
      <c r="A1526" s="258"/>
      <c r="B1526" s="244" t="s">
        <v>2383</v>
      </c>
      <c r="C1526" s="257"/>
      <c r="D1526" s="258"/>
      <c r="E1526" s="226"/>
      <c r="F1526" s="587"/>
      <c r="G1526" s="588"/>
      <c r="H1526" s="588"/>
      <c r="I1526" s="589"/>
      <c r="J1526" s="258"/>
      <c r="K1526" s="259"/>
      <c r="L1526" s="259"/>
      <c r="M1526" s="259"/>
      <c r="N1526" s="260"/>
      <c r="O1526" s="1"/>
      <c r="P1526" s="196"/>
      <c r="Q1526" s="451"/>
      <c r="R1526" s="445"/>
      <c r="S1526" s="445"/>
      <c r="T1526" s="426"/>
      <c r="U1526" s="1"/>
      <c r="V1526" s="1"/>
      <c r="W1526" s="1"/>
      <c r="X1526" s="1"/>
      <c r="Y1526" s="1"/>
    </row>
    <row r="1527" spans="1:31" s="73" customFormat="1">
      <c r="A1527" s="258"/>
      <c r="B1527" s="242" t="s">
        <v>2384</v>
      </c>
      <c r="C1527" s="181"/>
      <c r="D1527" s="181"/>
      <c r="E1527" s="181"/>
      <c r="F1527" s="587"/>
      <c r="G1527" s="588"/>
      <c r="H1527" s="588"/>
      <c r="I1527" s="589"/>
      <c r="J1527" s="258"/>
      <c r="K1527" s="259"/>
      <c r="L1527" s="259"/>
      <c r="M1527" s="259"/>
      <c r="N1527" s="260"/>
      <c r="O1527" s="1"/>
      <c r="P1527" s="196"/>
      <c r="Q1527" s="451"/>
      <c r="R1527" s="445"/>
      <c r="S1527" s="445"/>
      <c r="T1527" s="426"/>
      <c r="U1527" s="1"/>
      <c r="V1527" s="1"/>
      <c r="W1527" s="1"/>
      <c r="X1527" s="1"/>
      <c r="Y1527" s="1"/>
    </row>
    <row r="1528" spans="1:31" customHeight="1" ht="51">
      <c r="B1528" s="242" t="s">
        <v>2385</v>
      </c>
      <c r="C1528" s="181" t="s">
        <v>35</v>
      </c>
      <c r="D1528" s="181" t="s">
        <v>20</v>
      </c>
      <c r="E1528" s="181" t="s">
        <v>512</v>
      </c>
      <c r="F1528" s="587" t="s">
        <v>2386</v>
      </c>
      <c r="G1528" s="588"/>
      <c r="H1528" s="588"/>
      <c r="I1528" s="589"/>
      <c r="J1528" s="257" t="s">
        <v>23</v>
      </c>
      <c r="K1528" s="202">
        <f>L1528+M1528</f>
        <v>211750</v>
      </c>
      <c r="L1528" s="259">
        <v>211750</v>
      </c>
    </row>
    <row r="1529" spans="1:31">
      <c r="B1529" s="242" t="s">
        <v>2387</v>
      </c>
      <c r="C1529" s="181"/>
      <c r="D1529" s="181"/>
      <c r="E1529" s="181"/>
      <c r="F1529" s="587"/>
      <c r="G1529" s="588"/>
      <c r="H1529" s="588"/>
      <c r="I1529" s="589"/>
    </row>
    <row r="1530" spans="1:31" customHeight="1" ht="51">
      <c r="B1530" s="242" t="s">
        <v>2388</v>
      </c>
      <c r="C1530" s="181" t="s">
        <v>35</v>
      </c>
      <c r="D1530" s="181" t="s">
        <v>20</v>
      </c>
      <c r="E1530" s="181" t="s">
        <v>512</v>
      </c>
      <c r="F1530" s="587" t="s">
        <v>2389</v>
      </c>
      <c r="G1530" s="588"/>
      <c r="H1530" s="588"/>
      <c r="I1530" s="589"/>
      <c r="J1530" s="257" t="s">
        <v>23</v>
      </c>
      <c r="K1530" s="202">
        <f>L1530+M1530</f>
        <v>16700</v>
      </c>
      <c r="L1530" s="259">
        <v>16700</v>
      </c>
    </row>
    <row r="1531" spans="1:31" customHeight="1" ht="51" s="73" customFormat="1">
      <c r="A1531" s="258"/>
      <c r="B1531" s="266" t="s">
        <v>2390</v>
      </c>
      <c r="C1531" s="181" t="s">
        <v>35</v>
      </c>
      <c r="D1531" s="181" t="s">
        <v>20</v>
      </c>
      <c r="E1531" s="181" t="s">
        <v>512</v>
      </c>
      <c r="F1531" s="587" t="s">
        <v>2389</v>
      </c>
      <c r="G1531" s="588"/>
      <c r="H1531" s="588"/>
      <c r="I1531" s="589"/>
      <c r="J1531" s="257" t="s">
        <v>23</v>
      </c>
      <c r="K1531" s="202">
        <f>L1531+M1531</f>
        <v>12000</v>
      </c>
      <c r="L1531" s="259">
        <v>12000</v>
      </c>
      <c r="M1531" s="259"/>
      <c r="N1531" s="260"/>
      <c r="O1531" s="1"/>
      <c r="P1531" s="196"/>
      <c r="Q1531" s="451"/>
      <c r="R1531" s="445"/>
      <c r="S1531" s="445"/>
      <c r="T1531" s="426"/>
      <c r="U1531" s="1"/>
      <c r="V1531" s="1"/>
      <c r="W1531" s="1"/>
      <c r="X1531" s="1"/>
      <c r="Y1531" s="1"/>
    </row>
    <row r="1532" spans="1:31" customHeight="1" ht="51" s="73" customFormat="1">
      <c r="A1532" s="258"/>
      <c r="B1532" s="242" t="s">
        <v>2385</v>
      </c>
      <c r="C1532" s="181" t="s">
        <v>35</v>
      </c>
      <c r="D1532" s="181" t="s">
        <v>20</v>
      </c>
      <c r="E1532" s="181" t="s">
        <v>512</v>
      </c>
      <c r="F1532" s="587" t="s">
        <v>2389</v>
      </c>
      <c r="G1532" s="588"/>
      <c r="H1532" s="588"/>
      <c r="I1532" s="589"/>
      <c r="J1532" s="257" t="s">
        <v>23</v>
      </c>
      <c r="K1532" s="202">
        <f>L1532+M1532</f>
        <v>38500</v>
      </c>
      <c r="L1532" s="259">
        <v>38500</v>
      </c>
      <c r="M1532" s="259"/>
      <c r="N1532" s="260"/>
      <c r="O1532" s="1"/>
      <c r="P1532" s="196"/>
      <c r="Q1532" s="451"/>
      <c r="R1532" s="445"/>
      <c r="S1532" s="445"/>
      <c r="T1532" s="426"/>
      <c r="U1532" s="1"/>
      <c r="V1532" s="1"/>
      <c r="W1532" s="1"/>
      <c r="X1532" s="1"/>
      <c r="Y1532" s="1"/>
    </row>
    <row r="1533" spans="1:31" customHeight="1" ht="51" s="73" customFormat="1">
      <c r="A1533" s="258"/>
      <c r="B1533" s="244" t="s">
        <v>2391</v>
      </c>
      <c r="C1533" s="257"/>
      <c r="D1533" s="258"/>
      <c r="E1533" s="226"/>
      <c r="F1533" s="587"/>
      <c r="G1533" s="588"/>
      <c r="H1533" s="588"/>
      <c r="I1533" s="589"/>
      <c r="J1533" s="258"/>
      <c r="K1533" s="259"/>
      <c r="L1533" s="259"/>
      <c r="M1533" s="259"/>
      <c r="N1533" s="260"/>
      <c r="O1533" s="1"/>
      <c r="P1533" s="196"/>
      <c r="Q1533" s="451"/>
      <c r="R1533" s="445"/>
      <c r="S1533" s="445"/>
      <c r="T1533" s="426"/>
      <c r="U1533" s="1"/>
      <c r="V1533" s="1"/>
      <c r="W1533" s="1"/>
      <c r="X1533" s="1"/>
      <c r="Y1533" s="1"/>
    </row>
    <row r="1534" spans="1:31" customHeight="1" ht="51" s="73" customFormat="1">
      <c r="A1534" s="258"/>
      <c r="B1534" s="266" t="s">
        <v>2381</v>
      </c>
      <c r="C1534" s="181" t="s">
        <v>35</v>
      </c>
      <c r="D1534" s="181" t="s">
        <v>20</v>
      </c>
      <c r="E1534" s="181" t="s">
        <v>512</v>
      </c>
      <c r="F1534" s="587" t="s">
        <v>2392</v>
      </c>
      <c r="G1534" s="588"/>
      <c r="H1534" s="588"/>
      <c r="I1534" s="589"/>
      <c r="J1534" s="257" t="s">
        <v>23</v>
      </c>
      <c r="K1534" s="202">
        <f>L1534+M1534</f>
        <v>13800</v>
      </c>
      <c r="L1534" s="259">
        <v>13800</v>
      </c>
      <c r="M1534" s="259"/>
      <c r="N1534" s="260"/>
      <c r="O1534" s="1"/>
      <c r="P1534" s="196"/>
      <c r="Q1534" s="451"/>
      <c r="R1534" s="445"/>
      <c r="S1534" s="445"/>
      <c r="T1534" s="426"/>
      <c r="U1534" s="1"/>
      <c r="V1534" s="1"/>
      <c r="W1534" s="1"/>
      <c r="X1534" s="1"/>
      <c r="Y1534" s="1"/>
    </row>
    <row r="1535" spans="1:31" customHeight="1" ht="51" s="73" customFormat="1">
      <c r="A1535" s="258"/>
      <c r="B1535" s="266" t="s">
        <v>2390</v>
      </c>
      <c r="C1535" s="181" t="s">
        <v>35</v>
      </c>
      <c r="D1535" s="181" t="s">
        <v>20</v>
      </c>
      <c r="E1535" s="181" t="s">
        <v>512</v>
      </c>
      <c r="F1535" s="587" t="s">
        <v>2392</v>
      </c>
      <c r="G1535" s="588"/>
      <c r="H1535" s="588"/>
      <c r="I1535" s="589"/>
      <c r="J1535" s="257" t="s">
        <v>23</v>
      </c>
      <c r="K1535" s="202">
        <f>L1535+M1535</f>
        <v>20700</v>
      </c>
      <c r="L1535" s="259">
        <v>20700</v>
      </c>
      <c r="M1535" s="259"/>
      <c r="N1535" s="260"/>
      <c r="O1535" s="1"/>
      <c r="P1535" s="196"/>
      <c r="Q1535" s="451"/>
      <c r="R1535" s="445"/>
      <c r="S1535" s="445"/>
      <c r="T1535" s="426"/>
      <c r="U1535" s="1"/>
      <c r="V1535" s="1"/>
      <c r="W1535" s="1"/>
      <c r="X1535" s="1"/>
      <c r="Y1535" s="1"/>
    </row>
    <row r="1536" spans="1:31" customHeight="1" ht="51" s="73" customFormat="1">
      <c r="A1536" s="258"/>
      <c r="B1536" s="266" t="s">
        <v>2385</v>
      </c>
      <c r="C1536" s="181" t="s">
        <v>35</v>
      </c>
      <c r="D1536" s="181" t="s">
        <v>20</v>
      </c>
      <c r="E1536" s="181" t="s">
        <v>512</v>
      </c>
      <c r="F1536" s="587" t="s">
        <v>2392</v>
      </c>
      <c r="G1536" s="588"/>
      <c r="H1536" s="588"/>
      <c r="I1536" s="589"/>
      <c r="J1536" s="257" t="s">
        <v>23</v>
      </c>
      <c r="K1536" s="202">
        <f>L1536+M1536</f>
        <v>48300</v>
      </c>
      <c r="L1536" s="259">
        <v>48300</v>
      </c>
      <c r="M1536" s="259"/>
      <c r="N1536" s="260"/>
      <c r="O1536" s="1"/>
      <c r="P1536" s="196"/>
      <c r="Q1536" s="451"/>
      <c r="R1536" s="445"/>
      <c r="S1536" s="445"/>
      <c r="T1536" s="426"/>
      <c r="U1536" s="1"/>
      <c r="V1536" s="1"/>
      <c r="W1536" s="1"/>
      <c r="X1536" s="1"/>
      <c r="Y1536" s="1"/>
    </row>
    <row r="1537" spans="1:31" s="73" customFormat="1">
      <c r="A1537" s="258"/>
      <c r="B1537" s="243" t="s">
        <v>2393</v>
      </c>
      <c r="C1537" s="257"/>
      <c r="D1537" s="258"/>
      <c r="E1537" s="226"/>
      <c r="F1537" s="587"/>
      <c r="G1537" s="588"/>
      <c r="H1537" s="588"/>
      <c r="I1537" s="589"/>
      <c r="J1537" s="258"/>
      <c r="K1537" s="259"/>
      <c r="L1537" s="259"/>
      <c r="M1537" s="259"/>
      <c r="N1537" s="260"/>
      <c r="O1537" s="1"/>
      <c r="P1537" s="196"/>
      <c r="Q1537" s="451"/>
      <c r="R1537" s="445"/>
      <c r="S1537" s="445"/>
      <c r="T1537" s="426"/>
      <c r="U1537" s="1"/>
      <c r="V1537" s="1"/>
      <c r="W1537" s="1"/>
      <c r="X1537" s="1"/>
      <c r="Y1537" s="1"/>
    </row>
    <row r="1538" spans="1:31" customHeight="1" ht="51">
      <c r="B1538" s="242" t="s">
        <v>2388</v>
      </c>
      <c r="C1538" s="181" t="s">
        <v>35</v>
      </c>
      <c r="D1538" s="181" t="s">
        <v>20</v>
      </c>
      <c r="E1538" s="181" t="s">
        <v>512</v>
      </c>
      <c r="F1538" s="587" t="s">
        <v>2264</v>
      </c>
      <c r="G1538" s="588"/>
      <c r="H1538" s="588"/>
      <c r="I1538" s="589"/>
      <c r="J1538" s="257" t="s">
        <v>23</v>
      </c>
      <c r="K1538" s="202">
        <f>L1538+M1538</f>
        <v>8000</v>
      </c>
      <c r="L1538" s="259">
        <v>8000</v>
      </c>
    </row>
    <row r="1539" spans="1:31" customHeight="1" ht="51">
      <c r="B1539" s="242" t="s">
        <v>2390</v>
      </c>
      <c r="C1539" s="181" t="s">
        <v>35</v>
      </c>
      <c r="D1539" s="181" t="s">
        <v>20</v>
      </c>
      <c r="E1539" s="181" t="s">
        <v>512</v>
      </c>
      <c r="F1539" s="587" t="s">
        <v>2264</v>
      </c>
      <c r="G1539" s="588"/>
      <c r="H1539" s="588"/>
      <c r="I1539" s="589"/>
      <c r="J1539" s="257" t="s">
        <v>23</v>
      </c>
      <c r="K1539" s="202">
        <f>L1539+M1539</f>
        <v>12000</v>
      </c>
      <c r="L1539" s="259">
        <v>12000</v>
      </c>
    </row>
    <row r="1540" spans="1:31" customHeight="1" ht="51">
      <c r="B1540" s="242" t="s">
        <v>2394</v>
      </c>
      <c r="C1540" s="181" t="s">
        <v>35</v>
      </c>
      <c r="D1540" s="181" t="s">
        <v>20</v>
      </c>
      <c r="E1540" s="181" t="s">
        <v>512</v>
      </c>
      <c r="F1540" s="587" t="s">
        <v>2264</v>
      </c>
      <c r="G1540" s="588"/>
      <c r="H1540" s="588"/>
      <c r="I1540" s="589"/>
      <c r="J1540" s="257" t="s">
        <v>23</v>
      </c>
      <c r="K1540" s="202">
        <f>L1540+M1540</f>
        <v>8000</v>
      </c>
      <c r="L1540" s="259">
        <v>8000</v>
      </c>
    </row>
    <row r="1541" spans="1:31">
      <c r="B1541" s="244" t="s">
        <v>2395</v>
      </c>
      <c r="F1541" s="587"/>
      <c r="G1541" s="588"/>
      <c r="H1541" s="588"/>
      <c r="I1541" s="589"/>
    </row>
    <row r="1542" spans="1:31" customHeight="1" ht="51">
      <c r="B1542" s="266" t="s">
        <v>2396</v>
      </c>
      <c r="C1542" s="181" t="s">
        <v>35</v>
      </c>
      <c r="D1542" s="181" t="s">
        <v>20</v>
      </c>
      <c r="E1542" s="181" t="s">
        <v>512</v>
      </c>
      <c r="F1542" s="587" t="s">
        <v>2397</v>
      </c>
      <c r="G1542" s="588"/>
      <c r="H1542" s="588"/>
      <c r="I1542" s="589"/>
      <c r="J1542" s="257" t="s">
        <v>23</v>
      </c>
      <c r="K1542" s="202">
        <f>L1542+M1542</f>
        <v>167700</v>
      </c>
      <c r="L1542" s="259">
        <v>167700</v>
      </c>
    </row>
    <row r="1543" spans="1:31" customHeight="1" ht="51">
      <c r="B1543" s="266" t="s">
        <v>2398</v>
      </c>
      <c r="C1543" s="181" t="s">
        <v>35</v>
      </c>
      <c r="D1543" s="181" t="s">
        <v>20</v>
      </c>
      <c r="E1543" s="181" t="s">
        <v>512</v>
      </c>
      <c r="F1543" s="587" t="s">
        <v>2397</v>
      </c>
      <c r="G1543" s="588"/>
      <c r="H1543" s="588"/>
      <c r="I1543" s="589"/>
      <c r="J1543" s="257" t="s">
        <v>23</v>
      </c>
      <c r="K1543" s="202">
        <f>L1543+M1543</f>
        <v>51300</v>
      </c>
      <c r="L1543" s="259">
        <v>51300</v>
      </c>
    </row>
    <row r="1544" spans="1:31">
      <c r="B1544" s="244" t="s">
        <v>2399</v>
      </c>
      <c r="F1544" s="587"/>
      <c r="G1544" s="588"/>
      <c r="H1544" s="588"/>
      <c r="I1544" s="589"/>
    </row>
    <row r="1545" spans="1:31" customHeight="1" ht="51">
      <c r="B1545" s="241" t="s">
        <v>2400</v>
      </c>
      <c r="C1545" s="181" t="s">
        <v>35</v>
      </c>
      <c r="D1545" s="181" t="s">
        <v>20</v>
      </c>
      <c r="E1545" s="181" t="s">
        <v>512</v>
      </c>
      <c r="F1545" s="587" t="s">
        <v>2397</v>
      </c>
      <c r="G1545" s="588"/>
      <c r="H1545" s="588"/>
      <c r="I1545" s="589"/>
      <c r="J1545" s="257" t="s">
        <v>23</v>
      </c>
      <c r="K1545" s="202">
        <f>L1545+M1545</f>
        <v>382700</v>
      </c>
      <c r="L1545" s="259">
        <v>382700</v>
      </c>
    </row>
    <row r="1546" spans="1:31" customHeight="1" ht="25.5">
      <c r="B1546" s="244" t="s">
        <v>2401</v>
      </c>
      <c r="F1546" s="587"/>
      <c r="G1546" s="588"/>
      <c r="H1546" s="588"/>
      <c r="I1546" s="589"/>
    </row>
    <row r="1547" spans="1:31" customHeight="1" ht="51" s="73" customFormat="1">
      <c r="A1547" s="258"/>
      <c r="B1547" s="266" t="s">
        <v>2402</v>
      </c>
      <c r="C1547" s="181" t="s">
        <v>35</v>
      </c>
      <c r="D1547" s="181" t="s">
        <v>20</v>
      </c>
      <c r="E1547" s="181" t="s">
        <v>512</v>
      </c>
      <c r="F1547" s="587" t="s">
        <v>1047</v>
      </c>
      <c r="G1547" s="588"/>
      <c r="H1547" s="588"/>
      <c r="I1547" s="589"/>
      <c r="J1547" s="257" t="s">
        <v>23</v>
      </c>
      <c r="K1547" s="202">
        <f>L1547+M1547</f>
        <v>12000</v>
      </c>
      <c r="L1547" s="259">
        <v>12000</v>
      </c>
      <c r="M1547" s="259"/>
      <c r="N1547" s="260"/>
      <c r="O1547" s="1"/>
      <c r="P1547" s="196"/>
      <c r="Q1547" s="451"/>
      <c r="R1547" s="445"/>
      <c r="S1547" s="445"/>
      <c r="T1547" s="426"/>
      <c r="U1547" s="1"/>
      <c r="V1547" s="1"/>
      <c r="W1547" s="1"/>
      <c r="X1547" s="1"/>
      <c r="Y1547" s="1"/>
    </row>
    <row r="1548" spans="1:31" customHeight="1" ht="51" s="73" customFormat="1">
      <c r="A1548" s="258"/>
      <c r="B1548" s="266" t="s">
        <v>2403</v>
      </c>
      <c r="C1548" s="181" t="s">
        <v>35</v>
      </c>
      <c r="D1548" s="181" t="s">
        <v>20</v>
      </c>
      <c r="E1548" s="181" t="s">
        <v>512</v>
      </c>
      <c r="F1548" s="587" t="s">
        <v>1047</v>
      </c>
      <c r="G1548" s="588"/>
      <c r="H1548" s="588"/>
      <c r="I1548" s="589"/>
      <c r="J1548" s="257" t="s">
        <v>23</v>
      </c>
      <c r="K1548" s="202">
        <f>L1548+M1548</f>
        <v>9000</v>
      </c>
      <c r="L1548" s="259">
        <v>9000</v>
      </c>
      <c r="M1548" s="259"/>
      <c r="N1548" s="260"/>
      <c r="O1548" s="1"/>
      <c r="P1548" s="196"/>
      <c r="Q1548" s="451"/>
      <c r="R1548" s="445"/>
      <c r="S1548" s="445"/>
      <c r="T1548" s="426"/>
      <c r="U1548" s="1"/>
      <c r="V1548" s="1"/>
      <c r="W1548" s="1"/>
      <c r="X1548" s="1"/>
      <c r="Y1548" s="1"/>
    </row>
    <row r="1549" spans="1:31" customHeight="1" ht="51">
      <c r="B1549" s="242" t="s">
        <v>2404</v>
      </c>
      <c r="C1549" s="181" t="s">
        <v>35</v>
      </c>
      <c r="D1549" s="181" t="s">
        <v>20</v>
      </c>
      <c r="E1549" s="181" t="s">
        <v>512</v>
      </c>
      <c r="F1549" s="587" t="s">
        <v>1047</v>
      </c>
      <c r="G1549" s="588"/>
      <c r="H1549" s="588"/>
      <c r="I1549" s="589"/>
      <c r="J1549" s="257" t="s">
        <v>23</v>
      </c>
      <c r="K1549" s="202">
        <f>L1549+M1549</f>
        <v>13500</v>
      </c>
      <c r="L1549" s="259">
        <v>13500</v>
      </c>
    </row>
    <row r="1550" spans="1:31" customHeight="1" ht="51" s="73" customFormat="1">
      <c r="A1550" s="258"/>
      <c r="B1550" s="266" t="s">
        <v>2405</v>
      </c>
      <c r="C1550" s="181" t="s">
        <v>35</v>
      </c>
      <c r="D1550" s="181" t="s">
        <v>20</v>
      </c>
      <c r="E1550" s="181" t="s">
        <v>512</v>
      </c>
      <c r="F1550" s="587" t="s">
        <v>1047</v>
      </c>
      <c r="G1550" s="588"/>
      <c r="H1550" s="588"/>
      <c r="I1550" s="589"/>
      <c r="J1550" s="257" t="s">
        <v>23</v>
      </c>
      <c r="K1550" s="202">
        <f>L1550+M1550</f>
        <v>3600</v>
      </c>
      <c r="L1550" s="259">
        <v>3600</v>
      </c>
      <c r="M1550" s="259"/>
      <c r="N1550" s="260"/>
      <c r="O1550" s="1"/>
      <c r="P1550" s="196"/>
      <c r="Q1550" s="451"/>
      <c r="R1550" s="445"/>
      <c r="S1550" s="445"/>
      <c r="T1550" s="426"/>
      <c r="U1550" s="1"/>
      <c r="V1550" s="1"/>
      <c r="W1550" s="1"/>
      <c r="X1550" s="1"/>
      <c r="Y1550" s="1"/>
    </row>
    <row r="1551" spans="1:31" customHeight="1" ht="51">
      <c r="B1551" s="242" t="s">
        <v>2406</v>
      </c>
      <c r="C1551" s="181" t="s">
        <v>35</v>
      </c>
      <c r="D1551" s="181" t="s">
        <v>20</v>
      </c>
      <c r="E1551" s="181" t="s">
        <v>512</v>
      </c>
      <c r="F1551" s="587" t="s">
        <v>1047</v>
      </c>
      <c r="G1551" s="588"/>
      <c r="H1551" s="588"/>
      <c r="I1551" s="589"/>
      <c r="J1551" s="257" t="s">
        <v>23</v>
      </c>
      <c r="K1551" s="202">
        <f>L1551+M1551</f>
        <v>7200</v>
      </c>
      <c r="L1551" s="259">
        <v>7200</v>
      </c>
    </row>
    <row r="1552" spans="1:31" customHeight="1" ht="51">
      <c r="B1552" s="266" t="s">
        <v>2407</v>
      </c>
      <c r="C1552" s="181" t="s">
        <v>35</v>
      </c>
      <c r="D1552" s="181" t="s">
        <v>20</v>
      </c>
      <c r="E1552" s="181" t="s">
        <v>512</v>
      </c>
      <c r="F1552" s="587" t="s">
        <v>1047</v>
      </c>
      <c r="G1552" s="588"/>
      <c r="H1552" s="588"/>
      <c r="I1552" s="589"/>
      <c r="J1552" s="257" t="s">
        <v>23</v>
      </c>
      <c r="K1552" s="202">
        <f>L1552+M1552</f>
        <v>3600</v>
      </c>
      <c r="L1552" s="259">
        <v>3600</v>
      </c>
    </row>
    <row r="1553" spans="1:31" customHeight="1" ht="51">
      <c r="B1553" s="266" t="s">
        <v>2408</v>
      </c>
      <c r="C1553" s="181" t="s">
        <v>35</v>
      </c>
      <c r="D1553" s="181" t="s">
        <v>20</v>
      </c>
      <c r="E1553" s="181" t="s">
        <v>512</v>
      </c>
      <c r="F1553" s="587" t="s">
        <v>1047</v>
      </c>
      <c r="G1553" s="588"/>
      <c r="H1553" s="588"/>
      <c r="I1553" s="589"/>
      <c r="J1553" s="257" t="s">
        <v>23</v>
      </c>
      <c r="K1553" s="202">
        <f>L1553+M1553</f>
        <v>18000</v>
      </c>
      <c r="L1553" s="259">
        <v>18000</v>
      </c>
    </row>
    <row r="1554" spans="1:31" customHeight="1" ht="51">
      <c r="B1554" s="266" t="s">
        <v>2409</v>
      </c>
      <c r="C1554" s="181" t="s">
        <v>35</v>
      </c>
      <c r="D1554" s="181" t="s">
        <v>20</v>
      </c>
      <c r="E1554" s="181" t="s">
        <v>512</v>
      </c>
      <c r="F1554" s="587" t="s">
        <v>1047</v>
      </c>
      <c r="G1554" s="588"/>
      <c r="H1554" s="588"/>
      <c r="I1554" s="589"/>
      <c r="J1554" s="257" t="s">
        <v>23</v>
      </c>
      <c r="K1554" s="202">
        <f>L1554+M1554</f>
        <v>8400</v>
      </c>
      <c r="L1554" s="259">
        <v>8400</v>
      </c>
    </row>
    <row r="1555" spans="1:31" customHeight="1" ht="51">
      <c r="B1555" s="266" t="s">
        <v>2410</v>
      </c>
      <c r="C1555" s="181" t="s">
        <v>35</v>
      </c>
      <c r="D1555" s="181" t="s">
        <v>20</v>
      </c>
      <c r="E1555" s="181" t="s">
        <v>512</v>
      </c>
      <c r="F1555" s="587" t="s">
        <v>1047</v>
      </c>
      <c r="G1555" s="588"/>
      <c r="H1555" s="588"/>
      <c r="I1555" s="589"/>
      <c r="J1555" s="257" t="s">
        <v>23</v>
      </c>
      <c r="K1555" s="202">
        <f>L1555+M1555</f>
        <v>7200</v>
      </c>
      <c r="L1555" s="259">
        <v>7200</v>
      </c>
    </row>
    <row r="1556" spans="1:31" customHeight="1" ht="25.5">
      <c r="B1556" s="231" t="s">
        <v>2411</v>
      </c>
      <c r="F1556" s="587"/>
      <c r="G1556" s="588"/>
      <c r="H1556" s="588"/>
      <c r="I1556" s="589"/>
    </row>
    <row r="1557" spans="1:31" customHeight="1" ht="51">
      <c r="B1557" s="290" t="s">
        <v>2388</v>
      </c>
      <c r="C1557" s="181" t="s">
        <v>35</v>
      </c>
      <c r="D1557" s="181" t="s">
        <v>20</v>
      </c>
      <c r="E1557" s="181" t="s">
        <v>512</v>
      </c>
      <c r="F1557" s="587" t="s">
        <v>2412</v>
      </c>
      <c r="G1557" s="588"/>
      <c r="H1557" s="588"/>
      <c r="I1557" s="589"/>
      <c r="J1557" s="257" t="s">
        <v>23</v>
      </c>
      <c r="K1557" s="202">
        <f>L1557+M1557</f>
        <v>11000</v>
      </c>
      <c r="L1557" s="259">
        <v>11000</v>
      </c>
    </row>
    <row r="1558" spans="1:31" customHeight="1" ht="51">
      <c r="B1558" s="290" t="s">
        <v>2390</v>
      </c>
      <c r="C1558" s="181" t="s">
        <v>35</v>
      </c>
      <c r="D1558" s="181" t="s">
        <v>20</v>
      </c>
      <c r="E1558" s="181" t="s">
        <v>512</v>
      </c>
      <c r="F1558" s="587" t="s">
        <v>2412</v>
      </c>
      <c r="G1558" s="588"/>
      <c r="H1558" s="588"/>
      <c r="I1558" s="589"/>
      <c r="J1558" s="257" t="s">
        <v>23</v>
      </c>
      <c r="K1558" s="202">
        <f>L1558+M1558</f>
        <v>16500</v>
      </c>
      <c r="L1558" s="259">
        <v>16500</v>
      </c>
    </row>
    <row r="1559" spans="1:31" customHeight="1" ht="51">
      <c r="B1559" s="290" t="s">
        <v>2394</v>
      </c>
      <c r="C1559" s="181" t="s">
        <v>35</v>
      </c>
      <c r="D1559" s="181" t="s">
        <v>20</v>
      </c>
      <c r="E1559" s="181" t="s">
        <v>512</v>
      </c>
      <c r="F1559" s="587" t="s">
        <v>2412</v>
      </c>
      <c r="G1559" s="588"/>
      <c r="H1559" s="588"/>
      <c r="I1559" s="589"/>
      <c r="J1559" s="257" t="s">
        <v>23</v>
      </c>
      <c r="K1559" s="202">
        <f>L1559+M1559</f>
        <v>11000</v>
      </c>
      <c r="L1559" s="259">
        <v>11000</v>
      </c>
    </row>
    <row r="1560" spans="1:31" customHeight="1" ht="51" s="73" customFormat="1">
      <c r="A1560" s="258"/>
      <c r="B1560" s="290" t="s">
        <v>2413</v>
      </c>
      <c r="C1560" s="181" t="s">
        <v>35</v>
      </c>
      <c r="D1560" s="181" t="s">
        <v>20</v>
      </c>
      <c r="E1560" s="181" t="s">
        <v>512</v>
      </c>
      <c r="F1560" s="587" t="s">
        <v>2412</v>
      </c>
      <c r="G1560" s="588"/>
      <c r="H1560" s="588"/>
      <c r="I1560" s="589"/>
      <c r="J1560" s="257" t="s">
        <v>23</v>
      </c>
      <c r="K1560" s="202">
        <f>L1560+M1560</f>
        <v>15050</v>
      </c>
      <c r="L1560" s="259">
        <v>15050</v>
      </c>
      <c r="M1560" s="259"/>
      <c r="N1560" s="260"/>
      <c r="O1560" s="1"/>
      <c r="P1560" s="196"/>
      <c r="Q1560" s="451"/>
      <c r="R1560" s="445"/>
      <c r="S1560" s="445"/>
      <c r="T1560" s="426"/>
      <c r="U1560" s="1"/>
      <c r="V1560" s="1"/>
      <c r="W1560" s="1"/>
      <c r="X1560" s="1"/>
      <c r="Y1560" s="1"/>
    </row>
    <row r="1561" spans="1:31" customHeight="1" ht="51" s="73" customFormat="1">
      <c r="A1561" s="258"/>
      <c r="B1561" s="290" t="s">
        <v>2382</v>
      </c>
      <c r="C1561" s="181" t="s">
        <v>35</v>
      </c>
      <c r="D1561" s="181" t="s">
        <v>20</v>
      </c>
      <c r="E1561" s="181" t="s">
        <v>512</v>
      </c>
      <c r="F1561" s="587" t="s">
        <v>2412</v>
      </c>
      <c r="G1561" s="588"/>
      <c r="H1561" s="588"/>
      <c r="I1561" s="589"/>
      <c r="J1561" s="257" t="s">
        <v>23</v>
      </c>
      <c r="K1561" s="202">
        <f>L1561+M1561</f>
        <v>1500</v>
      </c>
      <c r="L1561" s="259">
        <v>1500</v>
      </c>
      <c r="M1561" s="259"/>
      <c r="N1561" s="260"/>
      <c r="O1561" s="1"/>
      <c r="P1561" s="196"/>
      <c r="Q1561" s="451"/>
      <c r="R1561" s="445"/>
      <c r="S1561" s="445"/>
      <c r="T1561" s="426"/>
      <c r="U1561" s="1"/>
      <c r="V1561" s="1"/>
      <c r="W1561" s="1"/>
      <c r="X1561" s="1"/>
      <c r="Y1561" s="1"/>
    </row>
    <row r="1562" spans="1:31" customHeight="1" ht="25.5">
      <c r="B1562" s="291" t="s">
        <v>2414</v>
      </c>
      <c r="F1562" s="587"/>
      <c r="G1562" s="588"/>
      <c r="H1562" s="588"/>
      <c r="I1562" s="589"/>
    </row>
    <row r="1563" spans="1:31">
      <c r="B1563" s="292" t="s">
        <v>2415</v>
      </c>
      <c r="C1563" s="181" t="s">
        <v>35</v>
      </c>
      <c r="D1563" s="181" t="s">
        <v>20</v>
      </c>
      <c r="E1563" s="226" t="s">
        <v>21</v>
      </c>
      <c r="F1563" s="587" t="s">
        <v>2416</v>
      </c>
      <c r="G1563" s="588"/>
      <c r="H1563" s="588"/>
      <c r="I1563" s="589"/>
      <c r="J1563" s="257" t="s">
        <v>23</v>
      </c>
      <c r="K1563" s="202">
        <f>L1563+M1563</f>
        <v>350000</v>
      </c>
      <c r="L1563" s="259">
        <v>350000</v>
      </c>
    </row>
    <row r="1564" spans="1:31">
      <c r="B1564" s="292" t="s">
        <v>2417</v>
      </c>
      <c r="C1564" s="181" t="s">
        <v>35</v>
      </c>
      <c r="D1564" s="181" t="s">
        <v>20</v>
      </c>
      <c r="E1564" s="226" t="s">
        <v>21</v>
      </c>
      <c r="F1564" s="587" t="s">
        <v>2416</v>
      </c>
      <c r="G1564" s="588"/>
      <c r="H1564" s="588"/>
      <c r="I1564" s="589"/>
      <c r="J1564" s="257" t="s">
        <v>23</v>
      </c>
      <c r="K1564" s="202">
        <f>L1564+M1564</f>
        <v>180000</v>
      </c>
      <c r="L1564" s="259">
        <v>180000</v>
      </c>
    </row>
    <row r="1565" spans="1:31" customHeight="1" ht="25.5">
      <c r="B1565" s="244" t="s">
        <v>2418</v>
      </c>
      <c r="F1565" s="587"/>
      <c r="G1565" s="588"/>
      <c r="H1565" s="588"/>
      <c r="I1565" s="589"/>
    </row>
    <row r="1566" spans="1:31" customHeight="1" ht="51">
      <c r="B1566" s="292" t="s">
        <v>2419</v>
      </c>
      <c r="C1566" s="181" t="s">
        <v>35</v>
      </c>
      <c r="D1566" s="181" t="s">
        <v>20</v>
      </c>
      <c r="E1566" s="181" t="s">
        <v>512</v>
      </c>
      <c r="F1566" s="587" t="s">
        <v>2416</v>
      </c>
      <c r="G1566" s="588"/>
      <c r="H1566" s="588"/>
      <c r="I1566" s="589"/>
      <c r="J1566" s="257" t="s">
        <v>23</v>
      </c>
      <c r="K1566" s="202">
        <f>L1566+M1566</f>
        <v>70000</v>
      </c>
      <c r="L1566" s="259">
        <v>70000</v>
      </c>
    </row>
    <row r="1567" spans="1:31" customHeight="1" ht="51" s="73" customFormat="1">
      <c r="A1567" s="258"/>
      <c r="B1567" s="292" t="s">
        <v>2420</v>
      </c>
      <c r="C1567" s="181" t="s">
        <v>35</v>
      </c>
      <c r="D1567" s="181" t="s">
        <v>20</v>
      </c>
      <c r="E1567" s="181" t="s">
        <v>512</v>
      </c>
      <c r="F1567" s="587" t="s">
        <v>2416</v>
      </c>
      <c r="G1567" s="588"/>
      <c r="H1567" s="588"/>
      <c r="I1567" s="589"/>
      <c r="J1567" s="257" t="s">
        <v>23</v>
      </c>
      <c r="K1567" s="202">
        <f>L1567+M1567</f>
        <v>70000</v>
      </c>
      <c r="L1567" s="259">
        <v>70000</v>
      </c>
      <c r="M1567" s="259"/>
      <c r="N1567" s="260"/>
      <c r="O1567" s="1"/>
      <c r="P1567" s="196"/>
      <c r="Q1567" s="451"/>
      <c r="R1567" s="445"/>
      <c r="S1567" s="445"/>
      <c r="T1567" s="426"/>
      <c r="U1567" s="1"/>
      <c r="V1567" s="1"/>
      <c r="W1567" s="1"/>
      <c r="X1567" s="1"/>
      <c r="Y1567" s="1"/>
    </row>
    <row r="1568" spans="1:31" customHeight="1" ht="51" s="73" customFormat="1">
      <c r="A1568" s="258"/>
      <c r="B1568" s="292" t="s">
        <v>2421</v>
      </c>
      <c r="C1568" s="181" t="s">
        <v>35</v>
      </c>
      <c r="D1568" s="181" t="s">
        <v>20</v>
      </c>
      <c r="E1568" s="181" t="s">
        <v>512</v>
      </c>
      <c r="F1568" s="587" t="s">
        <v>2416</v>
      </c>
      <c r="G1568" s="588"/>
      <c r="H1568" s="588"/>
      <c r="I1568" s="589"/>
      <c r="J1568" s="257" t="s">
        <v>23</v>
      </c>
      <c r="K1568" s="202">
        <f>L1568+M1568</f>
        <v>70000</v>
      </c>
      <c r="L1568" s="259">
        <v>70000</v>
      </c>
      <c r="M1568" s="259"/>
      <c r="N1568" s="260"/>
      <c r="O1568" s="1"/>
      <c r="P1568" s="196"/>
      <c r="Q1568" s="451"/>
      <c r="R1568" s="445"/>
      <c r="S1568" s="445"/>
      <c r="T1568" s="426"/>
      <c r="U1568" s="1"/>
      <c r="V1568" s="1"/>
      <c r="W1568" s="1"/>
      <c r="X1568" s="1"/>
      <c r="Y1568" s="1"/>
    </row>
    <row r="1569" spans="1:31" customHeight="1" ht="51">
      <c r="B1569" s="266" t="s">
        <v>2422</v>
      </c>
      <c r="C1569" s="181" t="s">
        <v>35</v>
      </c>
      <c r="D1569" s="181" t="s">
        <v>20</v>
      </c>
      <c r="E1569" s="181" t="s">
        <v>512</v>
      </c>
      <c r="F1569" s="587" t="s">
        <v>2416</v>
      </c>
      <c r="G1569" s="588"/>
      <c r="H1569" s="588"/>
      <c r="I1569" s="589"/>
      <c r="J1569" s="257" t="s">
        <v>23</v>
      </c>
      <c r="K1569" s="202">
        <f>L1569+M1569</f>
        <v>35000</v>
      </c>
      <c r="L1569" s="259">
        <v>35000</v>
      </c>
    </row>
    <row r="1570" spans="1:31" customHeight="1" ht="51">
      <c r="B1570" s="266" t="s">
        <v>2388</v>
      </c>
      <c r="C1570" s="181" t="s">
        <v>35</v>
      </c>
      <c r="D1570" s="181" t="s">
        <v>20</v>
      </c>
      <c r="E1570" s="181" t="s">
        <v>512</v>
      </c>
      <c r="F1570" s="587" t="s">
        <v>2416</v>
      </c>
      <c r="G1570" s="588"/>
      <c r="H1570" s="588"/>
      <c r="I1570" s="589"/>
      <c r="J1570" s="257" t="s">
        <v>23</v>
      </c>
      <c r="K1570" s="202">
        <f>L1570+M1570</f>
        <v>7000</v>
      </c>
      <c r="L1570" s="259">
        <v>7000</v>
      </c>
    </row>
    <row r="1571" spans="1:31">
      <c r="B1571" s="244" t="s">
        <v>2423</v>
      </c>
      <c r="F1571" s="587"/>
      <c r="G1571" s="588"/>
      <c r="H1571" s="588"/>
      <c r="I1571" s="589"/>
    </row>
    <row r="1572" spans="1:31" customHeight="1" ht="51">
      <c r="B1572" s="266" t="s">
        <v>2424</v>
      </c>
      <c r="C1572" s="181" t="s">
        <v>35</v>
      </c>
      <c r="D1572" s="181" t="s">
        <v>20</v>
      </c>
      <c r="E1572" s="181" t="s">
        <v>512</v>
      </c>
      <c r="F1572" s="587" t="s">
        <v>2261</v>
      </c>
      <c r="G1572" s="588"/>
      <c r="H1572" s="588"/>
      <c r="I1572" s="589"/>
      <c r="J1572" s="257" t="s">
        <v>23</v>
      </c>
      <c r="K1572" s="202">
        <f>L1572+M1572</f>
        <v>150000</v>
      </c>
      <c r="L1572" s="259">
        <v>150000</v>
      </c>
    </row>
    <row r="1573" spans="1:31" customHeight="1" ht="51">
      <c r="B1573" s="266" t="s">
        <v>2388</v>
      </c>
      <c r="C1573" s="181" t="s">
        <v>35</v>
      </c>
      <c r="D1573" s="181" t="s">
        <v>20</v>
      </c>
      <c r="E1573" s="181" t="s">
        <v>512</v>
      </c>
      <c r="F1573" s="587" t="s">
        <v>2261</v>
      </c>
      <c r="G1573" s="588"/>
      <c r="H1573" s="588"/>
      <c r="I1573" s="589"/>
      <c r="J1573" s="257" t="s">
        <v>23</v>
      </c>
      <c r="K1573" s="202">
        <f>L1573+M1573</f>
        <v>12000</v>
      </c>
      <c r="L1573" s="259">
        <v>12000</v>
      </c>
    </row>
    <row r="1574" spans="1:31" customHeight="1" ht="51" s="73" customFormat="1">
      <c r="A1574" s="258"/>
      <c r="B1574" s="266" t="s">
        <v>2390</v>
      </c>
      <c r="C1574" s="181" t="s">
        <v>35</v>
      </c>
      <c r="D1574" s="181" t="s">
        <v>20</v>
      </c>
      <c r="E1574" s="181" t="s">
        <v>512</v>
      </c>
      <c r="F1574" s="587" t="s">
        <v>2261</v>
      </c>
      <c r="G1574" s="588"/>
      <c r="H1574" s="588"/>
      <c r="I1574" s="589"/>
      <c r="J1574" s="257" t="s">
        <v>23</v>
      </c>
      <c r="K1574" s="202">
        <f>L1574+M1574</f>
        <v>18000</v>
      </c>
      <c r="L1574" s="259">
        <v>18000</v>
      </c>
      <c r="M1574" s="259"/>
      <c r="N1574" s="260"/>
      <c r="O1574" s="1"/>
      <c r="P1574" s="196"/>
      <c r="Q1574" s="451"/>
      <c r="R1574" s="445"/>
      <c r="S1574" s="445"/>
      <c r="T1574" s="426"/>
      <c r="U1574" s="1"/>
      <c r="V1574" s="1"/>
      <c r="W1574" s="1"/>
      <c r="X1574" s="1"/>
      <c r="Y1574" s="1"/>
    </row>
    <row r="1575" spans="1:31" customHeight="1" ht="51" s="73" customFormat="1">
      <c r="A1575" s="258"/>
      <c r="B1575" s="266" t="s">
        <v>2394</v>
      </c>
      <c r="C1575" s="181" t="s">
        <v>35</v>
      </c>
      <c r="D1575" s="181" t="s">
        <v>20</v>
      </c>
      <c r="E1575" s="181" t="s">
        <v>512</v>
      </c>
      <c r="F1575" s="587" t="s">
        <v>2261</v>
      </c>
      <c r="G1575" s="588"/>
      <c r="H1575" s="588"/>
      <c r="I1575" s="589"/>
      <c r="J1575" s="257" t="s">
        <v>23</v>
      </c>
      <c r="K1575" s="202">
        <f>L1575+M1575</f>
        <v>12000</v>
      </c>
      <c r="L1575" s="259">
        <v>12000</v>
      </c>
      <c r="M1575" s="259"/>
      <c r="N1575" s="260"/>
      <c r="O1575" s="1"/>
      <c r="P1575" s="196"/>
      <c r="Q1575" s="451"/>
      <c r="R1575" s="445"/>
      <c r="S1575" s="445"/>
      <c r="T1575" s="426"/>
      <c r="U1575" s="1"/>
      <c r="V1575" s="1"/>
      <c r="W1575" s="1"/>
      <c r="X1575" s="1"/>
      <c r="Y1575" s="1"/>
    </row>
    <row r="1576" spans="1:31" customHeight="1" ht="25.5">
      <c r="B1576" s="291" t="s">
        <v>2425</v>
      </c>
      <c r="C1576" s="181"/>
      <c r="D1576" s="181"/>
      <c r="E1576" s="181"/>
      <c r="F1576" s="587"/>
      <c r="G1576" s="588"/>
      <c r="H1576" s="588"/>
      <c r="I1576" s="589"/>
    </row>
    <row r="1577" spans="1:31" customHeight="1" ht="51">
      <c r="B1577" s="292" t="s">
        <v>2426</v>
      </c>
      <c r="C1577" s="181" t="s">
        <v>35</v>
      </c>
      <c r="D1577" s="181" t="s">
        <v>20</v>
      </c>
      <c r="E1577" s="181" t="s">
        <v>512</v>
      </c>
      <c r="F1577" s="587" t="s">
        <v>973</v>
      </c>
      <c r="G1577" s="588"/>
      <c r="H1577" s="588"/>
      <c r="I1577" s="589"/>
      <c r="J1577" s="257" t="s">
        <v>23</v>
      </c>
      <c r="K1577" s="202">
        <f>L1577+M1577</f>
        <v>108000</v>
      </c>
      <c r="L1577" s="259">
        <v>108000</v>
      </c>
    </row>
    <row r="1578" spans="1:31" customHeight="1" ht="51">
      <c r="B1578" s="292" t="s">
        <v>2388</v>
      </c>
      <c r="C1578" s="181" t="s">
        <v>35</v>
      </c>
      <c r="D1578" s="181" t="s">
        <v>20</v>
      </c>
      <c r="E1578" s="181" t="s">
        <v>512</v>
      </c>
      <c r="F1578" s="587" t="s">
        <v>973</v>
      </c>
      <c r="G1578" s="588"/>
      <c r="H1578" s="588"/>
      <c r="I1578" s="589"/>
      <c r="J1578" s="257" t="s">
        <v>23</v>
      </c>
      <c r="K1578" s="202">
        <f>L1578+M1578</f>
        <v>36000</v>
      </c>
      <c r="L1578" s="259">
        <v>36000</v>
      </c>
    </row>
    <row r="1579" spans="1:31" customHeight="1" ht="51" s="73" customFormat="1">
      <c r="A1579" s="258"/>
      <c r="B1579" s="292" t="s">
        <v>2390</v>
      </c>
      <c r="C1579" s="181" t="s">
        <v>35</v>
      </c>
      <c r="D1579" s="181" t="s">
        <v>20</v>
      </c>
      <c r="E1579" s="181" t="s">
        <v>512</v>
      </c>
      <c r="F1579" s="587" t="s">
        <v>973</v>
      </c>
      <c r="G1579" s="588"/>
      <c r="H1579" s="588"/>
      <c r="I1579" s="589"/>
      <c r="J1579" s="257" t="s">
        <v>23</v>
      </c>
      <c r="K1579" s="202">
        <f>L1579+M1579</f>
        <v>54000</v>
      </c>
      <c r="L1579" s="259">
        <v>54000</v>
      </c>
      <c r="M1579" s="259"/>
      <c r="N1579" s="260"/>
      <c r="O1579" s="1"/>
      <c r="P1579" s="196"/>
      <c r="Q1579" s="451"/>
      <c r="R1579" s="445"/>
      <c r="S1579" s="445"/>
      <c r="T1579" s="426"/>
      <c r="U1579" s="1"/>
      <c r="V1579" s="1"/>
      <c r="W1579" s="1"/>
      <c r="X1579" s="1"/>
      <c r="Y1579" s="1"/>
    </row>
    <row r="1580" spans="1:31" customHeight="1" ht="51" s="73" customFormat="1">
      <c r="A1580" s="258"/>
      <c r="B1580" s="292" t="s">
        <v>2394</v>
      </c>
      <c r="C1580" s="181" t="s">
        <v>35</v>
      </c>
      <c r="D1580" s="181" t="s">
        <v>20</v>
      </c>
      <c r="E1580" s="181" t="s">
        <v>512</v>
      </c>
      <c r="F1580" s="587" t="s">
        <v>973</v>
      </c>
      <c r="G1580" s="588"/>
      <c r="H1580" s="588"/>
      <c r="I1580" s="589"/>
      <c r="J1580" s="257" t="s">
        <v>23</v>
      </c>
      <c r="K1580" s="202">
        <f>L1580+M1580</f>
        <v>36000</v>
      </c>
      <c r="L1580" s="259">
        <v>36000</v>
      </c>
      <c r="M1580" s="259"/>
      <c r="N1580" s="260"/>
      <c r="O1580" s="1"/>
      <c r="P1580" s="196"/>
      <c r="Q1580" s="451"/>
      <c r="R1580" s="445"/>
      <c r="S1580" s="445"/>
      <c r="T1580" s="426"/>
      <c r="U1580" s="1"/>
      <c r="V1580" s="1"/>
      <c r="W1580" s="1"/>
      <c r="X1580" s="1"/>
      <c r="Y1580" s="1"/>
    </row>
    <row r="1581" spans="1:31" customHeight="1" ht="25.5">
      <c r="B1581" s="291" t="s">
        <v>2427</v>
      </c>
      <c r="F1581" s="587"/>
      <c r="G1581" s="588"/>
      <c r="H1581" s="588"/>
      <c r="I1581" s="589"/>
    </row>
    <row r="1582" spans="1:31" customHeight="1" ht="51">
      <c r="B1582" s="292" t="s">
        <v>2428</v>
      </c>
      <c r="C1582" s="181" t="s">
        <v>35</v>
      </c>
      <c r="D1582" s="181" t="s">
        <v>20</v>
      </c>
      <c r="E1582" s="181" t="s">
        <v>512</v>
      </c>
      <c r="F1582" s="587" t="s">
        <v>2416</v>
      </c>
      <c r="G1582" s="588"/>
      <c r="H1582" s="588"/>
      <c r="I1582" s="589"/>
      <c r="J1582" s="257" t="s">
        <v>23</v>
      </c>
      <c r="K1582" s="202">
        <f>L1582+M1582</f>
        <v>414000</v>
      </c>
      <c r="L1582" s="259">
        <v>414000</v>
      </c>
    </row>
    <row r="1583" spans="1:31">
      <c r="B1583" s="244" t="s">
        <v>610</v>
      </c>
      <c r="F1583" s="587"/>
      <c r="G1583" s="588"/>
      <c r="H1583" s="588"/>
      <c r="I1583" s="589"/>
    </row>
    <row r="1584" spans="1:31" customHeight="1" ht="51" s="73" customFormat="1">
      <c r="A1584" s="258"/>
      <c r="B1584" s="266" t="s">
        <v>2429</v>
      </c>
      <c r="C1584" s="181" t="s">
        <v>35</v>
      </c>
      <c r="D1584" s="181" t="s">
        <v>20</v>
      </c>
      <c r="E1584" s="181" t="s">
        <v>512</v>
      </c>
      <c r="F1584" s="587" t="s">
        <v>1000</v>
      </c>
      <c r="G1584" s="588"/>
      <c r="H1584" s="588"/>
      <c r="I1584" s="589"/>
      <c r="J1584" s="257" t="s">
        <v>23</v>
      </c>
      <c r="K1584" s="202">
        <f>L1584+M1584</f>
        <v>1500</v>
      </c>
      <c r="L1584" s="259">
        <v>1500</v>
      </c>
      <c r="M1584" s="259"/>
      <c r="N1584" s="260"/>
      <c r="O1584" s="1"/>
      <c r="P1584" s="196"/>
      <c r="Q1584" s="451"/>
      <c r="R1584" s="445"/>
      <c r="S1584" s="445"/>
      <c r="T1584" s="426"/>
      <c r="U1584" s="1"/>
      <c r="V1584" s="1"/>
      <c r="W1584" s="1"/>
      <c r="X1584" s="1"/>
      <c r="Y1584" s="1"/>
    </row>
    <row r="1585" spans="1:31" customHeight="1" ht="51" s="73" customFormat="1">
      <c r="A1585" s="258"/>
      <c r="B1585" s="266" t="s">
        <v>2430</v>
      </c>
      <c r="C1585" s="181" t="s">
        <v>35</v>
      </c>
      <c r="D1585" s="181" t="s">
        <v>20</v>
      </c>
      <c r="E1585" s="181" t="s">
        <v>512</v>
      </c>
      <c r="F1585" s="587" t="s">
        <v>1000</v>
      </c>
      <c r="G1585" s="588"/>
      <c r="H1585" s="588"/>
      <c r="I1585" s="589"/>
      <c r="J1585" s="257" t="s">
        <v>23</v>
      </c>
      <c r="K1585" s="202">
        <f>L1585+M1585</f>
        <v>2000</v>
      </c>
      <c r="L1585" s="259">
        <v>2000</v>
      </c>
      <c r="M1585" s="259"/>
      <c r="N1585" s="260"/>
      <c r="O1585" s="1"/>
      <c r="P1585" s="196"/>
      <c r="Q1585" s="451"/>
      <c r="R1585" s="445"/>
      <c r="S1585" s="445"/>
      <c r="T1585" s="426"/>
      <c r="U1585" s="1"/>
      <c r="V1585" s="1"/>
      <c r="W1585" s="1"/>
      <c r="X1585" s="1"/>
      <c r="Y1585" s="1"/>
    </row>
    <row r="1586" spans="1:31" customHeight="1" ht="51">
      <c r="B1586" s="266" t="s">
        <v>2431</v>
      </c>
      <c r="C1586" s="181" t="s">
        <v>35</v>
      </c>
      <c r="D1586" s="181" t="s">
        <v>20</v>
      </c>
      <c r="E1586" s="181" t="s">
        <v>512</v>
      </c>
      <c r="F1586" s="587" t="s">
        <v>1000</v>
      </c>
      <c r="G1586" s="588"/>
      <c r="H1586" s="588"/>
      <c r="I1586" s="589"/>
      <c r="J1586" s="257" t="s">
        <v>23</v>
      </c>
      <c r="K1586" s="202">
        <f>L1586+M1586</f>
        <v>1500</v>
      </c>
      <c r="L1586" s="259">
        <v>1500</v>
      </c>
    </row>
    <row r="1587" spans="1:31" customHeight="1" ht="51">
      <c r="B1587" s="266" t="s">
        <v>2432</v>
      </c>
      <c r="C1587" s="181" t="s">
        <v>35</v>
      </c>
      <c r="D1587" s="181" t="s">
        <v>20</v>
      </c>
      <c r="E1587" s="181" t="s">
        <v>512</v>
      </c>
      <c r="F1587" s="587" t="s">
        <v>1000</v>
      </c>
      <c r="G1587" s="588"/>
      <c r="H1587" s="588"/>
      <c r="I1587" s="589"/>
      <c r="J1587" s="257" t="s">
        <v>23</v>
      </c>
      <c r="K1587" s="202">
        <f>L1587+M1587</f>
        <v>1500</v>
      </c>
      <c r="L1587" s="259">
        <v>1500</v>
      </c>
    </row>
    <row r="1588" spans="1:31" customHeight="1" ht="51">
      <c r="B1588" s="266" t="s">
        <v>2433</v>
      </c>
      <c r="C1588" s="181" t="s">
        <v>35</v>
      </c>
      <c r="D1588" s="181" t="s">
        <v>20</v>
      </c>
      <c r="E1588" s="181" t="s">
        <v>512</v>
      </c>
      <c r="F1588" s="587" t="s">
        <v>1000</v>
      </c>
      <c r="G1588" s="588"/>
      <c r="H1588" s="588"/>
      <c r="I1588" s="589"/>
      <c r="J1588" s="257" t="s">
        <v>23</v>
      </c>
      <c r="K1588" s="202">
        <f>L1588+M1588</f>
        <v>2250</v>
      </c>
      <c r="L1588" s="259">
        <v>2250</v>
      </c>
    </row>
    <row r="1589" spans="1:31" customHeight="1" ht="51">
      <c r="B1589" s="266" t="s">
        <v>2434</v>
      </c>
      <c r="C1589" s="181" t="s">
        <v>35</v>
      </c>
      <c r="D1589" s="181" t="s">
        <v>20</v>
      </c>
      <c r="E1589" s="181" t="s">
        <v>512</v>
      </c>
      <c r="F1589" s="587" t="s">
        <v>1000</v>
      </c>
      <c r="G1589" s="588"/>
      <c r="H1589" s="588"/>
      <c r="I1589" s="589"/>
      <c r="J1589" s="257" t="s">
        <v>23</v>
      </c>
      <c r="K1589" s="202">
        <f>L1589+M1589</f>
        <v>4500</v>
      </c>
      <c r="L1589" s="259">
        <v>4500</v>
      </c>
    </row>
    <row r="1590" spans="1:31" customHeight="1" ht="51">
      <c r="B1590" s="266" t="s">
        <v>2435</v>
      </c>
      <c r="C1590" s="181" t="s">
        <v>35</v>
      </c>
      <c r="D1590" s="181" t="s">
        <v>20</v>
      </c>
      <c r="E1590" s="181" t="s">
        <v>512</v>
      </c>
      <c r="F1590" s="587" t="s">
        <v>1000</v>
      </c>
      <c r="G1590" s="588"/>
      <c r="H1590" s="588"/>
      <c r="I1590" s="589"/>
      <c r="J1590" s="257" t="s">
        <v>23</v>
      </c>
      <c r="K1590" s="202">
        <f>L1590+M1590</f>
        <v>1500</v>
      </c>
      <c r="L1590" s="259">
        <v>1500</v>
      </c>
    </row>
    <row r="1591" spans="1:31" customHeight="1" ht="51" s="73" customFormat="1">
      <c r="A1591" s="258"/>
      <c r="B1591" s="266" t="s">
        <v>2436</v>
      </c>
      <c r="C1591" s="181" t="s">
        <v>35</v>
      </c>
      <c r="D1591" s="181" t="s">
        <v>20</v>
      </c>
      <c r="E1591" s="181" t="s">
        <v>512</v>
      </c>
      <c r="F1591" s="587" t="s">
        <v>1000</v>
      </c>
      <c r="G1591" s="588"/>
      <c r="H1591" s="588"/>
      <c r="I1591" s="589"/>
      <c r="J1591" s="257" t="s">
        <v>23</v>
      </c>
      <c r="K1591" s="202">
        <f>L1591+M1591</f>
        <v>1000</v>
      </c>
      <c r="L1591" s="259">
        <v>1000</v>
      </c>
      <c r="M1591" s="259"/>
      <c r="N1591" s="260"/>
      <c r="O1591" s="1"/>
      <c r="P1591" s="196"/>
      <c r="Q1591" s="451"/>
      <c r="R1591" s="445"/>
      <c r="S1591" s="445"/>
      <c r="T1591" s="426"/>
      <c r="U1591" s="1"/>
      <c r="V1591" s="1"/>
      <c r="W1591" s="1"/>
      <c r="X1591" s="1"/>
      <c r="Y1591" s="1"/>
    </row>
    <row r="1592" spans="1:31" customHeight="1" ht="51" s="73" customFormat="1">
      <c r="A1592" s="258"/>
      <c r="B1592" s="266" t="s">
        <v>2437</v>
      </c>
      <c r="C1592" s="181" t="s">
        <v>35</v>
      </c>
      <c r="D1592" s="181" t="s">
        <v>20</v>
      </c>
      <c r="E1592" s="181" t="s">
        <v>512</v>
      </c>
      <c r="F1592" s="587" t="s">
        <v>1000</v>
      </c>
      <c r="G1592" s="588"/>
      <c r="H1592" s="588"/>
      <c r="I1592" s="589"/>
      <c r="J1592" s="257" t="s">
        <v>23</v>
      </c>
      <c r="K1592" s="202">
        <f>L1592+M1592</f>
        <v>800</v>
      </c>
      <c r="L1592" s="259">
        <v>800</v>
      </c>
      <c r="M1592" s="259"/>
      <c r="N1592" s="260"/>
      <c r="O1592" s="1"/>
      <c r="P1592" s="196"/>
      <c r="Q1592" s="451"/>
      <c r="R1592" s="445"/>
      <c r="S1592" s="445"/>
      <c r="T1592" s="426"/>
      <c r="U1592" s="1"/>
      <c r="V1592" s="1"/>
      <c r="W1592" s="1"/>
      <c r="X1592" s="1"/>
      <c r="Y1592" s="1"/>
    </row>
    <row r="1593" spans="1:31" customHeight="1" ht="51">
      <c r="B1593" s="266" t="s">
        <v>2438</v>
      </c>
      <c r="C1593" s="181" t="s">
        <v>35</v>
      </c>
      <c r="D1593" s="181" t="s">
        <v>20</v>
      </c>
      <c r="E1593" s="181" t="s">
        <v>512</v>
      </c>
      <c r="F1593" s="587" t="s">
        <v>1000</v>
      </c>
      <c r="G1593" s="588"/>
      <c r="H1593" s="588"/>
      <c r="I1593" s="589"/>
      <c r="J1593" s="257" t="s">
        <v>23</v>
      </c>
      <c r="K1593" s="202">
        <f>L1593+M1593</f>
        <v>12500</v>
      </c>
      <c r="L1593" s="259">
        <v>12500</v>
      </c>
    </row>
    <row r="1594" spans="1:31" customHeight="1" ht="51">
      <c r="B1594" s="266" t="s">
        <v>2439</v>
      </c>
      <c r="C1594" s="181" t="s">
        <v>35</v>
      </c>
      <c r="D1594" s="181" t="s">
        <v>20</v>
      </c>
      <c r="E1594" s="181" t="s">
        <v>512</v>
      </c>
      <c r="F1594" s="587" t="s">
        <v>1000</v>
      </c>
      <c r="G1594" s="588"/>
      <c r="H1594" s="588"/>
      <c r="I1594" s="589"/>
      <c r="J1594" s="257" t="s">
        <v>23</v>
      </c>
      <c r="K1594" s="202">
        <f>L1594+M1594</f>
        <v>900</v>
      </c>
      <c r="L1594" s="259">
        <v>900</v>
      </c>
    </row>
    <row r="1595" spans="1:31">
      <c r="B1595" s="266" t="s">
        <v>2440</v>
      </c>
      <c r="C1595" s="181"/>
      <c r="D1595" s="181"/>
      <c r="E1595" s="181"/>
      <c r="F1595" s="587"/>
      <c r="G1595" s="588"/>
      <c r="H1595" s="588"/>
      <c r="I1595" s="589"/>
      <c r="J1595" s="257"/>
      <c r="K1595" s="202"/>
    </row>
    <row r="1596" spans="1:31" customHeight="1" ht="51">
      <c r="B1596" s="266" t="s">
        <v>2441</v>
      </c>
      <c r="C1596" s="181" t="s">
        <v>35</v>
      </c>
      <c r="D1596" s="181" t="s">
        <v>20</v>
      </c>
      <c r="E1596" s="181" t="s">
        <v>512</v>
      </c>
      <c r="F1596" s="587" t="s">
        <v>1000</v>
      </c>
      <c r="G1596" s="588"/>
      <c r="H1596" s="588"/>
      <c r="I1596" s="589"/>
      <c r="J1596" s="257" t="s">
        <v>23</v>
      </c>
      <c r="K1596" s="202">
        <f>L1596+M1596</f>
        <v>14400</v>
      </c>
      <c r="L1596" s="259">
        <v>14400</v>
      </c>
    </row>
    <row r="1597" spans="1:31" customHeight="1" ht="51">
      <c r="B1597" s="266" t="s">
        <v>2442</v>
      </c>
      <c r="C1597" s="181" t="s">
        <v>35</v>
      </c>
      <c r="D1597" s="181" t="s">
        <v>20</v>
      </c>
      <c r="E1597" s="181" t="s">
        <v>512</v>
      </c>
      <c r="F1597" s="587" t="s">
        <v>1000</v>
      </c>
      <c r="G1597" s="588"/>
      <c r="H1597" s="588"/>
      <c r="I1597" s="589"/>
      <c r="J1597" s="257" t="s">
        <v>23</v>
      </c>
      <c r="K1597" s="202">
        <f>L1597+M1597</f>
        <v>2700</v>
      </c>
      <c r="L1597" s="259">
        <v>2700</v>
      </c>
    </row>
    <row r="1598" spans="1:31" customHeight="1" ht="51" s="73" customFormat="1">
      <c r="A1598" s="258"/>
      <c r="B1598" s="266" t="s">
        <v>2443</v>
      </c>
      <c r="C1598" s="181" t="s">
        <v>35</v>
      </c>
      <c r="D1598" s="181" t="s">
        <v>20</v>
      </c>
      <c r="E1598" s="181" t="s">
        <v>512</v>
      </c>
      <c r="F1598" s="587" t="s">
        <v>1000</v>
      </c>
      <c r="G1598" s="588"/>
      <c r="H1598" s="588"/>
      <c r="I1598" s="589"/>
      <c r="J1598" s="257" t="s">
        <v>23</v>
      </c>
      <c r="K1598" s="202">
        <f>L1598+M1598</f>
        <v>4000</v>
      </c>
      <c r="L1598" s="259">
        <v>4000</v>
      </c>
      <c r="M1598" s="259"/>
      <c r="N1598" s="260"/>
      <c r="O1598" s="1"/>
      <c r="P1598" s="196"/>
      <c r="Q1598" s="451"/>
      <c r="R1598" s="445"/>
      <c r="S1598" s="445"/>
      <c r="T1598" s="426"/>
      <c r="U1598" s="1"/>
      <c r="V1598" s="1"/>
      <c r="W1598" s="1"/>
      <c r="X1598" s="1"/>
      <c r="Y1598" s="1"/>
    </row>
    <row r="1599" spans="1:31" customHeight="1" ht="51" s="73" customFormat="1">
      <c r="A1599" s="258"/>
      <c r="B1599" s="266" t="s">
        <v>2444</v>
      </c>
      <c r="C1599" s="181" t="s">
        <v>35</v>
      </c>
      <c r="D1599" s="181" t="s">
        <v>20</v>
      </c>
      <c r="E1599" s="181" t="s">
        <v>512</v>
      </c>
      <c r="F1599" s="587" t="s">
        <v>1000</v>
      </c>
      <c r="G1599" s="588"/>
      <c r="H1599" s="588"/>
      <c r="I1599" s="589"/>
      <c r="J1599" s="257" t="s">
        <v>23</v>
      </c>
      <c r="K1599" s="202">
        <f>L1599+M1599</f>
        <v>40000</v>
      </c>
      <c r="L1599" s="259">
        <v>40000</v>
      </c>
      <c r="M1599" s="259"/>
      <c r="N1599" s="260"/>
      <c r="O1599" s="1"/>
      <c r="P1599" s="196"/>
      <c r="Q1599" s="451"/>
      <c r="R1599" s="445"/>
      <c r="S1599" s="445"/>
      <c r="T1599" s="426"/>
      <c r="U1599" s="1"/>
      <c r="V1599" s="1"/>
      <c r="W1599" s="1"/>
      <c r="X1599" s="1"/>
      <c r="Y1599" s="1"/>
    </row>
    <row r="1600" spans="1:31" customHeight="1" ht="76.5">
      <c r="B1600" s="244" t="s">
        <v>2445</v>
      </c>
      <c r="F1600" s="587"/>
      <c r="G1600" s="588"/>
      <c r="H1600" s="588"/>
      <c r="I1600" s="589"/>
    </row>
    <row r="1601" spans="1:31">
      <c r="B1601" s="244" t="s">
        <v>2446</v>
      </c>
      <c r="F1601" s="587"/>
      <c r="G1601" s="588"/>
      <c r="H1601" s="588"/>
      <c r="I1601" s="589"/>
    </row>
    <row r="1602" spans="1:31">
      <c r="B1602" s="266" t="s">
        <v>2447</v>
      </c>
      <c r="C1602" s="181" t="s">
        <v>35</v>
      </c>
      <c r="D1602" s="181" t="s">
        <v>20</v>
      </c>
      <c r="E1602" s="226" t="s">
        <v>21</v>
      </c>
      <c r="F1602" s="587" t="s">
        <v>1047</v>
      </c>
      <c r="G1602" s="588"/>
      <c r="H1602" s="588"/>
      <c r="I1602" s="589"/>
      <c r="J1602" s="257" t="s">
        <v>23</v>
      </c>
      <c r="K1602" s="202">
        <f>L1602+M1602</f>
        <v>140000</v>
      </c>
      <c r="L1602" s="259">
        <v>140000</v>
      </c>
    </row>
    <row r="1603" spans="1:31">
      <c r="B1603" s="266" t="s">
        <v>2448</v>
      </c>
      <c r="C1603" s="181" t="s">
        <v>35</v>
      </c>
      <c r="D1603" s="181" t="s">
        <v>20</v>
      </c>
      <c r="E1603" s="226" t="s">
        <v>21</v>
      </c>
      <c r="F1603" s="587" t="s">
        <v>1047</v>
      </c>
      <c r="G1603" s="588"/>
      <c r="H1603" s="588"/>
      <c r="I1603" s="589"/>
      <c r="J1603" s="257" t="s">
        <v>23</v>
      </c>
      <c r="K1603" s="202">
        <f>L1603+M1603</f>
        <v>80000</v>
      </c>
      <c r="L1603" s="259">
        <v>80000</v>
      </c>
    </row>
    <row r="1604" spans="1:31">
      <c r="B1604" s="266" t="s">
        <v>2449</v>
      </c>
      <c r="C1604" s="181" t="s">
        <v>35</v>
      </c>
      <c r="D1604" s="181" t="s">
        <v>20</v>
      </c>
      <c r="E1604" s="226" t="s">
        <v>21</v>
      </c>
      <c r="F1604" s="587" t="s">
        <v>1047</v>
      </c>
      <c r="G1604" s="588"/>
      <c r="H1604" s="588"/>
      <c r="I1604" s="589"/>
      <c r="J1604" s="257" t="s">
        <v>23</v>
      </c>
      <c r="K1604" s="202">
        <f>L1604+M1604</f>
        <v>40000</v>
      </c>
      <c r="L1604" s="259">
        <v>40000</v>
      </c>
    </row>
    <row r="1605" spans="1:31" s="73" customFormat="1">
      <c r="A1605" s="258"/>
      <c r="B1605" s="266" t="s">
        <v>2450</v>
      </c>
      <c r="C1605" s="181" t="s">
        <v>35</v>
      </c>
      <c r="D1605" s="181" t="s">
        <v>20</v>
      </c>
      <c r="E1605" s="226" t="s">
        <v>21</v>
      </c>
      <c r="F1605" s="587" t="s">
        <v>1047</v>
      </c>
      <c r="G1605" s="588"/>
      <c r="H1605" s="588"/>
      <c r="I1605" s="589"/>
      <c r="J1605" s="257" t="s">
        <v>23</v>
      </c>
      <c r="K1605" s="202">
        <f>L1605+M1605</f>
        <v>140000</v>
      </c>
      <c r="L1605" s="259">
        <v>140000</v>
      </c>
      <c r="M1605" s="259"/>
      <c r="N1605" s="260"/>
      <c r="O1605" s="1"/>
      <c r="P1605" s="196"/>
      <c r="Q1605" s="451"/>
      <c r="R1605" s="445"/>
      <c r="S1605" s="445"/>
      <c r="T1605" s="426"/>
      <c r="U1605" s="1"/>
      <c r="V1605" s="1"/>
      <c r="W1605" s="1"/>
      <c r="X1605" s="1"/>
      <c r="Y1605" s="1"/>
    </row>
    <row r="1606" spans="1:31" s="73" customFormat="1">
      <c r="A1606" s="258"/>
      <c r="B1606" s="266" t="s">
        <v>2451</v>
      </c>
      <c r="C1606" s="181" t="s">
        <v>35</v>
      </c>
      <c r="D1606" s="181" t="s">
        <v>20</v>
      </c>
      <c r="E1606" s="226" t="s">
        <v>21</v>
      </c>
      <c r="F1606" s="587" t="s">
        <v>1047</v>
      </c>
      <c r="G1606" s="588"/>
      <c r="H1606" s="588"/>
      <c r="I1606" s="589"/>
      <c r="J1606" s="257" t="s">
        <v>23</v>
      </c>
      <c r="K1606" s="202">
        <f>L1606+M1606</f>
        <v>80000</v>
      </c>
      <c r="L1606" s="259">
        <v>80000</v>
      </c>
      <c r="M1606" s="259"/>
      <c r="N1606" s="260"/>
      <c r="O1606" s="1"/>
      <c r="P1606" s="196"/>
      <c r="Q1606" s="451"/>
      <c r="R1606" s="445"/>
      <c r="S1606" s="445"/>
      <c r="T1606" s="426"/>
      <c r="U1606" s="1"/>
      <c r="V1606" s="1"/>
      <c r="W1606" s="1"/>
      <c r="X1606" s="1"/>
      <c r="Y1606" s="1"/>
    </row>
    <row r="1607" spans="1:31">
      <c r="B1607" s="266" t="s">
        <v>2452</v>
      </c>
      <c r="C1607" s="181" t="s">
        <v>35</v>
      </c>
      <c r="D1607" s="181" t="s">
        <v>20</v>
      </c>
      <c r="E1607" s="226" t="s">
        <v>21</v>
      </c>
      <c r="F1607" s="587" t="s">
        <v>1047</v>
      </c>
      <c r="G1607" s="588"/>
      <c r="H1607" s="588"/>
      <c r="I1607" s="589"/>
      <c r="J1607" s="257" t="s">
        <v>23</v>
      </c>
      <c r="K1607" s="202">
        <f>L1607+M1607</f>
        <v>80000</v>
      </c>
      <c r="L1607" s="259">
        <v>80000</v>
      </c>
    </row>
    <row r="1608" spans="1:31">
      <c r="B1608" s="266" t="s">
        <v>2453</v>
      </c>
      <c r="C1608" s="181" t="s">
        <v>35</v>
      </c>
      <c r="D1608" s="181" t="s">
        <v>20</v>
      </c>
      <c r="E1608" s="226" t="s">
        <v>21</v>
      </c>
      <c r="F1608" s="587" t="s">
        <v>1047</v>
      </c>
      <c r="G1608" s="588"/>
      <c r="H1608" s="588"/>
      <c r="I1608" s="589"/>
      <c r="J1608" s="257" t="s">
        <v>23</v>
      </c>
      <c r="K1608" s="202">
        <f>L1608+M1608</f>
        <v>20000</v>
      </c>
      <c r="L1608" s="259">
        <v>20000</v>
      </c>
    </row>
    <row r="1609" spans="1:31">
      <c r="B1609" s="266" t="s">
        <v>2454</v>
      </c>
      <c r="C1609" s="181" t="s">
        <v>35</v>
      </c>
      <c r="D1609" s="181" t="s">
        <v>20</v>
      </c>
      <c r="E1609" s="226" t="s">
        <v>21</v>
      </c>
      <c r="F1609" s="587" t="s">
        <v>1047</v>
      </c>
      <c r="G1609" s="588"/>
      <c r="H1609" s="588"/>
      <c r="I1609" s="589"/>
      <c r="J1609" s="257" t="s">
        <v>23</v>
      </c>
      <c r="K1609" s="202">
        <f>L1609+M1609</f>
        <v>120000</v>
      </c>
      <c r="L1609" s="259">
        <v>120000</v>
      </c>
    </row>
    <row r="1610" spans="1:31">
      <c r="B1610" s="266" t="s">
        <v>2455</v>
      </c>
      <c r="C1610" s="181" t="s">
        <v>35</v>
      </c>
      <c r="D1610" s="181" t="s">
        <v>20</v>
      </c>
      <c r="E1610" s="226" t="s">
        <v>21</v>
      </c>
      <c r="F1610" s="587" t="s">
        <v>1047</v>
      </c>
      <c r="G1610" s="588"/>
      <c r="H1610" s="588"/>
      <c r="I1610" s="589"/>
      <c r="J1610" s="257" t="s">
        <v>23</v>
      </c>
      <c r="K1610" s="202">
        <f>L1610+M1610</f>
        <v>60000</v>
      </c>
      <c r="L1610" s="259">
        <v>60000</v>
      </c>
    </row>
    <row r="1611" spans="1:31">
      <c r="B1611" s="244" t="s">
        <v>2456</v>
      </c>
      <c r="F1611" s="587"/>
      <c r="G1611" s="588"/>
      <c r="H1611" s="588"/>
      <c r="I1611" s="589"/>
    </row>
    <row r="1612" spans="1:31" s="73" customFormat="1">
      <c r="A1612" s="258"/>
      <c r="B1612" s="266" t="s">
        <v>2457</v>
      </c>
      <c r="C1612" s="181" t="s">
        <v>35</v>
      </c>
      <c r="D1612" s="181" t="s">
        <v>20</v>
      </c>
      <c r="E1612" s="226" t="s">
        <v>21</v>
      </c>
      <c r="F1612" s="587" t="s">
        <v>1047</v>
      </c>
      <c r="G1612" s="588"/>
      <c r="H1612" s="588"/>
      <c r="I1612" s="589"/>
      <c r="J1612" s="257" t="s">
        <v>23</v>
      </c>
      <c r="K1612" s="202">
        <f>L1612+M1612</f>
        <v>200000</v>
      </c>
      <c r="L1612" s="259">
        <v>200000</v>
      </c>
      <c r="M1612" s="259"/>
      <c r="N1612" s="260"/>
      <c r="O1612" s="1"/>
      <c r="P1612" s="196"/>
      <c r="Q1612" s="451"/>
      <c r="R1612" s="445"/>
      <c r="S1612" s="445"/>
      <c r="T1612" s="426"/>
      <c r="U1612" s="1"/>
      <c r="V1612" s="1"/>
      <c r="W1612" s="1"/>
      <c r="X1612" s="1"/>
      <c r="Y1612" s="1"/>
    </row>
    <row r="1613" spans="1:31" s="73" customFormat="1">
      <c r="A1613" s="258"/>
      <c r="B1613" s="266" t="s">
        <v>2458</v>
      </c>
      <c r="C1613" s="181" t="s">
        <v>35</v>
      </c>
      <c r="D1613" s="181" t="s">
        <v>20</v>
      </c>
      <c r="E1613" s="226" t="s">
        <v>21</v>
      </c>
      <c r="F1613" s="587" t="s">
        <v>1047</v>
      </c>
      <c r="G1613" s="588"/>
      <c r="H1613" s="588"/>
      <c r="I1613" s="589"/>
      <c r="J1613" s="257" t="s">
        <v>23</v>
      </c>
      <c r="K1613" s="202">
        <f>L1613+M1613</f>
        <v>40000</v>
      </c>
      <c r="L1613" s="259">
        <v>40000</v>
      </c>
      <c r="M1613" s="259"/>
      <c r="N1613" s="260"/>
      <c r="O1613" s="1"/>
      <c r="P1613" s="196"/>
      <c r="Q1613" s="451"/>
      <c r="R1613" s="445"/>
      <c r="S1613" s="445"/>
      <c r="T1613" s="426"/>
      <c r="U1613" s="1"/>
      <c r="V1613" s="1"/>
      <c r="W1613" s="1"/>
      <c r="X1613" s="1"/>
      <c r="Y1613" s="1"/>
    </row>
    <row r="1614" spans="1:31">
      <c r="B1614" s="266" t="s">
        <v>2459</v>
      </c>
      <c r="C1614" s="181" t="s">
        <v>35</v>
      </c>
      <c r="D1614" s="181" t="s">
        <v>20</v>
      </c>
      <c r="E1614" s="226" t="s">
        <v>21</v>
      </c>
      <c r="F1614" s="587" t="s">
        <v>1047</v>
      </c>
      <c r="G1614" s="588"/>
      <c r="H1614" s="588"/>
      <c r="I1614" s="589"/>
      <c r="J1614" s="257" t="s">
        <v>23</v>
      </c>
      <c r="K1614" s="202">
        <f>L1614+M1614</f>
        <v>40000</v>
      </c>
      <c r="L1614" s="259">
        <v>40000</v>
      </c>
    </row>
    <row r="1615" spans="1:31">
      <c r="B1615" s="266" t="s">
        <v>2460</v>
      </c>
      <c r="C1615" s="181" t="s">
        <v>35</v>
      </c>
      <c r="D1615" s="181" t="s">
        <v>20</v>
      </c>
      <c r="E1615" s="226" t="s">
        <v>21</v>
      </c>
      <c r="F1615" s="587" t="s">
        <v>1047</v>
      </c>
      <c r="G1615" s="588"/>
      <c r="H1615" s="588"/>
      <c r="I1615" s="589"/>
      <c r="J1615" s="257" t="s">
        <v>23</v>
      </c>
      <c r="K1615" s="202">
        <f>L1615+M1615</f>
        <v>80000</v>
      </c>
      <c r="L1615" s="259">
        <v>80000</v>
      </c>
    </row>
    <row r="1616" spans="1:31">
      <c r="B1616" s="266" t="s">
        <v>2461</v>
      </c>
      <c r="C1616" s="181" t="s">
        <v>35</v>
      </c>
      <c r="D1616" s="181" t="s">
        <v>20</v>
      </c>
      <c r="E1616" s="226" t="s">
        <v>21</v>
      </c>
      <c r="F1616" s="587" t="s">
        <v>1047</v>
      </c>
      <c r="G1616" s="588"/>
      <c r="H1616" s="588"/>
      <c r="I1616" s="589"/>
      <c r="J1616" s="257" t="s">
        <v>23</v>
      </c>
      <c r="K1616" s="202">
        <f>L1616+M1616</f>
        <v>40000</v>
      </c>
      <c r="L1616" s="259">
        <v>40000</v>
      </c>
    </row>
    <row r="1617" spans="1:31">
      <c r="B1617" s="266" t="s">
        <v>2462</v>
      </c>
      <c r="C1617" s="181" t="s">
        <v>35</v>
      </c>
      <c r="D1617" s="181" t="s">
        <v>20</v>
      </c>
      <c r="E1617" s="226" t="s">
        <v>21</v>
      </c>
      <c r="F1617" s="587" t="s">
        <v>1047</v>
      </c>
      <c r="G1617" s="588"/>
      <c r="H1617" s="588"/>
      <c r="I1617" s="589"/>
      <c r="J1617" s="257" t="s">
        <v>23</v>
      </c>
      <c r="K1617" s="202">
        <f>L1617+M1617</f>
        <v>104000</v>
      </c>
      <c r="L1617" s="259">
        <v>104000</v>
      </c>
    </row>
    <row r="1618" spans="1:31">
      <c r="B1618" s="266" t="s">
        <v>2463</v>
      </c>
      <c r="C1618" s="181" t="s">
        <v>35</v>
      </c>
      <c r="D1618" s="181" t="s">
        <v>20</v>
      </c>
      <c r="E1618" s="226" t="s">
        <v>21</v>
      </c>
      <c r="F1618" s="587" t="s">
        <v>1047</v>
      </c>
      <c r="G1618" s="588"/>
      <c r="H1618" s="588"/>
      <c r="I1618" s="589"/>
      <c r="J1618" s="257" t="s">
        <v>23</v>
      </c>
      <c r="K1618" s="202">
        <f>L1618+M1618</f>
        <v>140000</v>
      </c>
      <c r="L1618" s="259">
        <v>140000</v>
      </c>
    </row>
    <row r="1619" spans="1:31" s="73" customFormat="1">
      <c r="A1619" s="258"/>
      <c r="B1619" s="293" t="s">
        <v>2464</v>
      </c>
      <c r="C1619" s="257"/>
      <c r="D1619" s="258"/>
      <c r="E1619" s="226"/>
      <c r="F1619" s="587"/>
      <c r="G1619" s="588"/>
      <c r="H1619" s="588"/>
      <c r="I1619" s="589"/>
      <c r="J1619" s="258"/>
      <c r="K1619" s="259"/>
      <c r="L1619" s="259"/>
      <c r="M1619" s="259"/>
      <c r="N1619" s="260"/>
      <c r="O1619" s="1"/>
      <c r="P1619" s="196"/>
      <c r="Q1619" s="451"/>
      <c r="R1619" s="445"/>
      <c r="S1619" s="445"/>
      <c r="T1619" s="426"/>
      <c r="U1619" s="1"/>
      <c r="V1619" s="1"/>
      <c r="W1619" s="1"/>
      <c r="X1619" s="1"/>
      <c r="Y1619" s="1"/>
    </row>
    <row r="1620" spans="1:31" customHeight="1" ht="25.5" s="73" customFormat="1">
      <c r="A1620" s="258"/>
      <c r="B1620" s="243" t="s">
        <v>2465</v>
      </c>
      <c r="C1620" s="257"/>
      <c r="D1620" s="258"/>
      <c r="E1620" s="226"/>
      <c r="F1620" s="587"/>
      <c r="G1620" s="588"/>
      <c r="H1620" s="588"/>
      <c r="I1620" s="589"/>
      <c r="J1620" s="258"/>
      <c r="K1620" s="259"/>
      <c r="L1620" s="259"/>
      <c r="M1620" s="259"/>
      <c r="N1620" s="260"/>
      <c r="O1620" s="1"/>
      <c r="P1620" s="196"/>
      <c r="Q1620" s="451"/>
      <c r="R1620" s="445"/>
      <c r="S1620" s="445"/>
      <c r="T1620" s="426"/>
      <c r="U1620" s="1"/>
      <c r="V1620" s="1"/>
      <c r="W1620" s="1"/>
      <c r="X1620" s="1"/>
      <c r="Y1620" s="1"/>
    </row>
    <row r="1621" spans="1:31" customHeight="1" ht="51">
      <c r="B1621" s="242" t="s">
        <v>2388</v>
      </c>
      <c r="C1621" s="181" t="s">
        <v>35</v>
      </c>
      <c r="D1621" s="181" t="s">
        <v>20</v>
      </c>
      <c r="E1621" s="181" t="s">
        <v>512</v>
      </c>
      <c r="F1621" s="587" t="s">
        <v>2466</v>
      </c>
      <c r="G1621" s="588"/>
      <c r="H1621" s="588"/>
      <c r="I1621" s="589"/>
      <c r="J1621" s="257" t="s">
        <v>23</v>
      </c>
      <c r="K1621" s="202">
        <f>L1621+M1621</f>
        <v>8000</v>
      </c>
      <c r="L1621" s="259">
        <v>8000</v>
      </c>
    </row>
    <row r="1622" spans="1:31" customHeight="1" ht="51">
      <c r="B1622" s="266" t="s">
        <v>2390</v>
      </c>
      <c r="C1622" s="181" t="s">
        <v>35</v>
      </c>
      <c r="D1622" s="181" t="s">
        <v>20</v>
      </c>
      <c r="E1622" s="181" t="s">
        <v>512</v>
      </c>
      <c r="F1622" s="587" t="s">
        <v>2466</v>
      </c>
      <c r="G1622" s="588"/>
      <c r="H1622" s="588"/>
      <c r="I1622" s="589"/>
      <c r="J1622" s="257" t="s">
        <v>23</v>
      </c>
      <c r="K1622" s="202">
        <f>L1622+M1622</f>
        <v>9000</v>
      </c>
      <c r="L1622" s="259">
        <v>9000</v>
      </c>
    </row>
    <row r="1623" spans="1:31" customHeight="1" ht="51" s="73" customFormat="1">
      <c r="A1623" s="258"/>
      <c r="B1623" s="242" t="s">
        <v>2394</v>
      </c>
      <c r="C1623" s="181" t="s">
        <v>35</v>
      </c>
      <c r="D1623" s="181" t="s">
        <v>20</v>
      </c>
      <c r="E1623" s="181" t="s">
        <v>512</v>
      </c>
      <c r="F1623" s="587" t="s">
        <v>2466</v>
      </c>
      <c r="G1623" s="588"/>
      <c r="H1623" s="588"/>
      <c r="I1623" s="589"/>
      <c r="J1623" s="257" t="s">
        <v>23</v>
      </c>
      <c r="K1623" s="202">
        <f>L1623+M1623</f>
        <v>12000</v>
      </c>
      <c r="L1623" s="259">
        <v>12000</v>
      </c>
      <c r="M1623" s="259"/>
      <c r="N1623" s="260"/>
      <c r="O1623" s="1"/>
      <c r="P1623" s="196"/>
      <c r="Q1623" s="451"/>
      <c r="R1623" s="445"/>
      <c r="S1623" s="445"/>
      <c r="T1623" s="426"/>
      <c r="U1623" s="1"/>
      <c r="V1623" s="1"/>
      <c r="W1623" s="1"/>
      <c r="X1623" s="1"/>
      <c r="Y1623" s="1"/>
    </row>
    <row r="1624" spans="1:31" s="73" customFormat="1">
      <c r="A1624" s="258"/>
      <c r="B1624" s="294" t="s">
        <v>640</v>
      </c>
      <c r="C1624" s="257"/>
      <c r="D1624" s="258"/>
      <c r="E1624" s="226"/>
      <c r="F1624" s="587"/>
      <c r="G1624" s="588"/>
      <c r="H1624" s="588"/>
      <c r="I1624" s="589"/>
      <c r="J1624" s="258"/>
      <c r="K1624" s="259"/>
      <c r="L1624" s="259"/>
      <c r="M1624" s="259"/>
      <c r="N1624" s="260"/>
      <c r="O1624" s="1"/>
      <c r="P1624" s="196"/>
      <c r="Q1624" s="451"/>
      <c r="R1624" s="445"/>
      <c r="S1624" s="445"/>
      <c r="T1624" s="426"/>
      <c r="U1624" s="1"/>
      <c r="V1624" s="1"/>
      <c r="W1624" s="1"/>
      <c r="X1624" s="1"/>
      <c r="Y1624" s="1"/>
    </row>
    <row r="1625" spans="1:31" customHeight="1" ht="51">
      <c r="B1625" s="295" t="s">
        <v>2388</v>
      </c>
      <c r="C1625" s="181" t="s">
        <v>35</v>
      </c>
      <c r="D1625" s="181" t="s">
        <v>20</v>
      </c>
      <c r="E1625" s="181" t="s">
        <v>512</v>
      </c>
      <c r="F1625" s="587" t="s">
        <v>2467</v>
      </c>
      <c r="G1625" s="588"/>
      <c r="H1625" s="588"/>
      <c r="I1625" s="589"/>
      <c r="J1625" s="257" t="s">
        <v>23</v>
      </c>
      <c r="K1625" s="202">
        <f>L1625+M1625</f>
        <v>46000</v>
      </c>
      <c r="L1625" s="259">
        <v>46000</v>
      </c>
    </row>
    <row r="1626" spans="1:31" customHeight="1" ht="51">
      <c r="B1626" s="295" t="s">
        <v>2390</v>
      </c>
      <c r="C1626" s="181" t="s">
        <v>35</v>
      </c>
      <c r="D1626" s="181" t="s">
        <v>20</v>
      </c>
      <c r="E1626" s="181" t="s">
        <v>512</v>
      </c>
      <c r="F1626" s="587" t="s">
        <v>2467</v>
      </c>
      <c r="G1626" s="588"/>
      <c r="H1626" s="588"/>
      <c r="I1626" s="589"/>
      <c r="J1626" s="257" t="s">
        <v>23</v>
      </c>
      <c r="K1626" s="202">
        <f>L1626+M1626</f>
        <v>69000</v>
      </c>
      <c r="L1626" s="259">
        <v>69000</v>
      </c>
    </row>
    <row r="1627" spans="1:31" customHeight="1" ht="51" s="73" customFormat="1">
      <c r="A1627" s="258"/>
      <c r="B1627" s="295" t="s">
        <v>2394</v>
      </c>
      <c r="C1627" s="181" t="s">
        <v>35</v>
      </c>
      <c r="D1627" s="181" t="s">
        <v>20</v>
      </c>
      <c r="E1627" s="181" t="s">
        <v>512</v>
      </c>
      <c r="F1627" s="587" t="s">
        <v>2467</v>
      </c>
      <c r="G1627" s="588"/>
      <c r="H1627" s="588"/>
      <c r="I1627" s="589"/>
      <c r="J1627" s="257" t="s">
        <v>23</v>
      </c>
      <c r="K1627" s="202">
        <f>L1627+M1627</f>
        <v>46000</v>
      </c>
      <c r="L1627" s="259">
        <v>46000</v>
      </c>
      <c r="M1627" s="259"/>
      <c r="N1627" s="260"/>
      <c r="O1627" s="1"/>
      <c r="P1627" s="196"/>
      <c r="Q1627" s="451"/>
      <c r="R1627" s="445"/>
      <c r="S1627" s="445"/>
      <c r="T1627" s="426"/>
      <c r="U1627" s="1"/>
      <c r="V1627" s="1"/>
      <c r="W1627" s="1"/>
      <c r="X1627" s="1"/>
      <c r="Y1627" s="1"/>
    </row>
    <row r="1628" spans="1:31" s="73" customFormat="1">
      <c r="A1628" s="258"/>
      <c r="B1628" s="243" t="s">
        <v>2468</v>
      </c>
      <c r="C1628" s="257"/>
      <c r="D1628" s="258"/>
      <c r="E1628" s="226"/>
      <c r="F1628" s="587"/>
      <c r="G1628" s="588"/>
      <c r="H1628" s="588"/>
      <c r="I1628" s="589"/>
      <c r="J1628" s="258"/>
      <c r="K1628" s="259"/>
      <c r="L1628" s="259"/>
      <c r="M1628" s="259"/>
      <c r="N1628" s="260"/>
      <c r="O1628" s="1"/>
      <c r="P1628" s="196"/>
      <c r="Q1628" s="451"/>
      <c r="R1628" s="445"/>
      <c r="S1628" s="445"/>
      <c r="T1628" s="426"/>
      <c r="U1628" s="1"/>
      <c r="V1628" s="1"/>
      <c r="W1628" s="1"/>
      <c r="X1628" s="1"/>
      <c r="Y1628" s="1"/>
    </row>
    <row r="1629" spans="1:31" customHeight="1" ht="51">
      <c r="B1629" s="296" t="s">
        <v>2381</v>
      </c>
      <c r="C1629" s="181" t="s">
        <v>35</v>
      </c>
      <c r="D1629" s="181" t="s">
        <v>20</v>
      </c>
      <c r="E1629" s="181" t="s">
        <v>512</v>
      </c>
      <c r="F1629" s="587" t="s">
        <v>561</v>
      </c>
      <c r="G1629" s="588"/>
      <c r="H1629" s="588"/>
      <c r="I1629" s="589"/>
      <c r="J1629" s="257" t="s">
        <v>23</v>
      </c>
      <c r="K1629" s="202">
        <f>L1629+M1629</f>
        <v>322600</v>
      </c>
      <c r="L1629" s="259">
        <v>322600</v>
      </c>
    </row>
    <row r="1630" spans="1:31">
      <c r="B1630" s="244" t="s">
        <v>2469</v>
      </c>
      <c r="F1630" s="587"/>
      <c r="G1630" s="588"/>
      <c r="H1630" s="588"/>
      <c r="I1630" s="589"/>
    </row>
    <row r="1631" spans="1:31" s="73" customFormat="1">
      <c r="A1631" s="258"/>
      <c r="B1631" s="266" t="s">
        <v>2470</v>
      </c>
      <c r="C1631" s="181" t="s">
        <v>35</v>
      </c>
      <c r="D1631" s="181" t="s">
        <v>20</v>
      </c>
      <c r="E1631" s="181" t="s">
        <v>2471</v>
      </c>
      <c r="F1631" s="587" t="s">
        <v>2472</v>
      </c>
      <c r="G1631" s="588"/>
      <c r="H1631" s="588"/>
      <c r="I1631" s="589"/>
      <c r="J1631" s="257" t="s">
        <v>23</v>
      </c>
      <c r="K1631" s="202">
        <f>L1631+M1631</f>
        <v>580500</v>
      </c>
      <c r="L1631" s="259">
        <v>580500</v>
      </c>
      <c r="M1631" s="259"/>
      <c r="N1631" s="260"/>
      <c r="O1631" s="1"/>
      <c r="P1631" s="196"/>
      <c r="Q1631" s="451"/>
      <c r="R1631" s="445"/>
      <c r="S1631" s="445"/>
      <c r="T1631" s="426"/>
      <c r="U1631" s="1"/>
      <c r="V1631" s="1"/>
      <c r="W1631" s="1"/>
      <c r="X1631" s="1"/>
      <c r="Y1631" s="1"/>
    </row>
    <row r="1632" spans="1:31" s="73" customFormat="1">
      <c r="A1632" s="258"/>
      <c r="B1632" s="266" t="s">
        <v>2473</v>
      </c>
      <c r="C1632" s="257"/>
      <c r="D1632" s="258"/>
      <c r="E1632" s="226"/>
      <c r="F1632" s="587"/>
      <c r="G1632" s="588"/>
      <c r="H1632" s="588"/>
      <c r="I1632" s="589"/>
      <c r="J1632" s="258"/>
      <c r="K1632" s="259"/>
      <c r="L1632" s="259"/>
      <c r="M1632" s="259"/>
      <c r="N1632" s="260"/>
      <c r="O1632" s="1"/>
      <c r="P1632" s="196"/>
      <c r="Q1632" s="451"/>
      <c r="R1632" s="445"/>
      <c r="S1632" s="445"/>
      <c r="T1632" s="426"/>
      <c r="U1632" s="1"/>
      <c r="V1632" s="1"/>
      <c r="W1632" s="1"/>
      <c r="X1632" s="1"/>
      <c r="Y1632" s="1"/>
    </row>
    <row r="1633" spans="1:31" customHeight="1" ht="25.5">
      <c r="B1633" s="241" t="s">
        <v>2381</v>
      </c>
      <c r="C1633" s="181" t="s">
        <v>35</v>
      </c>
      <c r="D1633" s="181" t="s">
        <v>20</v>
      </c>
      <c r="E1633" s="181" t="s">
        <v>862</v>
      </c>
      <c r="F1633" s="587" t="s">
        <v>1047</v>
      </c>
      <c r="G1633" s="588"/>
      <c r="H1633" s="588"/>
      <c r="I1633" s="589"/>
      <c r="J1633" s="257" t="s">
        <v>23</v>
      </c>
      <c r="K1633" s="202">
        <f>L1633+M1633</f>
        <v>120000</v>
      </c>
      <c r="L1633" s="259">
        <v>120000</v>
      </c>
    </row>
    <row r="1634" spans="1:31">
      <c r="B1634" s="294" t="s">
        <v>2474</v>
      </c>
      <c r="F1634" s="587"/>
      <c r="G1634" s="588"/>
      <c r="H1634" s="588"/>
      <c r="I1634" s="589"/>
    </row>
    <row r="1635" spans="1:31" s="73" customFormat="1">
      <c r="A1635" s="258"/>
      <c r="B1635" s="244" t="s">
        <v>2475</v>
      </c>
      <c r="C1635" s="257"/>
      <c r="D1635" s="258"/>
      <c r="E1635" s="226"/>
      <c r="F1635" s="587"/>
      <c r="G1635" s="588"/>
      <c r="H1635" s="588"/>
      <c r="I1635" s="589"/>
      <c r="J1635" s="258"/>
      <c r="K1635" s="259"/>
      <c r="L1635" s="259"/>
      <c r="M1635" s="259"/>
      <c r="N1635" s="260"/>
      <c r="O1635" s="1"/>
      <c r="P1635" s="196"/>
      <c r="Q1635" s="451"/>
      <c r="R1635" s="445"/>
      <c r="S1635" s="445"/>
      <c r="T1635" s="426"/>
      <c r="U1635" s="1"/>
      <c r="V1635" s="1"/>
      <c r="W1635" s="1"/>
      <c r="X1635" s="1"/>
      <c r="Y1635" s="1"/>
    </row>
    <row r="1636" spans="1:31" customHeight="1" ht="51" s="73" customFormat="1">
      <c r="A1636" s="258"/>
      <c r="B1636" s="297" t="s">
        <v>2388</v>
      </c>
      <c r="C1636" s="181" t="s">
        <v>35</v>
      </c>
      <c r="D1636" s="181" t="s">
        <v>20</v>
      </c>
      <c r="E1636" s="181" t="s">
        <v>512</v>
      </c>
      <c r="F1636" s="587" t="s">
        <v>561</v>
      </c>
      <c r="G1636" s="588"/>
      <c r="H1636" s="588"/>
      <c r="I1636" s="589"/>
      <c r="J1636" s="257" t="s">
        <v>23</v>
      </c>
      <c r="K1636" s="202">
        <f>L1636+M1636</f>
        <v>5300</v>
      </c>
      <c r="L1636" s="259">
        <v>5300</v>
      </c>
      <c r="M1636" s="259"/>
      <c r="N1636" s="260"/>
      <c r="O1636" s="1"/>
      <c r="P1636" s="196"/>
      <c r="Q1636" s="451"/>
      <c r="R1636" s="445"/>
      <c r="S1636" s="445"/>
      <c r="T1636" s="426"/>
      <c r="U1636" s="1"/>
      <c r="V1636" s="1"/>
      <c r="W1636" s="1"/>
      <c r="X1636" s="1"/>
      <c r="Y1636" s="1"/>
    </row>
    <row r="1637" spans="1:31" customHeight="1" ht="51">
      <c r="B1637" s="297" t="s">
        <v>2390</v>
      </c>
      <c r="C1637" s="181" t="s">
        <v>35</v>
      </c>
      <c r="D1637" s="181" t="s">
        <v>20</v>
      </c>
      <c r="E1637" s="181" t="s">
        <v>512</v>
      </c>
      <c r="F1637" s="587" t="s">
        <v>561</v>
      </c>
      <c r="G1637" s="588"/>
      <c r="H1637" s="588"/>
      <c r="I1637" s="589"/>
      <c r="J1637" s="257" t="s">
        <v>23</v>
      </c>
      <c r="K1637" s="202">
        <f>L1637+M1637</f>
        <v>7950</v>
      </c>
      <c r="L1637" s="259">
        <v>7950</v>
      </c>
    </row>
    <row r="1638" spans="1:31" customHeight="1" ht="51">
      <c r="B1638" s="297" t="s">
        <v>2394</v>
      </c>
      <c r="C1638" s="181" t="s">
        <v>35</v>
      </c>
      <c r="D1638" s="181" t="s">
        <v>20</v>
      </c>
      <c r="E1638" s="181" t="s">
        <v>512</v>
      </c>
      <c r="F1638" s="587" t="s">
        <v>561</v>
      </c>
      <c r="G1638" s="588"/>
      <c r="H1638" s="588"/>
      <c r="I1638" s="589"/>
      <c r="J1638" s="257" t="s">
        <v>23</v>
      </c>
      <c r="K1638" s="202">
        <f>L1638+M1638</f>
        <v>5300</v>
      </c>
      <c r="L1638" s="259">
        <v>5300</v>
      </c>
    </row>
    <row r="1639" spans="1:31" s="73" customFormat="1">
      <c r="A1639" s="258"/>
      <c r="B1639" s="243" t="s">
        <v>2476</v>
      </c>
      <c r="C1639" s="257"/>
      <c r="D1639" s="258"/>
      <c r="E1639" s="226"/>
      <c r="F1639" s="587"/>
      <c r="G1639" s="588"/>
      <c r="H1639" s="588"/>
      <c r="I1639" s="589"/>
      <c r="J1639" s="258"/>
      <c r="K1639" s="259"/>
      <c r="L1639" s="259"/>
      <c r="M1639" s="259"/>
      <c r="N1639" s="260"/>
      <c r="O1639" s="1"/>
      <c r="P1639" s="196"/>
      <c r="Q1639" s="451"/>
      <c r="R1639" s="445"/>
      <c r="S1639" s="445"/>
      <c r="T1639" s="426"/>
      <c r="U1639" s="1"/>
      <c r="V1639" s="1"/>
      <c r="W1639" s="1"/>
      <c r="X1639" s="1"/>
      <c r="Y1639" s="1"/>
    </row>
    <row r="1640" spans="1:31" customHeight="1" ht="51" s="73" customFormat="1">
      <c r="A1640" s="258"/>
      <c r="B1640" s="242" t="s">
        <v>2381</v>
      </c>
      <c r="C1640" s="181" t="s">
        <v>35</v>
      </c>
      <c r="D1640" s="181" t="s">
        <v>20</v>
      </c>
      <c r="E1640" s="181" t="s">
        <v>512</v>
      </c>
      <c r="F1640" s="587" t="s">
        <v>1047</v>
      </c>
      <c r="G1640" s="588"/>
      <c r="H1640" s="588"/>
      <c r="I1640" s="589"/>
      <c r="J1640" s="257" t="s">
        <v>23</v>
      </c>
      <c r="K1640" s="202">
        <f>L1640+M1640</f>
        <v>60000</v>
      </c>
      <c r="L1640" s="259">
        <v>60000</v>
      </c>
      <c r="M1640" s="259"/>
      <c r="N1640" s="260"/>
      <c r="O1640" s="1"/>
      <c r="P1640" s="196"/>
      <c r="Q1640" s="451"/>
      <c r="R1640" s="445"/>
      <c r="S1640" s="445"/>
      <c r="T1640" s="426"/>
      <c r="U1640" s="1"/>
      <c r="V1640" s="1"/>
      <c r="W1640" s="1"/>
      <c r="X1640" s="1"/>
      <c r="Y1640" s="1"/>
    </row>
    <row r="1641" spans="1:31" customHeight="1" ht="51">
      <c r="B1641" s="242" t="s">
        <v>2390</v>
      </c>
      <c r="C1641" s="181" t="s">
        <v>35</v>
      </c>
      <c r="D1641" s="181" t="s">
        <v>20</v>
      </c>
      <c r="E1641" s="181" t="s">
        <v>512</v>
      </c>
      <c r="F1641" s="587" t="s">
        <v>977</v>
      </c>
      <c r="G1641" s="588"/>
      <c r="H1641" s="588"/>
      <c r="I1641" s="589"/>
      <c r="J1641" s="257" t="s">
        <v>23</v>
      </c>
      <c r="K1641" s="202">
        <f>L1641+M1641</f>
        <v>7500</v>
      </c>
      <c r="L1641" s="259">
        <v>7500</v>
      </c>
    </row>
    <row r="1642" spans="1:31">
      <c r="B1642" s="298" t="s">
        <v>2477</v>
      </c>
      <c r="F1642" s="587"/>
      <c r="G1642" s="588"/>
      <c r="H1642" s="588"/>
      <c r="I1642" s="589"/>
    </row>
    <row r="1643" spans="1:31" s="73" customFormat="1">
      <c r="A1643" s="258"/>
      <c r="B1643" s="299" t="s">
        <v>2478</v>
      </c>
      <c r="C1643" s="257"/>
      <c r="D1643" s="258"/>
      <c r="E1643" s="226"/>
      <c r="F1643" s="587"/>
      <c r="G1643" s="588"/>
      <c r="H1643" s="588"/>
      <c r="I1643" s="589"/>
      <c r="J1643" s="258"/>
      <c r="K1643" s="259"/>
      <c r="L1643" s="259"/>
      <c r="M1643" s="259"/>
      <c r="N1643" s="260"/>
      <c r="O1643" s="1"/>
      <c r="P1643" s="196"/>
      <c r="Q1643" s="451"/>
      <c r="R1643" s="445"/>
      <c r="S1643" s="445"/>
      <c r="T1643" s="426"/>
      <c r="U1643" s="1"/>
      <c r="V1643" s="1"/>
      <c r="W1643" s="1"/>
      <c r="X1643" s="1"/>
      <c r="Y1643" s="1"/>
    </row>
    <row r="1644" spans="1:31" customHeight="1" ht="51" s="73" customFormat="1">
      <c r="A1644" s="258"/>
      <c r="B1644" s="297" t="s">
        <v>2479</v>
      </c>
      <c r="C1644" s="181" t="s">
        <v>35</v>
      </c>
      <c r="D1644" s="181" t="s">
        <v>20</v>
      </c>
      <c r="E1644" s="181" t="s">
        <v>512</v>
      </c>
      <c r="F1644" s="587" t="s">
        <v>2480</v>
      </c>
      <c r="G1644" s="588"/>
      <c r="H1644" s="588"/>
      <c r="I1644" s="589"/>
      <c r="J1644" s="257" t="s">
        <v>23</v>
      </c>
      <c r="K1644" s="202">
        <f>L1644+M1644</f>
        <v>20000</v>
      </c>
      <c r="L1644" s="259">
        <v>20000</v>
      </c>
      <c r="M1644" s="259"/>
      <c r="N1644" s="260"/>
      <c r="O1644" s="1"/>
      <c r="P1644" s="196"/>
      <c r="Q1644" s="451"/>
      <c r="R1644" s="445"/>
      <c r="S1644" s="445"/>
      <c r="T1644" s="426"/>
      <c r="U1644" s="1"/>
      <c r="V1644" s="1"/>
      <c r="W1644" s="1"/>
      <c r="X1644" s="1"/>
      <c r="Y1644" s="1"/>
    </row>
    <row r="1645" spans="1:31" customHeight="1" ht="51">
      <c r="B1645" s="297" t="s">
        <v>2481</v>
      </c>
      <c r="C1645" s="181" t="s">
        <v>35</v>
      </c>
      <c r="D1645" s="181" t="s">
        <v>20</v>
      </c>
      <c r="E1645" s="181" t="s">
        <v>512</v>
      </c>
      <c r="F1645" s="587" t="s">
        <v>2480</v>
      </c>
      <c r="G1645" s="588"/>
      <c r="H1645" s="588"/>
      <c r="I1645" s="589"/>
      <c r="J1645" s="257" t="s">
        <v>23</v>
      </c>
      <c r="K1645" s="202">
        <f>L1645+M1645</f>
        <v>30000</v>
      </c>
      <c r="L1645" s="259">
        <v>30000</v>
      </c>
    </row>
    <row r="1646" spans="1:31" customHeight="1" ht="51">
      <c r="B1646" s="297" t="s">
        <v>2482</v>
      </c>
      <c r="C1646" s="181" t="s">
        <v>35</v>
      </c>
      <c r="D1646" s="181" t="s">
        <v>20</v>
      </c>
      <c r="E1646" s="181" t="s">
        <v>512</v>
      </c>
      <c r="F1646" s="587" t="s">
        <v>2480</v>
      </c>
      <c r="G1646" s="588"/>
      <c r="H1646" s="588"/>
      <c r="I1646" s="589"/>
      <c r="J1646" s="257" t="s">
        <v>23</v>
      </c>
      <c r="K1646" s="202">
        <f>L1646+M1646</f>
        <v>20000</v>
      </c>
      <c r="L1646" s="259">
        <v>20000</v>
      </c>
    </row>
    <row r="1647" spans="1:31" customHeight="1" ht="51" s="73" customFormat="1">
      <c r="A1647" s="258"/>
      <c r="B1647" s="297" t="s">
        <v>2483</v>
      </c>
      <c r="C1647" s="181" t="s">
        <v>35</v>
      </c>
      <c r="D1647" s="181" t="s">
        <v>20</v>
      </c>
      <c r="E1647" s="181" t="s">
        <v>512</v>
      </c>
      <c r="F1647" s="587" t="s">
        <v>2480</v>
      </c>
      <c r="G1647" s="588"/>
      <c r="H1647" s="588"/>
      <c r="I1647" s="589"/>
      <c r="J1647" s="257" t="s">
        <v>23</v>
      </c>
      <c r="K1647" s="202">
        <f>L1647+M1647</f>
        <v>20000</v>
      </c>
      <c r="L1647" s="259">
        <v>20000</v>
      </c>
      <c r="M1647" s="259"/>
      <c r="N1647" s="260"/>
      <c r="O1647" s="1"/>
      <c r="P1647" s="196"/>
      <c r="Q1647" s="451"/>
      <c r="R1647" s="445"/>
      <c r="S1647" s="445"/>
      <c r="T1647" s="426"/>
      <c r="U1647" s="1"/>
      <c r="V1647" s="1"/>
      <c r="W1647" s="1"/>
      <c r="X1647" s="1"/>
      <c r="Y1647" s="1"/>
    </row>
    <row r="1648" spans="1:31" s="73" customFormat="1">
      <c r="A1648" s="258"/>
      <c r="B1648" s="300" t="s">
        <v>2484</v>
      </c>
      <c r="C1648" s="257"/>
      <c r="D1648" s="258"/>
      <c r="E1648" s="226"/>
      <c r="F1648" s="587"/>
      <c r="G1648" s="588"/>
      <c r="H1648" s="588"/>
      <c r="I1648" s="589"/>
      <c r="J1648" s="258"/>
      <c r="K1648" s="202">
        <f>L1648+M1648</f>
        <v>0</v>
      </c>
      <c r="L1648" s="259"/>
      <c r="M1648" s="259"/>
      <c r="N1648" s="260"/>
      <c r="O1648" s="1"/>
      <c r="P1648" s="196"/>
      <c r="Q1648" s="451"/>
      <c r="R1648" s="445"/>
      <c r="S1648" s="445"/>
      <c r="T1648" s="426"/>
      <c r="U1648" s="1"/>
      <c r="V1648" s="1"/>
      <c r="W1648" s="1"/>
      <c r="X1648" s="1"/>
      <c r="Y1648" s="1"/>
    </row>
    <row r="1649" spans="1:31" customHeight="1" ht="51">
      <c r="B1649" s="301" t="s">
        <v>2394</v>
      </c>
      <c r="C1649" s="181" t="s">
        <v>35</v>
      </c>
      <c r="D1649" s="181" t="s">
        <v>20</v>
      </c>
      <c r="E1649" s="181" t="s">
        <v>512</v>
      </c>
      <c r="F1649" s="587" t="s">
        <v>966</v>
      </c>
      <c r="G1649" s="588"/>
      <c r="H1649" s="588"/>
      <c r="I1649" s="589"/>
      <c r="J1649" s="257" t="s">
        <v>23</v>
      </c>
      <c r="K1649" s="202">
        <f>L1649+M1649</f>
        <v>8600</v>
      </c>
      <c r="L1649" s="259">
        <v>8600</v>
      </c>
    </row>
    <row r="1650" spans="1:31">
      <c r="F1650" s="587"/>
      <c r="G1650" s="588"/>
      <c r="H1650" s="588"/>
      <c r="I1650" s="589"/>
    </row>
    <row r="1651" spans="1:31">
      <c r="B1651" s="236" t="s">
        <v>2485</v>
      </c>
      <c r="F1651" s="587"/>
      <c r="G1651" s="588"/>
      <c r="H1651" s="588"/>
      <c r="I1651" s="589"/>
    </row>
    <row r="1652" spans="1:31">
      <c r="B1652" s="256" t="s">
        <v>501</v>
      </c>
      <c r="F1652" s="587"/>
      <c r="G1652" s="588"/>
      <c r="H1652" s="588"/>
      <c r="I1652" s="589"/>
    </row>
    <row r="1653" spans="1:31" customHeight="1" ht="39">
      <c r="B1653" s="226" t="s">
        <v>2486</v>
      </c>
      <c r="C1653" s="257" t="s">
        <v>142</v>
      </c>
      <c r="D1653" s="181" t="s">
        <v>20</v>
      </c>
      <c r="E1653" s="181" t="s">
        <v>512</v>
      </c>
      <c r="F1653" s="587" t="s">
        <v>977</v>
      </c>
      <c r="G1653" s="588"/>
      <c r="H1653" s="588"/>
      <c r="I1653" s="589"/>
      <c r="J1653" s="257" t="s">
        <v>23</v>
      </c>
      <c r="K1653" s="202">
        <f>L1653+M1653</f>
        <v>300000</v>
      </c>
      <c r="L1653" s="276">
        <v>300000</v>
      </c>
    </row>
    <row r="1654" spans="1:31">
      <c r="F1654" s="587"/>
      <c r="G1654" s="588"/>
      <c r="H1654" s="588"/>
      <c r="I1654" s="589"/>
    </row>
    <row r="1655" spans="1:31">
      <c r="B1655" s="236" t="s">
        <v>2487</v>
      </c>
      <c r="C1655" s="236"/>
      <c r="D1655" s="236"/>
      <c r="E1655" s="236"/>
      <c r="F1655" s="596"/>
      <c r="G1655" s="597"/>
      <c r="H1655" s="597"/>
      <c r="I1655" s="598"/>
      <c r="J1655" s="236"/>
      <c r="K1655" s="236"/>
      <c r="L1655" s="236"/>
      <c r="M1655" s="236"/>
      <c r="N1655" s="143"/>
      <c r="O1655" s="143"/>
      <c r="P1655" s="247"/>
      <c r="Q1655" s="458"/>
      <c r="R1655" s="449"/>
      <c r="S1655" s="449"/>
      <c r="T1655" s="248"/>
      <c r="U1655" s="143"/>
      <c r="V1655" s="143"/>
    </row>
    <row r="1656" spans="1:31">
      <c r="B1656" s="266" t="s">
        <v>649</v>
      </c>
      <c r="C1656" s="266"/>
      <c r="D1656" s="266"/>
      <c r="E1656" s="266"/>
      <c r="F1656" s="587"/>
      <c r="G1656" s="588"/>
      <c r="H1656" s="588"/>
      <c r="I1656" s="589"/>
      <c r="K1656" s="202"/>
      <c r="L1656" s="276"/>
    </row>
    <row r="1657" spans="1:31">
      <c r="B1657" s="226" t="s">
        <v>2488</v>
      </c>
      <c r="C1657" s="257" t="s">
        <v>142</v>
      </c>
      <c r="D1657" s="181" t="s">
        <v>20</v>
      </c>
      <c r="E1657" s="226" t="s">
        <v>21</v>
      </c>
      <c r="F1657" s="587" t="s">
        <v>561</v>
      </c>
      <c r="G1657" s="588"/>
      <c r="H1657" s="588"/>
      <c r="I1657" s="589"/>
      <c r="J1657" s="257" t="s">
        <v>23</v>
      </c>
      <c r="K1657" s="202">
        <f>L1657+M1657</f>
        <v>204000</v>
      </c>
      <c r="L1657" s="276">
        <v>204000</v>
      </c>
    </row>
    <row r="1658" spans="1:31">
      <c r="B1658" s="226" t="s">
        <v>2243</v>
      </c>
      <c r="C1658" s="257" t="s">
        <v>142</v>
      </c>
      <c r="D1658" s="181" t="s">
        <v>20</v>
      </c>
      <c r="E1658" s="226" t="s">
        <v>21</v>
      </c>
      <c r="F1658" s="587" t="s">
        <v>561</v>
      </c>
      <c r="G1658" s="588"/>
      <c r="H1658" s="588"/>
      <c r="I1658" s="589"/>
      <c r="J1658" s="257" t="s">
        <v>23</v>
      </c>
      <c r="K1658" s="202">
        <f>L1658+M1658</f>
        <v>382500</v>
      </c>
      <c r="L1658" s="276">
        <v>382500</v>
      </c>
    </row>
    <row r="1659" spans="1:31" customHeight="1" ht="28.5">
      <c r="B1659" s="226" t="s">
        <v>2489</v>
      </c>
      <c r="D1659" s="181"/>
      <c r="E1659" s="181"/>
      <c r="F1659" s="587"/>
      <c r="G1659" s="588"/>
      <c r="H1659" s="588"/>
      <c r="I1659" s="589"/>
      <c r="J1659" s="257"/>
    </row>
    <row r="1660" spans="1:31" customHeight="1" ht="51">
      <c r="B1660" s="226" t="s">
        <v>2490</v>
      </c>
      <c r="C1660" s="257" t="s">
        <v>142</v>
      </c>
      <c r="D1660" s="181" t="s">
        <v>20</v>
      </c>
      <c r="E1660" s="181" t="s">
        <v>512</v>
      </c>
      <c r="F1660" s="587" t="s">
        <v>1000</v>
      </c>
      <c r="G1660" s="588"/>
      <c r="H1660" s="588"/>
      <c r="I1660" s="589"/>
      <c r="J1660" s="257" t="s">
        <v>23</v>
      </c>
      <c r="K1660" s="202">
        <f>L1660+M1660</f>
        <v>202500</v>
      </c>
      <c r="L1660" s="276">
        <v>202500</v>
      </c>
    </row>
    <row r="1661" spans="1:31" s="73" customFormat="1">
      <c r="A1661" s="258"/>
      <c r="B1661" s="226" t="s">
        <v>2491</v>
      </c>
      <c r="C1661" s="226"/>
      <c r="D1661" s="226"/>
      <c r="E1661" s="226"/>
      <c r="F1661" s="587"/>
      <c r="G1661" s="588"/>
      <c r="H1661" s="588"/>
      <c r="I1661" s="589"/>
      <c r="J1661" s="258"/>
      <c r="K1661" s="259"/>
      <c r="L1661" s="259"/>
      <c r="M1661" s="259"/>
      <c r="N1661" s="260"/>
      <c r="O1661" s="1"/>
      <c r="P1661" s="196"/>
      <c r="Q1661" s="451"/>
      <c r="R1661" s="445"/>
      <c r="S1661" s="445"/>
      <c r="T1661" s="426"/>
      <c r="U1661" s="1"/>
      <c r="V1661" s="1"/>
      <c r="W1661" s="1"/>
      <c r="X1661" s="1"/>
      <c r="Y1661" s="1"/>
    </row>
    <row r="1662" spans="1:31" customHeight="1" ht="51" s="73" customFormat="1">
      <c r="A1662" s="258"/>
      <c r="B1662" s="226" t="s">
        <v>2490</v>
      </c>
      <c r="C1662" s="257" t="s">
        <v>142</v>
      </c>
      <c r="D1662" s="181" t="s">
        <v>20</v>
      </c>
      <c r="E1662" s="181" t="s">
        <v>512</v>
      </c>
      <c r="F1662" s="587" t="s">
        <v>2492</v>
      </c>
      <c r="G1662" s="588"/>
      <c r="H1662" s="588"/>
      <c r="I1662" s="589"/>
      <c r="J1662" s="257" t="s">
        <v>23</v>
      </c>
      <c r="K1662" s="202">
        <f>L1662+M1662</f>
        <v>94500</v>
      </c>
      <c r="L1662" s="276">
        <v>94500</v>
      </c>
      <c r="M1662" s="259"/>
      <c r="N1662" s="260"/>
      <c r="O1662" s="1"/>
      <c r="P1662" s="196"/>
      <c r="Q1662" s="451"/>
      <c r="R1662" s="445"/>
      <c r="S1662" s="445"/>
      <c r="T1662" s="426"/>
      <c r="U1662" s="1"/>
      <c r="V1662" s="1"/>
      <c r="W1662" s="1"/>
      <c r="X1662" s="1"/>
      <c r="Y1662" s="1"/>
    </row>
    <row r="1663" spans="1:31" customHeight="1" ht="51" s="73" customFormat="1">
      <c r="A1663" s="258"/>
      <c r="B1663" s="226" t="s">
        <v>2493</v>
      </c>
      <c r="C1663" s="257" t="s">
        <v>142</v>
      </c>
      <c r="D1663" s="181" t="s">
        <v>20</v>
      </c>
      <c r="E1663" s="181" t="s">
        <v>512</v>
      </c>
      <c r="F1663" s="587" t="s">
        <v>1000</v>
      </c>
      <c r="G1663" s="588"/>
      <c r="H1663" s="588"/>
      <c r="I1663" s="589"/>
      <c r="J1663" s="257" t="s">
        <v>23</v>
      </c>
      <c r="K1663" s="202">
        <f>L1663+M1663</f>
        <v>98000</v>
      </c>
      <c r="L1663" s="259">
        <v>98000</v>
      </c>
      <c r="M1663" s="259"/>
      <c r="N1663" s="260"/>
      <c r="O1663" s="1"/>
      <c r="P1663" s="196"/>
      <c r="Q1663" s="451"/>
      <c r="R1663" s="445"/>
      <c r="S1663" s="445"/>
      <c r="T1663" s="426"/>
      <c r="U1663" s="1"/>
      <c r="V1663" s="1"/>
      <c r="W1663" s="1"/>
      <c r="X1663" s="1"/>
      <c r="Y1663" s="1"/>
    </row>
    <row r="1664" spans="1:31" s="73" customFormat="1">
      <c r="A1664" s="258"/>
      <c r="B1664" s="226" t="s">
        <v>2494</v>
      </c>
      <c r="C1664" s="226"/>
      <c r="D1664" s="226"/>
      <c r="E1664" s="226"/>
      <c r="F1664" s="587"/>
      <c r="G1664" s="588"/>
      <c r="H1664" s="588"/>
      <c r="I1664" s="589"/>
      <c r="J1664" s="258"/>
      <c r="K1664" s="259"/>
      <c r="L1664" s="259"/>
      <c r="M1664" s="259"/>
      <c r="N1664" s="260"/>
      <c r="O1664" s="1"/>
      <c r="P1664" s="196"/>
      <c r="Q1664" s="451"/>
      <c r="R1664" s="445"/>
      <c r="S1664" s="445"/>
      <c r="T1664" s="426"/>
      <c r="U1664" s="1"/>
      <c r="V1664" s="1"/>
      <c r="W1664" s="1"/>
      <c r="X1664" s="1"/>
      <c r="Y1664" s="1"/>
    </row>
    <row r="1665" spans="1:31" customHeight="1" ht="51" s="73" customFormat="1">
      <c r="A1665" s="258"/>
      <c r="B1665" s="226" t="s">
        <v>2488</v>
      </c>
      <c r="C1665" s="257" t="s">
        <v>142</v>
      </c>
      <c r="D1665" s="181" t="s">
        <v>20</v>
      </c>
      <c r="E1665" s="181" t="s">
        <v>512</v>
      </c>
      <c r="F1665" s="587" t="s">
        <v>1000</v>
      </c>
      <c r="G1665" s="588"/>
      <c r="H1665" s="588"/>
      <c r="I1665" s="589"/>
      <c r="J1665" s="257" t="s">
        <v>23</v>
      </c>
      <c r="K1665" s="202">
        <f>L1665+M1665</f>
        <v>16000</v>
      </c>
      <c r="L1665" s="259">
        <v>16000</v>
      </c>
      <c r="M1665" s="259"/>
      <c r="N1665" s="260"/>
      <c r="O1665" s="1"/>
      <c r="P1665" s="196"/>
      <c r="Q1665" s="451"/>
      <c r="R1665" s="445"/>
      <c r="S1665" s="445"/>
      <c r="T1665" s="426"/>
      <c r="U1665" s="1"/>
      <c r="V1665" s="1"/>
      <c r="W1665" s="1"/>
      <c r="X1665" s="1"/>
      <c r="Y1665" s="1"/>
    </row>
    <row r="1666" spans="1:31" customHeight="1" ht="51" s="73" customFormat="1">
      <c r="A1666" s="258"/>
      <c r="B1666" s="226" t="s">
        <v>2243</v>
      </c>
      <c r="C1666" s="257" t="s">
        <v>142</v>
      </c>
      <c r="D1666" s="181" t="s">
        <v>20</v>
      </c>
      <c r="E1666" s="181" t="s">
        <v>512</v>
      </c>
      <c r="F1666" s="587" t="s">
        <v>1000</v>
      </c>
      <c r="G1666" s="588"/>
      <c r="H1666" s="588"/>
      <c r="I1666" s="589"/>
      <c r="J1666" s="257" t="s">
        <v>23</v>
      </c>
      <c r="K1666" s="202">
        <f>L1666+M1666</f>
        <v>30000</v>
      </c>
      <c r="L1666" s="259">
        <v>30000</v>
      </c>
      <c r="M1666" s="259"/>
      <c r="N1666" s="260"/>
      <c r="O1666" s="1"/>
      <c r="P1666" s="196"/>
      <c r="Q1666" s="451"/>
      <c r="R1666" s="445"/>
      <c r="S1666" s="445"/>
      <c r="T1666" s="426"/>
      <c r="U1666" s="1"/>
      <c r="V1666" s="1"/>
      <c r="W1666" s="1"/>
      <c r="X1666" s="1"/>
      <c r="Y1666" s="1"/>
    </row>
    <row r="1667" spans="1:31" s="73" customFormat="1">
      <c r="A1667" s="258"/>
      <c r="B1667" s="226" t="s">
        <v>2495</v>
      </c>
      <c r="C1667" s="226"/>
      <c r="D1667" s="226"/>
      <c r="E1667" s="226"/>
      <c r="F1667" s="587"/>
      <c r="G1667" s="588"/>
      <c r="H1667" s="588"/>
      <c r="I1667" s="589"/>
      <c r="J1667" s="258"/>
      <c r="K1667" s="259"/>
      <c r="L1667" s="259"/>
      <c r="M1667" s="259"/>
      <c r="N1667" s="260"/>
      <c r="O1667" s="1"/>
      <c r="P1667" s="196"/>
      <c r="Q1667" s="451"/>
      <c r="R1667" s="445"/>
      <c r="S1667" s="445"/>
      <c r="T1667" s="426"/>
      <c r="U1667" s="1"/>
      <c r="V1667" s="1"/>
      <c r="W1667" s="1"/>
      <c r="X1667" s="1"/>
      <c r="Y1667" s="1"/>
    </row>
    <row r="1668" spans="1:31" customHeight="1" ht="51" s="73" customFormat="1">
      <c r="A1668" s="258"/>
      <c r="B1668" s="226" t="s">
        <v>2488</v>
      </c>
      <c r="C1668" s="257" t="s">
        <v>142</v>
      </c>
      <c r="D1668" s="181" t="s">
        <v>20</v>
      </c>
      <c r="E1668" s="181" t="s">
        <v>512</v>
      </c>
      <c r="F1668" s="587" t="s">
        <v>1000</v>
      </c>
      <c r="G1668" s="588"/>
      <c r="H1668" s="588"/>
      <c r="I1668" s="589"/>
      <c r="J1668" s="257" t="s">
        <v>23</v>
      </c>
      <c r="K1668" s="202">
        <f>L1668+M1668</f>
        <v>16000</v>
      </c>
      <c r="L1668" s="259">
        <v>16000</v>
      </c>
      <c r="M1668" s="259"/>
      <c r="N1668" s="260"/>
      <c r="O1668" s="1"/>
      <c r="P1668" s="196"/>
      <c r="Q1668" s="451"/>
      <c r="R1668" s="445"/>
      <c r="S1668" s="445"/>
      <c r="T1668" s="426"/>
      <c r="U1668" s="1"/>
      <c r="V1668" s="1"/>
      <c r="W1668" s="1"/>
      <c r="X1668" s="1"/>
      <c r="Y1668" s="1"/>
    </row>
    <row r="1669" spans="1:31" customHeight="1" ht="51" s="73" customFormat="1">
      <c r="A1669" s="258"/>
      <c r="B1669" s="226" t="s">
        <v>2496</v>
      </c>
      <c r="C1669" s="257" t="s">
        <v>142</v>
      </c>
      <c r="D1669" s="181" t="s">
        <v>20</v>
      </c>
      <c r="E1669" s="181" t="s">
        <v>512</v>
      </c>
      <c r="F1669" s="587" t="s">
        <v>1000</v>
      </c>
      <c r="G1669" s="588"/>
      <c r="H1669" s="588"/>
      <c r="I1669" s="589"/>
      <c r="J1669" s="257" t="s">
        <v>23</v>
      </c>
      <c r="K1669" s="202">
        <f>L1669+M1669</f>
        <v>30000</v>
      </c>
      <c r="L1669" s="259">
        <v>30000</v>
      </c>
      <c r="M1669" s="259"/>
      <c r="N1669" s="260"/>
      <c r="O1669" s="1"/>
      <c r="P1669" s="196"/>
      <c r="Q1669" s="451"/>
      <c r="R1669" s="445"/>
      <c r="S1669" s="445"/>
      <c r="T1669" s="426"/>
      <c r="U1669" s="1"/>
      <c r="V1669" s="1"/>
      <c r="W1669" s="1"/>
      <c r="X1669" s="1"/>
      <c r="Y1669" s="1"/>
    </row>
    <row r="1670" spans="1:31" customHeight="1" ht="25.5" s="73" customFormat="1">
      <c r="A1670" s="258"/>
      <c r="B1670" s="236" t="s">
        <v>2497</v>
      </c>
      <c r="C1670" s="257" t="s">
        <v>142</v>
      </c>
      <c r="D1670" s="181" t="s">
        <v>20</v>
      </c>
      <c r="E1670" s="226" t="s">
        <v>21</v>
      </c>
      <c r="F1670" s="587" t="s">
        <v>1000</v>
      </c>
      <c r="G1670" s="588"/>
      <c r="H1670" s="588"/>
      <c r="I1670" s="589"/>
      <c r="J1670" s="257" t="s">
        <v>23</v>
      </c>
      <c r="K1670" s="259"/>
      <c r="L1670" s="259"/>
      <c r="M1670" s="259"/>
      <c r="N1670" s="260"/>
      <c r="O1670" s="1"/>
      <c r="P1670" s="196"/>
      <c r="Q1670" s="451"/>
      <c r="R1670" s="445"/>
      <c r="S1670" s="445"/>
      <c r="T1670" s="426"/>
      <c r="U1670" s="1"/>
      <c r="V1670" s="1"/>
      <c r="W1670" s="1"/>
      <c r="X1670" s="1"/>
      <c r="Y1670" s="1"/>
    </row>
    <row r="1671" spans="1:31" s="73" customFormat="1">
      <c r="A1671" s="258"/>
      <c r="B1671" s="226" t="s">
        <v>2498</v>
      </c>
      <c r="C1671" s="257"/>
      <c r="D1671" s="181"/>
      <c r="E1671" s="226"/>
      <c r="F1671" s="587"/>
      <c r="G1671" s="588"/>
      <c r="H1671" s="588"/>
      <c r="I1671" s="589"/>
      <c r="J1671" s="257"/>
      <c r="K1671" s="202">
        <f>L1671+M1671</f>
        <v>90000</v>
      </c>
      <c r="L1671" s="259">
        <v>90000</v>
      </c>
      <c r="M1671" s="259"/>
      <c r="N1671" s="260"/>
      <c r="O1671" s="1"/>
      <c r="P1671" s="196"/>
      <c r="Q1671" s="451"/>
      <c r="R1671" s="445"/>
      <c r="S1671" s="445"/>
      <c r="T1671" s="426"/>
      <c r="U1671" s="1"/>
      <c r="V1671" s="1"/>
      <c r="W1671" s="1"/>
      <c r="X1671" s="1"/>
      <c r="Y1671" s="1"/>
    </row>
    <row r="1672" spans="1:31">
      <c r="B1672" s="226" t="s">
        <v>2499</v>
      </c>
      <c r="D1672" s="181"/>
      <c r="F1672" s="587"/>
      <c r="G1672" s="588"/>
      <c r="H1672" s="588"/>
      <c r="I1672" s="589"/>
      <c r="J1672" s="257"/>
      <c r="K1672" s="202">
        <f>L1672+M1672</f>
        <v>60000</v>
      </c>
      <c r="L1672" s="259">
        <v>60000</v>
      </c>
    </row>
    <row r="1673" spans="1:31">
      <c r="B1673" s="236" t="s">
        <v>2500</v>
      </c>
      <c r="C1673" s="257" t="s">
        <v>142</v>
      </c>
      <c r="D1673" s="181" t="s">
        <v>20</v>
      </c>
      <c r="E1673" s="226" t="s">
        <v>21</v>
      </c>
      <c r="F1673" s="587" t="s">
        <v>1000</v>
      </c>
      <c r="G1673" s="588"/>
      <c r="H1673" s="588"/>
      <c r="I1673" s="589"/>
      <c r="J1673" s="257" t="s">
        <v>23</v>
      </c>
      <c r="K1673" s="202">
        <f>L1673+M1673</f>
        <v>0</v>
      </c>
      <c r="L1673" s="255"/>
    </row>
    <row r="1674" spans="1:31">
      <c r="B1674" s="226" t="s">
        <v>2289</v>
      </c>
      <c r="D1674" s="181"/>
      <c r="F1674" s="587"/>
      <c r="G1674" s="588"/>
      <c r="H1674" s="588"/>
      <c r="I1674" s="589"/>
      <c r="J1674" s="257"/>
      <c r="K1674" s="202">
        <f>L1674+M1674</f>
        <v>8000</v>
      </c>
      <c r="L1674" s="259">
        <v>8000</v>
      </c>
    </row>
    <row r="1675" spans="1:31">
      <c r="B1675" s="226" t="s">
        <v>2501</v>
      </c>
      <c r="D1675" s="181"/>
      <c r="F1675" s="587"/>
      <c r="G1675" s="588"/>
      <c r="H1675" s="588"/>
      <c r="I1675" s="589"/>
      <c r="J1675" s="257"/>
      <c r="K1675" s="202">
        <f>L1675+M1675</f>
        <v>36000</v>
      </c>
      <c r="L1675" s="259">
        <v>36000</v>
      </c>
    </row>
    <row r="1676" spans="1:31">
      <c r="F1676" s="587"/>
      <c r="G1676" s="588"/>
      <c r="H1676" s="588"/>
      <c r="I1676" s="589"/>
    </row>
    <row r="1677" spans="1:31" s="73" customFormat="1">
      <c r="A1677" s="258"/>
      <c r="B1677" s="236" t="s">
        <v>2502</v>
      </c>
      <c r="C1677" s="257"/>
      <c r="D1677" s="258"/>
      <c r="E1677" s="226"/>
      <c r="F1677" s="587"/>
      <c r="G1677" s="588"/>
      <c r="H1677" s="588"/>
      <c r="I1677" s="589"/>
      <c r="J1677" s="258"/>
      <c r="K1677" s="259"/>
      <c r="L1677" s="259"/>
      <c r="M1677" s="259"/>
      <c r="N1677" s="260"/>
      <c r="O1677" s="1"/>
      <c r="P1677" s="196"/>
      <c r="Q1677" s="451"/>
      <c r="R1677" s="445"/>
      <c r="S1677" s="445"/>
      <c r="T1677" s="426"/>
      <c r="U1677" s="1"/>
      <c r="V1677" s="1"/>
      <c r="W1677" s="1"/>
      <c r="X1677" s="1"/>
      <c r="Y1677" s="1"/>
    </row>
    <row r="1678" spans="1:31" s="73" customFormat="1">
      <c r="A1678" s="258"/>
      <c r="B1678" s="226" t="s">
        <v>2503</v>
      </c>
      <c r="C1678" s="181" t="s">
        <v>2504</v>
      </c>
      <c r="D1678" s="181" t="s">
        <v>20</v>
      </c>
      <c r="E1678" s="226" t="s">
        <v>21</v>
      </c>
      <c r="F1678" s="587" t="s">
        <v>958</v>
      </c>
      <c r="G1678" s="588"/>
      <c r="H1678" s="588"/>
      <c r="I1678" s="589"/>
      <c r="J1678" s="257" t="s">
        <v>23</v>
      </c>
      <c r="K1678" s="259">
        <f>SUM(L1678:M1678)</f>
        <v>1000000</v>
      </c>
      <c r="L1678" s="259">
        <v>1000000</v>
      </c>
      <c r="M1678" s="259"/>
      <c r="N1678" s="260"/>
      <c r="O1678" s="1"/>
      <c r="P1678" s="196"/>
      <c r="Q1678" s="451"/>
      <c r="R1678" s="445"/>
      <c r="S1678" s="445"/>
      <c r="T1678" s="426"/>
      <c r="U1678" s="1"/>
      <c r="V1678" s="1"/>
      <c r="W1678" s="1"/>
      <c r="X1678" s="1"/>
      <c r="Y1678" s="1"/>
    </row>
    <row r="1679" spans="1:31" s="73" customFormat="1">
      <c r="A1679" s="258"/>
      <c r="B1679" s="226"/>
      <c r="C1679" s="257"/>
      <c r="D1679" s="258"/>
      <c r="E1679" s="226"/>
      <c r="F1679" s="587"/>
      <c r="G1679" s="588"/>
      <c r="H1679" s="588"/>
      <c r="I1679" s="589"/>
      <c r="J1679" s="258"/>
      <c r="K1679" s="259"/>
      <c r="L1679" s="259"/>
      <c r="M1679" s="259"/>
      <c r="N1679" s="260"/>
      <c r="O1679" s="1"/>
      <c r="P1679" s="196"/>
      <c r="Q1679" s="451"/>
      <c r="R1679" s="445"/>
      <c r="S1679" s="445"/>
      <c r="T1679" s="426"/>
      <c r="U1679" s="1"/>
      <c r="V1679" s="1"/>
      <c r="W1679" s="1"/>
      <c r="X1679" s="1"/>
      <c r="Y1679" s="1"/>
    </row>
    <row r="1680" spans="1:31" s="73" customFormat="1">
      <c r="A1680" s="258"/>
      <c r="B1680" s="236" t="s">
        <v>2505</v>
      </c>
      <c r="C1680" s="257"/>
      <c r="D1680" s="258"/>
      <c r="E1680" s="226"/>
      <c r="F1680" s="587"/>
      <c r="G1680" s="588"/>
      <c r="H1680" s="588"/>
      <c r="I1680" s="589"/>
      <c r="J1680" s="258"/>
      <c r="K1680" s="259"/>
      <c r="L1680" s="259"/>
      <c r="M1680" s="259"/>
      <c r="N1680" s="260"/>
      <c r="O1680" s="1"/>
      <c r="P1680" s="196"/>
      <c r="Q1680" s="451"/>
      <c r="R1680" s="445"/>
      <c r="S1680" s="445"/>
      <c r="T1680" s="426"/>
      <c r="U1680" s="1"/>
      <c r="V1680" s="1"/>
      <c r="W1680" s="1"/>
      <c r="X1680" s="1"/>
      <c r="Y1680" s="1"/>
    </row>
    <row r="1681" spans="1:31" s="73" customFormat="1">
      <c r="A1681" s="258"/>
      <c r="B1681" s="226" t="s">
        <v>756</v>
      </c>
      <c r="C1681" s="181" t="s">
        <v>2506</v>
      </c>
      <c r="D1681" s="181" t="s">
        <v>20</v>
      </c>
      <c r="E1681" s="226" t="s">
        <v>21</v>
      </c>
      <c r="F1681" s="617"/>
      <c r="G1681" s="618"/>
      <c r="H1681" s="618"/>
      <c r="I1681" s="619"/>
      <c r="J1681" s="257" t="s">
        <v>23</v>
      </c>
      <c r="K1681" s="259">
        <f>SUM(L1681:M1681)</f>
        <v>1000000</v>
      </c>
      <c r="L1681" s="259">
        <v>1000000</v>
      </c>
      <c r="M1681" s="259"/>
      <c r="N1681" s="260"/>
      <c r="O1681" s="1"/>
      <c r="P1681" s="196"/>
      <c r="Q1681" s="451"/>
      <c r="R1681" s="445"/>
      <c r="S1681" s="445"/>
      <c r="T1681" s="426"/>
      <c r="U1681" s="1"/>
      <c r="V1681" s="1"/>
      <c r="W1681" s="1"/>
      <c r="X1681" s="1"/>
      <c r="Y1681" s="1"/>
    </row>
    <row r="1682" spans="1:31" s="73" customFormat="1">
      <c r="A1682" s="258"/>
      <c r="B1682" s="226"/>
      <c r="C1682" s="257"/>
      <c r="D1682" s="258"/>
      <c r="E1682" s="226"/>
      <c r="F1682" s="587"/>
      <c r="G1682" s="588"/>
      <c r="H1682" s="588"/>
      <c r="I1682" s="589"/>
      <c r="J1682" s="258"/>
      <c r="K1682" s="259"/>
      <c r="L1682" s="259"/>
      <c r="M1682" s="259"/>
      <c r="N1682" s="260"/>
      <c r="O1682" s="1"/>
      <c r="P1682" s="196"/>
      <c r="Q1682" s="451"/>
      <c r="R1682" s="445"/>
      <c r="S1682" s="445"/>
      <c r="T1682" s="426"/>
      <c r="U1682" s="1"/>
      <c r="V1682" s="1"/>
      <c r="W1682" s="1"/>
      <c r="X1682" s="1"/>
      <c r="Y1682" s="1"/>
    </row>
    <row r="1683" spans="1:31">
      <c r="A1683" s="274" t="s">
        <v>707</v>
      </c>
      <c r="F1683" s="587"/>
      <c r="G1683" s="588"/>
      <c r="H1683" s="588"/>
      <c r="I1683" s="589"/>
    </row>
    <row r="1684" spans="1:31">
      <c r="B1684" s="236" t="s">
        <v>2507</v>
      </c>
      <c r="F1684" s="587"/>
      <c r="G1684" s="588"/>
      <c r="H1684" s="588"/>
      <c r="I1684" s="589"/>
    </row>
    <row r="1685" spans="1:31">
      <c r="B1685" s="226" t="s">
        <v>2508</v>
      </c>
      <c r="C1685" s="181" t="s">
        <v>2504</v>
      </c>
      <c r="D1685" s="181" t="s">
        <v>20</v>
      </c>
      <c r="E1685" s="226" t="s">
        <v>21</v>
      </c>
      <c r="F1685" s="587"/>
      <c r="G1685" s="588"/>
      <c r="H1685" s="588"/>
      <c r="I1685" s="589"/>
      <c r="J1685" s="257" t="s">
        <v>23</v>
      </c>
      <c r="K1685" s="259">
        <f>SUM(L1685:M1685)</f>
        <v>3000000</v>
      </c>
      <c r="M1685" s="259">
        <v>3000000</v>
      </c>
    </row>
    <row r="1686" spans="1:31">
      <c r="B1686" s="236" t="s">
        <v>2509</v>
      </c>
      <c r="F1686" s="587"/>
      <c r="G1686" s="588"/>
      <c r="H1686" s="588"/>
      <c r="I1686" s="589"/>
    </row>
    <row r="1687" spans="1:31">
      <c r="B1687" s="226" t="s">
        <v>2510</v>
      </c>
      <c r="C1687" s="181" t="s">
        <v>2511</v>
      </c>
      <c r="D1687" s="181" t="s">
        <v>20</v>
      </c>
      <c r="E1687" s="226" t="s">
        <v>21</v>
      </c>
      <c r="F1687" s="587"/>
      <c r="G1687" s="588"/>
      <c r="H1687" s="588"/>
      <c r="I1687" s="589"/>
      <c r="J1687" s="257" t="s">
        <v>23</v>
      </c>
      <c r="K1687" s="259">
        <f>SUM(L1687:M1687)</f>
        <v>1100000</v>
      </c>
      <c r="M1687" s="259">
        <v>1100000</v>
      </c>
    </row>
    <row r="1688" spans="1:31">
      <c r="B1688" s="236" t="s">
        <v>2512</v>
      </c>
      <c r="F1688" s="587"/>
      <c r="G1688" s="588"/>
      <c r="H1688" s="588"/>
      <c r="I1688" s="589"/>
    </row>
    <row r="1689" spans="1:31">
      <c r="B1689" s="226" t="s">
        <v>2513</v>
      </c>
      <c r="C1689" s="257" t="s">
        <v>2514</v>
      </c>
      <c r="D1689" s="181" t="s">
        <v>20</v>
      </c>
      <c r="E1689" s="226" t="s">
        <v>21</v>
      </c>
      <c r="F1689" s="587"/>
      <c r="G1689" s="588"/>
      <c r="H1689" s="588"/>
      <c r="I1689" s="589"/>
      <c r="J1689" s="257" t="s">
        <v>23</v>
      </c>
      <c r="K1689" s="259">
        <f>SUM(L1689:M1689)</f>
        <v>750000</v>
      </c>
      <c r="M1689" s="259">
        <v>750000</v>
      </c>
    </row>
    <row r="1690" spans="1:31" s="73" customFormat="1">
      <c r="A1690" s="258"/>
      <c r="B1690" s="226" t="s">
        <v>2515</v>
      </c>
      <c r="C1690" s="257" t="s">
        <v>142</v>
      </c>
      <c r="D1690" s="181" t="s">
        <v>20</v>
      </c>
      <c r="E1690" s="226" t="s">
        <v>21</v>
      </c>
      <c r="F1690" s="587"/>
      <c r="G1690" s="588"/>
      <c r="H1690" s="588"/>
      <c r="I1690" s="589"/>
      <c r="J1690" s="257" t="s">
        <v>23</v>
      </c>
      <c r="K1690" s="259">
        <f>SUM(L1690:M1690)</f>
        <v>130000</v>
      </c>
      <c r="L1690" s="259"/>
      <c r="M1690" s="259">
        <v>130000</v>
      </c>
      <c r="N1690" s="260"/>
      <c r="O1690" s="1"/>
      <c r="P1690" s="196"/>
      <c r="Q1690" s="451"/>
      <c r="R1690" s="445"/>
      <c r="S1690" s="445"/>
      <c r="T1690" s="426"/>
      <c r="U1690" s="1"/>
      <c r="V1690" s="1"/>
      <c r="W1690" s="1"/>
      <c r="X1690" s="1"/>
      <c r="Y1690" s="1"/>
    </row>
    <row r="1691" spans="1:31" s="73" customFormat="1">
      <c r="A1691" s="258"/>
      <c r="B1691" s="226"/>
      <c r="C1691" s="257"/>
      <c r="D1691" s="258"/>
      <c r="E1691" s="226"/>
      <c r="F1691" s="587"/>
      <c r="G1691" s="588"/>
      <c r="H1691" s="588"/>
      <c r="I1691" s="589"/>
      <c r="J1691" s="258"/>
      <c r="K1691" s="259">
        <f>SUM(L1691:M1691)</f>
        <v>0</v>
      </c>
      <c r="L1691" s="259"/>
      <c r="M1691" s="259"/>
      <c r="N1691" s="260"/>
      <c r="O1691" s="1"/>
      <c r="P1691" s="196"/>
      <c r="Q1691" s="451"/>
      <c r="R1691" s="445"/>
      <c r="S1691" s="445"/>
      <c r="T1691" s="426"/>
      <c r="U1691" s="1"/>
      <c r="V1691" s="1"/>
      <c r="W1691" s="1"/>
      <c r="X1691" s="1"/>
      <c r="Y1691" s="1"/>
    </row>
    <row r="1692" spans="1:31" customHeight="1" ht="12.75" s="73" customFormat="1">
      <c r="A1692" s="258"/>
      <c r="B1692" s="236" t="s">
        <v>2516</v>
      </c>
      <c r="C1692" s="257"/>
      <c r="D1692" s="258"/>
      <c r="E1692" s="226"/>
      <c r="F1692" s="587"/>
      <c r="G1692" s="588"/>
      <c r="H1692" s="588"/>
      <c r="I1692" s="589"/>
      <c r="J1692" s="258"/>
      <c r="K1692" s="259">
        <f>SUM(L1692:M1692)</f>
        <v>0</v>
      </c>
      <c r="L1692" s="259"/>
      <c r="M1692" s="259"/>
      <c r="N1692" s="260"/>
      <c r="O1692" s="1"/>
      <c r="P1692" s="196"/>
      <c r="Q1692" s="451"/>
      <c r="R1692" s="445"/>
      <c r="S1692" s="445"/>
      <c r="T1692" s="426"/>
      <c r="U1692" s="1"/>
      <c r="V1692" s="1"/>
      <c r="W1692" s="1"/>
      <c r="X1692" s="1"/>
      <c r="Y1692" s="1"/>
    </row>
    <row r="1693" spans="1:31" customHeight="1" ht="25.5" s="73" customFormat="1">
      <c r="A1693" s="258"/>
      <c r="B1693" s="226" t="s">
        <v>2517</v>
      </c>
      <c r="C1693" s="181" t="s">
        <v>2518</v>
      </c>
      <c r="D1693" s="181" t="s">
        <v>20</v>
      </c>
      <c r="E1693" s="226" t="s">
        <v>21</v>
      </c>
      <c r="F1693" s="587"/>
      <c r="G1693" s="588"/>
      <c r="H1693" s="588"/>
      <c r="I1693" s="589"/>
      <c r="J1693" s="257" t="s">
        <v>23</v>
      </c>
      <c r="K1693" s="259">
        <f>SUM(L1693:M1693)</f>
        <v>85600</v>
      </c>
      <c r="L1693" s="259"/>
      <c r="M1693" s="259">
        <v>85600</v>
      </c>
      <c r="N1693" s="260"/>
      <c r="O1693" s="1"/>
      <c r="P1693" s="196"/>
      <c r="Q1693" s="451"/>
      <c r="R1693" s="445"/>
      <c r="S1693" s="445"/>
      <c r="T1693" s="426"/>
      <c r="U1693" s="1"/>
      <c r="V1693" s="1"/>
      <c r="W1693" s="1"/>
      <c r="X1693" s="1"/>
      <c r="Y1693" s="1"/>
    </row>
    <row r="1694" spans="1:31" s="73" customFormat="1">
      <c r="A1694" s="258"/>
      <c r="B1694" s="226" t="s">
        <v>2519</v>
      </c>
      <c r="C1694" s="257" t="s">
        <v>2520</v>
      </c>
      <c r="D1694" s="181" t="s">
        <v>20</v>
      </c>
      <c r="E1694" s="226" t="s">
        <v>21</v>
      </c>
      <c r="F1694" s="587"/>
      <c r="G1694" s="588"/>
      <c r="H1694" s="588"/>
      <c r="I1694" s="589"/>
      <c r="J1694" s="257" t="s">
        <v>23</v>
      </c>
      <c r="K1694" s="259">
        <f>SUM(L1694:M1694)</f>
        <v>85600</v>
      </c>
      <c r="L1694" s="259"/>
      <c r="M1694" s="259">
        <v>85600</v>
      </c>
      <c r="N1694" s="260"/>
      <c r="O1694" s="1"/>
      <c r="P1694" s="196"/>
      <c r="Q1694" s="451"/>
      <c r="R1694" s="445"/>
      <c r="S1694" s="445"/>
      <c r="T1694" s="426"/>
      <c r="U1694" s="1"/>
      <c r="V1694" s="1"/>
      <c r="W1694" s="1"/>
      <c r="X1694" s="1"/>
      <c r="Y1694" s="1"/>
    </row>
    <row r="1695" spans="1:31" s="73" customFormat="1">
      <c r="A1695" s="258"/>
      <c r="B1695" s="226"/>
      <c r="C1695" s="257"/>
      <c r="D1695" s="258"/>
      <c r="E1695" s="226"/>
      <c r="F1695" s="587"/>
      <c r="G1695" s="588"/>
      <c r="H1695" s="588"/>
      <c r="I1695" s="589"/>
      <c r="J1695" s="258"/>
      <c r="K1695" s="259"/>
      <c r="L1695" s="259"/>
      <c r="M1695" s="259"/>
      <c r="N1695" s="260"/>
      <c r="O1695" s="1"/>
      <c r="P1695" s="196"/>
      <c r="Q1695" s="451"/>
      <c r="R1695" s="445"/>
      <c r="S1695" s="445"/>
      <c r="T1695" s="426"/>
      <c r="U1695" s="1"/>
      <c r="V1695" s="1"/>
      <c r="W1695" s="1"/>
      <c r="X1695" s="1"/>
      <c r="Y1695" s="1"/>
    </row>
    <row r="1696" spans="1:31" s="73" customFormat="1">
      <c r="A1696" s="258"/>
      <c r="B1696" s="226"/>
      <c r="C1696" s="257"/>
      <c r="D1696" s="258"/>
      <c r="E1696" s="226"/>
      <c r="F1696" s="587"/>
      <c r="G1696" s="588"/>
      <c r="H1696" s="588"/>
      <c r="I1696" s="589"/>
      <c r="J1696" s="258"/>
      <c r="K1696" s="259"/>
      <c r="L1696" s="259"/>
      <c r="M1696" s="259"/>
      <c r="N1696" s="260"/>
      <c r="O1696" s="1"/>
      <c r="P1696" s="196"/>
      <c r="Q1696" s="451"/>
      <c r="R1696" s="445"/>
      <c r="S1696" s="445"/>
      <c r="T1696" s="426"/>
      <c r="U1696" s="1"/>
      <c r="V1696" s="1"/>
      <c r="W1696" s="1"/>
      <c r="X1696" s="1"/>
      <c r="Y1696" s="1"/>
    </row>
    <row r="1697" spans="1:31">
      <c r="A1697" s="302" t="s">
        <v>2521</v>
      </c>
      <c r="B1697" s="302"/>
      <c r="C1697" s="302"/>
      <c r="F1697" s="587"/>
      <c r="G1697" s="588"/>
      <c r="H1697" s="588"/>
      <c r="I1697" s="589"/>
    </row>
    <row r="1698" spans="1:31">
      <c r="A1698" s="302" t="s">
        <v>2522</v>
      </c>
      <c r="B1698" s="302"/>
      <c r="C1698" s="302"/>
      <c r="F1698" s="587"/>
      <c r="G1698" s="588"/>
      <c r="H1698" s="588"/>
      <c r="I1698" s="589"/>
    </row>
    <row r="1699" spans="1:31">
      <c r="A1699" s="265"/>
      <c r="B1699" s="289" t="s">
        <v>2523</v>
      </c>
      <c r="C1699" s="265"/>
      <c r="F1699" s="587"/>
      <c r="G1699" s="588"/>
      <c r="H1699" s="588"/>
      <c r="I1699" s="589"/>
    </row>
    <row r="1700" spans="1:31">
      <c r="A1700" s="303"/>
      <c r="B1700" s="289" t="s">
        <v>2524</v>
      </c>
      <c r="C1700" s="244"/>
      <c r="F1700" s="587"/>
      <c r="G1700" s="588"/>
      <c r="H1700" s="588"/>
      <c r="I1700" s="589"/>
    </row>
    <row r="1701" spans="1:31">
      <c r="A1701" s="303"/>
      <c r="B1701" s="289" t="s">
        <v>712</v>
      </c>
      <c r="C1701" s="265"/>
      <c r="F1701" s="587"/>
      <c r="G1701" s="588"/>
      <c r="H1701" s="588"/>
      <c r="I1701" s="589"/>
    </row>
    <row r="1702" spans="1:31" customHeight="1" ht="27">
      <c r="A1702" s="303"/>
      <c r="B1702" s="266" t="s">
        <v>713</v>
      </c>
      <c r="C1702" s="266" t="s">
        <v>2525</v>
      </c>
      <c r="D1702" s="181" t="s">
        <v>20</v>
      </c>
      <c r="F1702" s="587" t="s">
        <v>1047</v>
      </c>
      <c r="G1702" s="588"/>
      <c r="H1702" s="588"/>
      <c r="I1702" s="589"/>
      <c r="J1702" s="257" t="s">
        <v>23</v>
      </c>
      <c r="K1702" s="259">
        <f>SUM(L1702:M1702)</f>
        <v>400000</v>
      </c>
      <c r="L1702" s="259">
        <v>400000</v>
      </c>
    </row>
    <row r="1703" spans="1:31">
      <c r="A1703" s="303"/>
      <c r="B1703" s="265" t="s">
        <v>2526</v>
      </c>
      <c r="C1703" s="265" t="s">
        <v>2525</v>
      </c>
      <c r="D1703" s="181" t="s">
        <v>20</v>
      </c>
      <c r="F1703" s="587" t="s">
        <v>1047</v>
      </c>
      <c r="G1703" s="588"/>
      <c r="H1703" s="588"/>
      <c r="I1703" s="589"/>
      <c r="J1703" s="257" t="s">
        <v>23</v>
      </c>
      <c r="K1703" s="259">
        <f>SUM(L1703:M1703)</f>
        <v>4300000</v>
      </c>
      <c r="L1703" s="259">
        <v>4300000</v>
      </c>
    </row>
    <row r="1704" spans="1:31" customHeight="1" ht="25.5">
      <c r="A1704" s="303"/>
      <c r="B1704" s="265" t="s">
        <v>714</v>
      </c>
      <c r="C1704" s="266" t="s">
        <v>2527</v>
      </c>
      <c r="D1704" s="181" t="s">
        <v>20</v>
      </c>
      <c r="F1704" s="587" t="s">
        <v>1047</v>
      </c>
      <c r="G1704" s="588"/>
      <c r="H1704" s="588"/>
      <c r="I1704" s="589"/>
      <c r="J1704" s="257" t="s">
        <v>23</v>
      </c>
      <c r="K1704" s="259">
        <f>SUM(L1704:M1704)</f>
        <v>2000000</v>
      </c>
      <c r="M1704" s="259">
        <v>2000000</v>
      </c>
    </row>
    <row r="1705" spans="1:31" customHeight="1" ht="24.75">
      <c r="A1705" s="303"/>
      <c r="B1705" s="266" t="s">
        <v>2528</v>
      </c>
      <c r="C1705" s="266" t="s">
        <v>2529</v>
      </c>
      <c r="D1705" s="181" t="s">
        <v>20</v>
      </c>
      <c r="F1705" s="587" t="s">
        <v>1047</v>
      </c>
      <c r="G1705" s="588"/>
      <c r="H1705" s="588"/>
      <c r="I1705" s="589"/>
      <c r="J1705" s="257" t="s">
        <v>23</v>
      </c>
      <c r="K1705" s="259">
        <f>SUM(L1705:M1705)</f>
        <v>2000000</v>
      </c>
      <c r="L1705" s="259">
        <v>2000000</v>
      </c>
    </row>
    <row r="1706" spans="1:31" s="73" customFormat="1">
      <c r="A1706" s="304"/>
      <c r="B1706" s="289" t="s">
        <v>2530</v>
      </c>
      <c r="C1706" s="274"/>
      <c r="D1706" s="258"/>
      <c r="E1706" s="226"/>
      <c r="F1706" s="587"/>
      <c r="G1706" s="588"/>
      <c r="H1706" s="588"/>
      <c r="I1706" s="589"/>
      <c r="J1706" s="258"/>
      <c r="K1706" s="259">
        <f>SUM(L1706:M1706)</f>
        <v>0</v>
      </c>
      <c r="L1706" s="259"/>
      <c r="M1706" s="259"/>
      <c r="N1706" s="260"/>
      <c r="O1706" s="1"/>
      <c r="P1706" s="196"/>
      <c r="Q1706" s="451"/>
      <c r="R1706" s="445"/>
      <c r="S1706" s="445"/>
      <c r="T1706" s="426"/>
      <c r="U1706" s="1"/>
      <c r="V1706" s="1"/>
      <c r="W1706" s="1"/>
      <c r="X1706" s="1"/>
      <c r="Y1706" s="1"/>
    </row>
    <row r="1707" spans="1:31" s="73" customFormat="1">
      <c r="A1707" s="303"/>
      <c r="B1707" s="289" t="s">
        <v>717</v>
      </c>
      <c r="C1707" s="265"/>
      <c r="D1707" s="258"/>
      <c r="E1707" s="226"/>
      <c r="F1707" s="587"/>
      <c r="G1707" s="588"/>
      <c r="H1707" s="588"/>
      <c r="I1707" s="589"/>
      <c r="J1707" s="258"/>
      <c r="K1707" s="259">
        <f>SUM(L1707:M1707)</f>
        <v>0</v>
      </c>
      <c r="L1707" s="259"/>
      <c r="M1707" s="259"/>
      <c r="N1707" s="260"/>
      <c r="O1707" s="1"/>
      <c r="P1707" s="196"/>
      <c r="Q1707" s="451"/>
      <c r="R1707" s="445"/>
      <c r="S1707" s="445"/>
      <c r="T1707" s="426"/>
      <c r="U1707" s="1"/>
      <c r="V1707" s="1"/>
      <c r="W1707" s="1"/>
      <c r="X1707" s="1"/>
      <c r="Y1707" s="1"/>
    </row>
    <row r="1708" spans="1:31" customHeight="1" ht="40.5" s="73" customFormat="1">
      <c r="A1708" s="303"/>
      <c r="B1708" s="266" t="s">
        <v>718</v>
      </c>
      <c r="C1708" s="266" t="s">
        <v>2525</v>
      </c>
      <c r="D1708" s="181" t="s">
        <v>20</v>
      </c>
      <c r="E1708" s="226"/>
      <c r="F1708" s="587" t="s">
        <v>1047</v>
      </c>
      <c r="G1708" s="588"/>
      <c r="H1708" s="588"/>
      <c r="I1708" s="589"/>
      <c r="J1708" s="257" t="s">
        <v>23</v>
      </c>
      <c r="K1708" s="259">
        <f>SUM(L1708:M1708)</f>
        <v>1000000</v>
      </c>
      <c r="L1708" s="259">
        <v>1000000</v>
      </c>
      <c r="M1708" s="259"/>
      <c r="N1708" s="260"/>
      <c r="O1708" s="1"/>
      <c r="P1708" s="196"/>
      <c r="Q1708" s="451"/>
      <c r="R1708" s="445"/>
      <c r="S1708" s="445"/>
      <c r="T1708" s="426"/>
      <c r="U1708" s="1"/>
      <c r="V1708" s="1"/>
      <c r="W1708" s="1"/>
      <c r="X1708" s="1"/>
      <c r="Y1708" s="1"/>
    </row>
    <row r="1709" spans="1:31" s="73" customFormat="1">
      <c r="A1709" s="303"/>
      <c r="B1709" s="264" t="s">
        <v>719</v>
      </c>
      <c r="C1709" s="266" t="s">
        <v>2525</v>
      </c>
      <c r="D1709" s="181" t="s">
        <v>20</v>
      </c>
      <c r="E1709" s="226"/>
      <c r="F1709" s="587" t="s">
        <v>2531</v>
      </c>
      <c r="G1709" s="588"/>
      <c r="H1709" s="588"/>
      <c r="I1709" s="589"/>
      <c r="J1709" s="257" t="s">
        <v>23</v>
      </c>
      <c r="K1709" s="259">
        <f>SUM(L1709:M1709)</f>
        <v>50000</v>
      </c>
      <c r="L1709" s="259">
        <v>50000</v>
      </c>
      <c r="M1709" s="259"/>
      <c r="N1709" s="260"/>
      <c r="O1709" s="1"/>
      <c r="P1709" s="196"/>
      <c r="Q1709" s="451"/>
      <c r="R1709" s="445"/>
      <c r="S1709" s="445"/>
      <c r="T1709" s="426"/>
      <c r="U1709" s="1"/>
      <c r="V1709" s="1"/>
      <c r="W1709" s="1"/>
      <c r="X1709" s="1"/>
      <c r="Y1709" s="1"/>
    </row>
    <row r="1710" spans="1:31" customHeight="1" ht="24" s="73" customFormat="1">
      <c r="A1710" s="303"/>
      <c r="B1710" s="266" t="s">
        <v>721</v>
      </c>
      <c r="C1710" s="266" t="s">
        <v>2525</v>
      </c>
      <c r="D1710" s="181" t="s">
        <v>20</v>
      </c>
      <c r="E1710" s="226"/>
      <c r="F1710" s="587" t="s">
        <v>1047</v>
      </c>
      <c r="G1710" s="588"/>
      <c r="H1710" s="588"/>
      <c r="I1710" s="589"/>
      <c r="J1710" s="257" t="s">
        <v>23</v>
      </c>
      <c r="K1710" s="259">
        <f>SUM(L1710:M1710)</f>
        <v>50000</v>
      </c>
      <c r="L1710" s="259">
        <v>50000</v>
      </c>
      <c r="M1710" s="259"/>
      <c r="N1710" s="260"/>
      <c r="O1710" s="1"/>
      <c r="P1710" s="196"/>
      <c r="Q1710" s="451"/>
      <c r="R1710" s="445"/>
      <c r="S1710" s="445"/>
      <c r="T1710" s="426"/>
      <c r="U1710" s="1"/>
      <c r="V1710" s="1"/>
      <c r="W1710" s="1"/>
      <c r="X1710" s="1"/>
      <c r="Y1710" s="1"/>
    </row>
    <row r="1711" spans="1:31" customHeight="1" ht="27" s="73" customFormat="1">
      <c r="A1711" s="303"/>
      <c r="B1711" s="266" t="s">
        <v>722</v>
      </c>
      <c r="C1711" s="266" t="s">
        <v>2525</v>
      </c>
      <c r="D1711" s="181" t="s">
        <v>20</v>
      </c>
      <c r="E1711" s="226"/>
      <c r="F1711" s="587" t="s">
        <v>1047</v>
      </c>
      <c r="G1711" s="588"/>
      <c r="H1711" s="588"/>
      <c r="I1711" s="589"/>
      <c r="J1711" s="257" t="s">
        <v>23</v>
      </c>
      <c r="K1711" s="259">
        <f>SUM(L1711:M1711)</f>
        <v>200000</v>
      </c>
      <c r="L1711" s="259">
        <v>200000</v>
      </c>
      <c r="M1711" s="259"/>
      <c r="N1711" s="260"/>
      <c r="O1711" s="1"/>
      <c r="P1711" s="196"/>
      <c r="Q1711" s="451"/>
      <c r="R1711" s="445"/>
      <c r="S1711" s="445"/>
      <c r="T1711" s="426"/>
      <c r="U1711" s="1"/>
      <c r="V1711" s="1"/>
      <c r="W1711" s="1"/>
      <c r="X1711" s="1"/>
      <c r="Y1711" s="1"/>
    </row>
    <row r="1712" spans="1:31" s="73" customFormat="1">
      <c r="A1712" s="303"/>
      <c r="B1712" s="265" t="s">
        <v>723</v>
      </c>
      <c r="C1712" s="266" t="s">
        <v>2525</v>
      </c>
      <c r="D1712" s="181" t="s">
        <v>20</v>
      </c>
      <c r="E1712" s="226"/>
      <c r="F1712" s="587" t="s">
        <v>1047</v>
      </c>
      <c r="G1712" s="588"/>
      <c r="H1712" s="588"/>
      <c r="I1712" s="589"/>
      <c r="J1712" s="257" t="s">
        <v>23</v>
      </c>
      <c r="K1712" s="259">
        <f>SUM(L1712:M1712)</f>
        <v>1000000</v>
      </c>
      <c r="L1712" s="259">
        <v>1000000</v>
      </c>
      <c r="M1712" s="259"/>
      <c r="N1712" s="260"/>
      <c r="O1712" s="1"/>
      <c r="P1712" s="196"/>
      <c r="Q1712" s="451"/>
      <c r="R1712" s="445"/>
      <c r="S1712" s="445"/>
      <c r="T1712" s="426"/>
      <c r="U1712" s="1"/>
      <c r="V1712" s="1"/>
      <c r="W1712" s="1"/>
      <c r="X1712" s="1"/>
      <c r="Y1712" s="1"/>
    </row>
    <row r="1713" spans="1:31" customHeight="1" ht="25.5">
      <c r="A1713" s="303"/>
      <c r="B1713" s="266" t="s">
        <v>725</v>
      </c>
      <c r="C1713" s="266" t="s">
        <v>2525</v>
      </c>
      <c r="D1713" s="181" t="s">
        <v>20</v>
      </c>
      <c r="F1713" s="587" t="s">
        <v>2532</v>
      </c>
      <c r="G1713" s="588"/>
      <c r="H1713" s="588"/>
      <c r="I1713" s="589"/>
      <c r="J1713" s="257" t="s">
        <v>23</v>
      </c>
      <c r="K1713" s="259">
        <f>SUM(L1713:M1713)</f>
        <v>1500000</v>
      </c>
      <c r="L1713" s="259">
        <v>1500000</v>
      </c>
    </row>
    <row r="1714" spans="1:31" customHeight="1" ht="68.25">
      <c r="A1714" s="303"/>
      <c r="B1714" s="266" t="s">
        <v>2533</v>
      </c>
      <c r="C1714" s="266" t="s">
        <v>2525</v>
      </c>
      <c r="D1714" s="181" t="s">
        <v>20</v>
      </c>
      <c r="F1714" s="587" t="s">
        <v>1047</v>
      </c>
      <c r="G1714" s="588"/>
      <c r="H1714" s="588"/>
      <c r="I1714" s="589"/>
      <c r="J1714" s="257" t="s">
        <v>23</v>
      </c>
      <c r="K1714" s="259">
        <f>SUM(L1714:M1714)</f>
        <v>1000000</v>
      </c>
      <c r="L1714" s="259">
        <v>700000</v>
      </c>
      <c r="M1714" s="259">
        <v>300000</v>
      </c>
    </row>
    <row r="1715" spans="1:31" customHeight="1" ht="39">
      <c r="A1715" s="303"/>
      <c r="B1715" s="266" t="s">
        <v>2534</v>
      </c>
      <c r="C1715" s="266" t="s">
        <v>2525</v>
      </c>
      <c r="D1715" s="181" t="s">
        <v>20</v>
      </c>
      <c r="F1715" s="587" t="s">
        <v>2535</v>
      </c>
      <c r="G1715" s="588"/>
      <c r="H1715" s="588"/>
      <c r="I1715" s="589"/>
      <c r="J1715" s="257" t="s">
        <v>23</v>
      </c>
      <c r="K1715" s="259">
        <f>SUM(L1715:M1715)</f>
        <v>4200000</v>
      </c>
      <c r="M1715" s="259">
        <v>4200000</v>
      </c>
    </row>
    <row r="1716" spans="1:31" customHeight="1" ht="28.5">
      <c r="A1716" s="303"/>
      <c r="B1716" s="266" t="s">
        <v>2536</v>
      </c>
      <c r="C1716" s="266" t="s">
        <v>2525</v>
      </c>
      <c r="D1716" s="181" t="s">
        <v>20</v>
      </c>
      <c r="F1716" s="587" t="s">
        <v>2535</v>
      </c>
      <c r="G1716" s="588"/>
      <c r="H1716" s="588"/>
      <c r="I1716" s="589"/>
      <c r="J1716" s="257" t="s">
        <v>23</v>
      </c>
      <c r="K1716" s="259">
        <f>SUM(L1716:M1716)</f>
        <v>3000000</v>
      </c>
      <c r="M1716" s="259">
        <v>3000000</v>
      </c>
    </row>
    <row r="1717" spans="1:31">
      <c r="F1717" s="587"/>
      <c r="G1717" s="588"/>
      <c r="H1717" s="588"/>
      <c r="I1717" s="589"/>
    </row>
    <row r="1718" spans="1:31">
      <c r="A1718" s="303"/>
      <c r="B1718" s="289" t="s">
        <v>732</v>
      </c>
      <c r="C1718" s="265"/>
      <c r="F1718" s="587"/>
      <c r="G1718" s="588"/>
      <c r="H1718" s="588"/>
      <c r="I1718" s="589"/>
      <c r="K1718" s="259">
        <f>SUM(L1718:M1718)</f>
        <v>0</v>
      </c>
    </row>
    <row r="1719" spans="1:31">
      <c r="A1719" s="303"/>
      <c r="B1719" s="264" t="s">
        <v>733</v>
      </c>
      <c r="C1719" s="266" t="s">
        <v>2525</v>
      </c>
      <c r="D1719" s="181" t="s">
        <v>20</v>
      </c>
      <c r="F1719" s="587" t="s">
        <v>1047</v>
      </c>
      <c r="G1719" s="588"/>
      <c r="H1719" s="588"/>
      <c r="I1719" s="589"/>
      <c r="J1719" s="257" t="s">
        <v>23</v>
      </c>
      <c r="K1719" s="259">
        <f>SUM(L1719:M1719)</f>
        <v>14146494.17</v>
      </c>
      <c r="L1719" s="259">
        <v>14146494.17</v>
      </c>
    </row>
    <row r="1720" spans="1:31" customHeight="1" ht="38.25">
      <c r="A1720" s="303"/>
      <c r="B1720" s="266" t="s">
        <v>734</v>
      </c>
      <c r="C1720" s="266" t="s">
        <v>2525</v>
      </c>
      <c r="D1720" s="181" t="s">
        <v>20</v>
      </c>
      <c r="F1720" s="587" t="s">
        <v>1047</v>
      </c>
      <c r="G1720" s="588"/>
      <c r="H1720" s="588"/>
      <c r="I1720" s="589"/>
      <c r="J1720" s="257" t="s">
        <v>23</v>
      </c>
      <c r="K1720" s="259">
        <f>SUM(L1720:M1720)</f>
        <v>1000000</v>
      </c>
      <c r="L1720" s="259">
        <v>1000000</v>
      </c>
    </row>
    <row r="1721" spans="1:31">
      <c r="A1721" s="303"/>
      <c r="B1721" s="264" t="s">
        <v>2537</v>
      </c>
      <c r="C1721" s="266" t="s">
        <v>2525</v>
      </c>
      <c r="D1721" s="181" t="s">
        <v>20</v>
      </c>
      <c r="F1721" s="587" t="s">
        <v>1047</v>
      </c>
      <c r="G1721" s="588"/>
      <c r="H1721" s="588"/>
      <c r="I1721" s="589"/>
      <c r="J1721" s="257" t="s">
        <v>23</v>
      </c>
      <c r="K1721" s="259">
        <f>SUM(L1721:M1721)</f>
        <v>4300000</v>
      </c>
      <c r="L1721" s="259">
        <v>4300000</v>
      </c>
    </row>
    <row r="1722" spans="1:31" customHeight="1" ht="26.25">
      <c r="A1722" s="303"/>
      <c r="B1722" s="266" t="s">
        <v>2538</v>
      </c>
      <c r="C1722" s="266" t="s">
        <v>2529</v>
      </c>
      <c r="D1722" s="181" t="s">
        <v>20</v>
      </c>
      <c r="F1722" s="587" t="s">
        <v>1047</v>
      </c>
      <c r="G1722" s="588"/>
      <c r="H1722" s="588"/>
      <c r="I1722" s="589"/>
      <c r="J1722" s="257" t="s">
        <v>23</v>
      </c>
      <c r="K1722" s="259">
        <f>SUM(L1722:M1722)</f>
        <v>1508486.39</v>
      </c>
      <c r="M1722" s="259">
        <v>1508486.39</v>
      </c>
    </row>
    <row r="1723" spans="1:31" customHeight="1" ht="25.5">
      <c r="A1723" s="303"/>
      <c r="B1723" s="264" t="s">
        <v>737</v>
      </c>
      <c r="C1723" s="266" t="s">
        <v>2529</v>
      </c>
      <c r="D1723" s="181" t="s">
        <v>20</v>
      </c>
      <c r="F1723" s="587" t="s">
        <v>1047</v>
      </c>
      <c r="G1723" s="588"/>
      <c r="H1723" s="588"/>
      <c r="I1723" s="589"/>
      <c r="J1723" s="257" t="s">
        <v>23</v>
      </c>
      <c r="K1723" s="259">
        <f>SUM(L1723:M1723)</f>
        <v>500000</v>
      </c>
      <c r="L1723" s="259">
        <v>500000</v>
      </c>
    </row>
    <row r="1724" spans="1:31" customHeight="1" ht="26.25">
      <c r="A1724" s="303"/>
      <c r="B1724" s="266" t="s">
        <v>2539</v>
      </c>
      <c r="C1724" s="266" t="s">
        <v>2525</v>
      </c>
      <c r="D1724" s="181" t="s">
        <v>20</v>
      </c>
      <c r="F1724" s="587" t="s">
        <v>1047</v>
      </c>
      <c r="G1724" s="588"/>
      <c r="H1724" s="588"/>
      <c r="I1724" s="589"/>
      <c r="J1724" s="257" t="s">
        <v>23</v>
      </c>
      <c r="K1724" s="259">
        <f>SUM(L1724:M1724)</f>
        <v>2000000</v>
      </c>
      <c r="L1724" s="259">
        <v>2000000</v>
      </c>
    </row>
    <row r="1725" spans="1:31" customHeight="1" ht="25.5">
      <c r="A1725" s="303"/>
      <c r="B1725" s="266" t="s">
        <v>739</v>
      </c>
      <c r="C1725" s="266" t="s">
        <v>2527</v>
      </c>
      <c r="D1725" s="181" t="s">
        <v>20</v>
      </c>
      <c r="F1725" s="587" t="s">
        <v>1047</v>
      </c>
      <c r="G1725" s="588"/>
      <c r="H1725" s="588"/>
      <c r="I1725" s="589"/>
      <c r="J1725" s="257" t="s">
        <v>23</v>
      </c>
      <c r="K1725" s="259">
        <f>SUM(L1725:M1725)</f>
        <v>2000000</v>
      </c>
      <c r="L1725" s="259">
        <v>2000000</v>
      </c>
    </row>
    <row r="1726" spans="1:31">
      <c r="A1726" s="303"/>
      <c r="B1726" s="264" t="s">
        <v>740</v>
      </c>
      <c r="C1726" s="266" t="s">
        <v>2525</v>
      </c>
      <c r="D1726" s="181" t="s">
        <v>20</v>
      </c>
      <c r="F1726" s="587" t="s">
        <v>1047</v>
      </c>
      <c r="G1726" s="588"/>
      <c r="H1726" s="588"/>
      <c r="I1726" s="589"/>
      <c r="J1726" s="257" t="s">
        <v>23</v>
      </c>
      <c r="K1726" s="259">
        <f>SUM(L1726:M1726)</f>
        <v>1000000</v>
      </c>
      <c r="L1726" s="259">
        <v>1000000</v>
      </c>
    </row>
    <row r="1727" spans="1:31" s="179" customFormat="1">
      <c r="A1727" s="274"/>
      <c r="B1727" s="236" t="s">
        <v>2540</v>
      </c>
      <c r="C1727" s="305"/>
      <c r="D1727" s="274"/>
      <c r="E1727" s="236"/>
      <c r="F1727" s="596"/>
      <c r="G1727" s="597"/>
      <c r="H1727" s="597"/>
      <c r="I1727" s="598"/>
      <c r="J1727" s="274"/>
      <c r="K1727" s="306">
        <f>SUM(L1727:M1727)</f>
        <v>47154980.56</v>
      </c>
      <c r="L1727" s="306">
        <f>SUM(L1702:L1726)</f>
        <v>36146494.17</v>
      </c>
      <c r="M1727" s="306">
        <f>SUM(M1702:M1726)</f>
        <v>11008486.39</v>
      </c>
      <c r="N1727" s="307"/>
      <c r="P1727" s="442"/>
      <c r="Q1727" s="459"/>
      <c r="R1727" s="450"/>
      <c r="S1727" s="450"/>
      <c r="T1727" s="444"/>
    </row>
    <row r="1728" spans="1:31">
      <c r="F1728" s="587"/>
      <c r="G1728" s="588"/>
      <c r="H1728" s="588"/>
      <c r="I1728" s="589"/>
    </row>
    <row r="1729" spans="1:31">
      <c r="A1729" s="302" t="s">
        <v>2541</v>
      </c>
      <c r="B1729" s="302"/>
      <c r="C1729" s="265"/>
      <c r="F1729" s="587"/>
      <c r="G1729" s="588"/>
      <c r="H1729" s="588"/>
      <c r="I1729" s="589"/>
    </row>
    <row r="1730" spans="1:31">
      <c r="A1730" s="302" t="s">
        <v>2542</v>
      </c>
      <c r="B1730" s="264"/>
      <c r="C1730" s="265"/>
      <c r="F1730" s="587"/>
      <c r="G1730" s="588"/>
      <c r="H1730" s="588"/>
      <c r="I1730" s="589"/>
    </row>
    <row r="1731" spans="1:31">
      <c r="A1731" s="302" t="s">
        <v>2543</v>
      </c>
      <c r="B1731" s="264"/>
      <c r="C1731" s="265"/>
      <c r="F1731" s="587"/>
      <c r="G1731" s="588"/>
      <c r="H1731" s="588"/>
      <c r="I1731" s="589"/>
    </row>
    <row r="1732" spans="1:31">
      <c r="A1732" s="302" t="s">
        <v>2544</v>
      </c>
      <c r="B1732" s="264"/>
      <c r="C1732" s="265"/>
      <c r="F1732" s="587"/>
      <c r="G1732" s="588"/>
      <c r="H1732" s="588"/>
      <c r="I1732" s="589"/>
    </row>
    <row r="1733" spans="1:31" customHeight="1" ht="39">
      <c r="A1733" s="264"/>
      <c r="B1733" s="266" t="s">
        <v>2545</v>
      </c>
      <c r="C1733" s="265" t="s">
        <v>2546</v>
      </c>
      <c r="D1733" s="181" t="s">
        <v>20</v>
      </c>
      <c r="E1733" s="181" t="s">
        <v>508</v>
      </c>
      <c r="F1733" s="587" t="s">
        <v>1047</v>
      </c>
      <c r="G1733" s="588"/>
      <c r="H1733" s="588"/>
      <c r="I1733" s="589"/>
      <c r="J1733" s="257" t="s">
        <v>23</v>
      </c>
      <c r="K1733" s="259">
        <f>SUM(L1733:M1733)</f>
        <v>8700000</v>
      </c>
      <c r="L1733" s="259">
        <v>8700000</v>
      </c>
    </row>
    <row r="1734" spans="1:31" customHeight="1" ht="26.25">
      <c r="A1734" s="264"/>
      <c r="B1734" s="266" t="s">
        <v>2547</v>
      </c>
      <c r="C1734" s="265" t="s">
        <v>2548</v>
      </c>
      <c r="D1734" s="181" t="s">
        <v>20</v>
      </c>
      <c r="E1734" s="226" t="s">
        <v>2549</v>
      </c>
      <c r="F1734" s="587" t="s">
        <v>1047</v>
      </c>
      <c r="G1734" s="588"/>
      <c r="H1734" s="588"/>
      <c r="I1734" s="589"/>
      <c r="J1734" s="257" t="s">
        <v>23</v>
      </c>
      <c r="K1734" s="259">
        <f>SUM(L1734:M1734)</f>
        <v>3000000</v>
      </c>
      <c r="L1734" s="259">
        <v>3000000</v>
      </c>
    </row>
    <row r="1735" spans="1:31">
      <c r="A1735" s="302"/>
      <c r="B1735" s="266" t="s">
        <v>2550</v>
      </c>
      <c r="C1735" s="265" t="s">
        <v>2551</v>
      </c>
      <c r="D1735" s="181" t="s">
        <v>20</v>
      </c>
      <c r="F1735" s="587" t="s">
        <v>1047</v>
      </c>
      <c r="G1735" s="588"/>
      <c r="H1735" s="588"/>
      <c r="I1735" s="589"/>
      <c r="J1735" s="257" t="s">
        <v>23</v>
      </c>
      <c r="K1735" s="259">
        <f>SUM(L1735:M1735)</f>
        <v>10000000</v>
      </c>
      <c r="M1735" s="259">
        <v>10000000</v>
      </c>
    </row>
    <row r="1736" spans="1:31" customHeight="1" ht="25.5">
      <c r="A1736" s="302"/>
      <c r="B1736" s="241" t="s">
        <v>2552</v>
      </c>
      <c r="C1736" s="265" t="s">
        <v>2553</v>
      </c>
      <c r="D1736" s="181" t="s">
        <v>20</v>
      </c>
      <c r="E1736" s="226" t="s">
        <v>2549</v>
      </c>
      <c r="F1736" s="587" t="s">
        <v>1047</v>
      </c>
      <c r="G1736" s="588"/>
      <c r="H1736" s="588"/>
      <c r="I1736" s="589"/>
      <c r="J1736" s="257" t="s">
        <v>23</v>
      </c>
      <c r="K1736" s="259">
        <f>SUM(L1736:M1736)</f>
        <v>9000000</v>
      </c>
      <c r="M1736" s="259">
        <v>9000000</v>
      </c>
    </row>
    <row r="1737" spans="1:31">
      <c r="A1737" s="264"/>
      <c r="B1737" s="264"/>
      <c r="C1737" s="264"/>
      <c r="F1737" s="587"/>
      <c r="G1737" s="588"/>
      <c r="H1737" s="588"/>
      <c r="I1737" s="589"/>
      <c r="K1737" s="259">
        <f>SUM(L1737:M1737)</f>
        <v>0</v>
      </c>
    </row>
    <row r="1738" spans="1:31">
      <c r="A1738" s="302" t="s">
        <v>2554</v>
      </c>
      <c r="B1738" s="264"/>
      <c r="C1738" s="265"/>
      <c r="F1738" s="587"/>
      <c r="G1738" s="588"/>
      <c r="H1738" s="588"/>
      <c r="I1738" s="589"/>
      <c r="K1738" s="259">
        <f>SUM(L1738:M1738)</f>
        <v>0</v>
      </c>
    </row>
    <row r="1739" spans="1:31" customHeight="1" ht="25.5">
      <c r="A1739" s="302"/>
      <c r="B1739" s="241" t="s">
        <v>2555</v>
      </c>
      <c r="C1739" s="265" t="s">
        <v>2556</v>
      </c>
      <c r="D1739" s="181" t="s">
        <v>20</v>
      </c>
      <c r="E1739" s="226" t="s">
        <v>2549</v>
      </c>
      <c r="F1739" s="587" t="s">
        <v>1047</v>
      </c>
      <c r="G1739" s="588"/>
      <c r="H1739" s="588"/>
      <c r="I1739" s="589"/>
      <c r="J1739" s="257" t="s">
        <v>23</v>
      </c>
      <c r="K1739" s="259">
        <f>SUM(L1739:M1739)</f>
        <v>2000000</v>
      </c>
      <c r="M1739" s="259">
        <v>2000000</v>
      </c>
    </row>
    <row r="1740" spans="1:31" customHeight="1" ht="25.5">
      <c r="A1740" s="302"/>
      <c r="B1740" s="241" t="s">
        <v>2557</v>
      </c>
      <c r="C1740" s="265" t="s">
        <v>2556</v>
      </c>
      <c r="D1740" s="181" t="s">
        <v>20</v>
      </c>
      <c r="E1740" s="226" t="s">
        <v>2549</v>
      </c>
      <c r="F1740" s="587" t="s">
        <v>1047</v>
      </c>
      <c r="G1740" s="588"/>
      <c r="H1740" s="588"/>
      <c r="I1740" s="589"/>
      <c r="J1740" s="257" t="s">
        <v>23</v>
      </c>
      <c r="K1740" s="259">
        <f>SUM(L1740:M1740)</f>
        <v>3000000</v>
      </c>
      <c r="M1740" s="259">
        <v>3000000</v>
      </c>
    </row>
    <row r="1741" spans="1:31" customHeight="1" ht="21.75">
      <c r="B1741" s="266" t="s">
        <v>2558</v>
      </c>
      <c r="C1741" s="265" t="s">
        <v>2556</v>
      </c>
      <c r="D1741" s="181" t="s">
        <v>20</v>
      </c>
      <c r="E1741" s="226" t="s">
        <v>2549</v>
      </c>
      <c r="F1741" s="587" t="s">
        <v>1047</v>
      </c>
      <c r="G1741" s="588"/>
      <c r="H1741" s="588"/>
      <c r="I1741" s="589"/>
      <c r="J1741" s="257" t="s">
        <v>23</v>
      </c>
      <c r="K1741" s="259">
        <f>SUM(L1741:M1741)</f>
        <v>3000000</v>
      </c>
      <c r="M1741" s="259">
        <v>3000000</v>
      </c>
    </row>
    <row r="1742" spans="1:31" customHeight="1" ht="25.5">
      <c r="B1742" s="241" t="s">
        <v>441</v>
      </c>
      <c r="C1742" s="266" t="s">
        <v>2559</v>
      </c>
      <c r="D1742" s="181" t="s">
        <v>20</v>
      </c>
      <c r="E1742" s="226" t="s">
        <v>2549</v>
      </c>
      <c r="F1742" s="587" t="s">
        <v>1047</v>
      </c>
      <c r="G1742" s="588"/>
      <c r="H1742" s="588"/>
      <c r="I1742" s="589"/>
      <c r="J1742" s="257" t="s">
        <v>23</v>
      </c>
      <c r="K1742" s="259">
        <f>SUM(L1742:M1742)</f>
        <v>60636701.4</v>
      </c>
      <c r="L1742" s="259">
        <v>60636701.4</v>
      </c>
    </row>
    <row r="1743" spans="1:31" customHeight="1" ht="25.5">
      <c r="B1743" s="241" t="s">
        <v>442</v>
      </c>
      <c r="C1743" s="266" t="s">
        <v>2559</v>
      </c>
      <c r="D1743" s="181" t="s">
        <v>20</v>
      </c>
      <c r="E1743" s="226" t="s">
        <v>2549</v>
      </c>
      <c r="F1743" s="587" t="s">
        <v>1047</v>
      </c>
      <c r="G1743" s="588"/>
      <c r="H1743" s="588"/>
      <c r="I1743" s="589"/>
      <c r="J1743" s="257" t="s">
        <v>23</v>
      </c>
      <c r="K1743" s="259">
        <f>SUM(L1743:M1743)</f>
        <v>7000000</v>
      </c>
      <c r="L1743" s="259">
        <v>7000000</v>
      </c>
    </row>
    <row r="1744" spans="1:31" customHeight="1" ht="25.5">
      <c r="B1744" s="241" t="s">
        <v>2560</v>
      </c>
      <c r="C1744" s="266" t="s">
        <v>2559</v>
      </c>
      <c r="D1744" s="181" t="s">
        <v>20</v>
      </c>
      <c r="E1744" s="226" t="s">
        <v>2549</v>
      </c>
      <c r="F1744" s="587" t="s">
        <v>1047</v>
      </c>
      <c r="G1744" s="588"/>
      <c r="H1744" s="588"/>
      <c r="I1744" s="589"/>
      <c r="J1744" s="257" t="s">
        <v>23</v>
      </c>
      <c r="K1744" s="259">
        <f>SUM(L1744:M1744)</f>
        <v>2000000</v>
      </c>
      <c r="L1744" s="259">
        <v>2000000</v>
      </c>
    </row>
    <row r="1745" spans="1:31" customHeight="1" ht="25.5">
      <c r="B1745" s="241" t="s">
        <v>2561</v>
      </c>
      <c r="C1745" s="266" t="s">
        <v>2559</v>
      </c>
      <c r="D1745" s="181" t="s">
        <v>20</v>
      </c>
      <c r="E1745" s="226" t="s">
        <v>2549</v>
      </c>
      <c r="F1745" s="587" t="s">
        <v>1047</v>
      </c>
      <c r="G1745" s="588"/>
      <c r="H1745" s="588"/>
      <c r="I1745" s="589"/>
      <c r="J1745" s="257" t="s">
        <v>23</v>
      </c>
      <c r="K1745" s="259">
        <f>SUM(L1745:M1745)</f>
        <v>22000000</v>
      </c>
      <c r="L1745" s="259">
        <v>22000000</v>
      </c>
    </row>
    <row r="1746" spans="1:31" customHeight="1" ht="25.5">
      <c r="A1746" s="308"/>
      <c r="B1746" s="241" t="s">
        <v>2562</v>
      </c>
      <c r="C1746" s="266" t="s">
        <v>2563</v>
      </c>
      <c r="D1746" s="181" t="s">
        <v>20</v>
      </c>
      <c r="E1746" s="226" t="s">
        <v>2549</v>
      </c>
      <c r="F1746" s="587" t="s">
        <v>1047</v>
      </c>
      <c r="G1746" s="588"/>
      <c r="H1746" s="588"/>
      <c r="I1746" s="589"/>
      <c r="J1746" s="257" t="s">
        <v>23</v>
      </c>
      <c r="K1746" s="259">
        <f>SUM(L1746:M1746)</f>
        <v>1000000</v>
      </c>
      <c r="L1746" s="259">
        <v>1000000</v>
      </c>
    </row>
    <row r="1747" spans="1:31" customHeight="1" ht="25.5">
      <c r="A1747" s="308"/>
      <c r="B1747" s="266" t="s">
        <v>2564</v>
      </c>
      <c r="C1747" s="266" t="s">
        <v>2563</v>
      </c>
      <c r="D1747" s="181" t="s">
        <v>20</v>
      </c>
      <c r="E1747" s="226" t="s">
        <v>2549</v>
      </c>
      <c r="F1747" s="587" t="s">
        <v>1047</v>
      </c>
      <c r="G1747" s="588"/>
      <c r="H1747" s="588"/>
      <c r="I1747" s="589"/>
      <c r="J1747" s="257" t="s">
        <v>23</v>
      </c>
      <c r="K1747" s="259">
        <f>SUM(L1747:M1747)</f>
        <v>700000</v>
      </c>
      <c r="L1747" s="259">
        <v>700000</v>
      </c>
    </row>
    <row r="1748" spans="1:31">
      <c r="A1748" s="302"/>
      <c r="B1748" s="266" t="s">
        <v>2550</v>
      </c>
      <c r="C1748" s="265" t="s">
        <v>2551</v>
      </c>
      <c r="D1748" s="181" t="s">
        <v>20</v>
      </c>
      <c r="F1748" s="587" t="s">
        <v>1047</v>
      </c>
      <c r="G1748" s="588"/>
      <c r="H1748" s="588"/>
      <c r="I1748" s="589"/>
      <c r="J1748" s="257" t="s">
        <v>23</v>
      </c>
      <c r="K1748" s="259">
        <f>SUM(L1748:M1748)</f>
        <v>15000000</v>
      </c>
      <c r="M1748" s="259">
        <v>15000000</v>
      </c>
    </row>
    <row r="1749" spans="1:31">
      <c r="B1749" s="258"/>
      <c r="C1749" s="258"/>
      <c r="F1749" s="587"/>
      <c r="G1749" s="588"/>
      <c r="H1749" s="588"/>
      <c r="I1749" s="589"/>
      <c r="K1749" s="259">
        <f>SUM(L1749:M1749)</f>
        <v>0</v>
      </c>
    </row>
    <row r="1750" spans="1:31">
      <c r="A1750" s="302" t="s">
        <v>2565</v>
      </c>
      <c r="B1750" s="258"/>
      <c r="C1750" s="302"/>
      <c r="F1750" s="587"/>
      <c r="G1750" s="588"/>
      <c r="H1750" s="588"/>
      <c r="I1750" s="589"/>
      <c r="K1750" s="259">
        <f>SUM(L1750:M1750)</f>
        <v>0</v>
      </c>
    </row>
    <row r="1751" spans="1:31" customHeight="1" ht="38.25">
      <c r="B1751" s="241" t="s">
        <v>2566</v>
      </c>
      <c r="C1751" s="266" t="s">
        <v>2567</v>
      </c>
      <c r="D1751" s="181" t="s">
        <v>20</v>
      </c>
      <c r="E1751" s="226" t="s">
        <v>2549</v>
      </c>
      <c r="F1751" s="587" t="s">
        <v>1047</v>
      </c>
      <c r="G1751" s="588"/>
      <c r="H1751" s="588"/>
      <c r="I1751" s="589"/>
      <c r="J1751" s="257" t="s">
        <v>23</v>
      </c>
      <c r="K1751" s="259">
        <f>SUM(L1751:M1751)</f>
        <v>2500000</v>
      </c>
      <c r="M1751" s="259">
        <v>2500000</v>
      </c>
    </row>
    <row r="1752" spans="1:31" customHeight="1" ht="38.25">
      <c r="B1752" s="241" t="s">
        <v>2568</v>
      </c>
      <c r="C1752" s="266" t="s">
        <v>2567</v>
      </c>
      <c r="D1752" s="181" t="s">
        <v>20</v>
      </c>
      <c r="E1752" s="226" t="s">
        <v>2549</v>
      </c>
      <c r="F1752" s="587" t="s">
        <v>1047</v>
      </c>
      <c r="G1752" s="588"/>
      <c r="H1752" s="588"/>
      <c r="I1752" s="589"/>
      <c r="J1752" s="257" t="s">
        <v>23</v>
      </c>
      <c r="K1752" s="259">
        <f>SUM(L1752:M1752)</f>
        <v>3000000</v>
      </c>
      <c r="M1752" s="259">
        <v>3000000</v>
      </c>
    </row>
    <row r="1753" spans="1:31" customHeight="1" ht="38.25">
      <c r="B1753" s="241" t="s">
        <v>2569</v>
      </c>
      <c r="C1753" s="266" t="s">
        <v>2567</v>
      </c>
      <c r="D1753" s="181" t="s">
        <v>20</v>
      </c>
      <c r="E1753" s="226" t="s">
        <v>2549</v>
      </c>
      <c r="F1753" s="587" t="s">
        <v>1047</v>
      </c>
      <c r="G1753" s="588"/>
      <c r="H1753" s="588"/>
      <c r="I1753" s="589"/>
      <c r="J1753" s="257" t="s">
        <v>23</v>
      </c>
      <c r="K1753" s="259">
        <f>SUM(L1753:M1753)</f>
        <v>2500000</v>
      </c>
      <c r="M1753" s="259">
        <v>2500000</v>
      </c>
    </row>
    <row r="1754" spans="1:31" customHeight="1" ht="38.25">
      <c r="B1754" s="241" t="s">
        <v>2570</v>
      </c>
      <c r="C1754" s="266" t="s">
        <v>2567</v>
      </c>
      <c r="D1754" s="181" t="s">
        <v>20</v>
      </c>
      <c r="E1754" s="226" t="s">
        <v>2549</v>
      </c>
      <c r="F1754" s="587" t="s">
        <v>1047</v>
      </c>
      <c r="G1754" s="588"/>
      <c r="H1754" s="588"/>
      <c r="I1754" s="589"/>
      <c r="J1754" s="257" t="s">
        <v>23</v>
      </c>
      <c r="K1754" s="259">
        <f>SUM(L1754:M1754)</f>
        <v>2000000</v>
      </c>
      <c r="M1754" s="259">
        <v>2000000</v>
      </c>
    </row>
    <row r="1755" spans="1:31" customHeight="1" ht="38.25">
      <c r="B1755" s="241" t="s">
        <v>2571</v>
      </c>
      <c r="C1755" s="266" t="s">
        <v>2567</v>
      </c>
      <c r="D1755" s="181" t="s">
        <v>20</v>
      </c>
      <c r="E1755" s="226" t="s">
        <v>2549</v>
      </c>
      <c r="F1755" s="587" t="s">
        <v>1047</v>
      </c>
      <c r="G1755" s="588"/>
      <c r="H1755" s="588"/>
      <c r="I1755" s="589"/>
      <c r="J1755" s="257" t="s">
        <v>23</v>
      </c>
      <c r="K1755" s="259">
        <f>SUM(L1755:M1755)</f>
        <v>1500000</v>
      </c>
      <c r="M1755" s="259">
        <v>1500000</v>
      </c>
    </row>
    <row r="1756" spans="1:31">
      <c r="B1756" s="302" t="s">
        <v>2572</v>
      </c>
      <c r="C1756" s="258"/>
      <c r="F1756" s="587"/>
      <c r="G1756" s="588"/>
      <c r="H1756" s="588"/>
      <c r="I1756" s="589"/>
      <c r="K1756" s="306">
        <f>SUM(L1756:M1756)</f>
        <v>158536701.4</v>
      </c>
      <c r="L1756" s="306">
        <f>SUM(L1733:L1755)</f>
        <v>105036701.4</v>
      </c>
      <c r="M1756" s="306">
        <f>SUM(M1733:M1755)</f>
        <v>53500000</v>
      </c>
    </row>
    <row r="1757" spans="1:31">
      <c r="F1757" s="587"/>
      <c r="G1757" s="588"/>
      <c r="H1757" s="588"/>
      <c r="I1757" s="589"/>
    </row>
    <row r="1758" spans="1:31">
      <c r="A1758" s="302" t="s">
        <v>2521</v>
      </c>
      <c r="B1758" s="265"/>
      <c r="C1758" s="258"/>
      <c r="D1758" s="264"/>
      <c r="E1758" s="264"/>
      <c r="F1758" s="587"/>
      <c r="G1758" s="588"/>
      <c r="H1758" s="588"/>
      <c r="I1758" s="589"/>
    </row>
    <row r="1759" spans="1:31">
      <c r="A1759" s="302" t="s">
        <v>2573</v>
      </c>
      <c r="B1759" s="265"/>
      <c r="C1759" s="258"/>
      <c r="D1759" s="264"/>
      <c r="E1759" s="264"/>
      <c r="F1759" s="587"/>
      <c r="G1759" s="588"/>
      <c r="H1759" s="588"/>
      <c r="I1759" s="589"/>
    </row>
    <row r="1760" spans="1:31">
      <c r="A1760" s="302" t="s">
        <v>140</v>
      </c>
      <c r="B1760" s="265"/>
      <c r="C1760" s="258"/>
      <c r="D1760" s="264"/>
      <c r="E1760" s="264"/>
      <c r="F1760" s="587"/>
      <c r="G1760" s="588"/>
      <c r="H1760" s="588"/>
      <c r="I1760" s="589"/>
    </row>
    <row r="1761" spans="1:31" customHeight="1" ht="27">
      <c r="A1761" s="264"/>
      <c r="B1761" s="244" t="s">
        <v>764</v>
      </c>
      <c r="C1761" s="244"/>
      <c r="D1761" s="241"/>
      <c r="E1761" s="241"/>
      <c r="F1761" s="587"/>
      <c r="G1761" s="588"/>
      <c r="H1761" s="588"/>
      <c r="I1761" s="589"/>
      <c r="L1761" s="309"/>
    </row>
    <row r="1762" spans="1:31" customHeight="1" ht="18">
      <c r="A1762" s="264"/>
      <c r="B1762" s="244" t="s">
        <v>765</v>
      </c>
      <c r="C1762" s="244"/>
      <c r="D1762" s="241"/>
      <c r="E1762" s="241"/>
      <c r="F1762" s="587"/>
      <c r="G1762" s="588"/>
      <c r="H1762" s="588"/>
      <c r="I1762" s="589"/>
      <c r="L1762" s="309"/>
    </row>
    <row r="1763" spans="1:31" customHeight="1" ht="25.5">
      <c r="A1763" s="264"/>
      <c r="B1763" s="244" t="s">
        <v>2574</v>
      </c>
      <c r="C1763" s="266" t="s">
        <v>142</v>
      </c>
      <c r="D1763" s="181" t="s">
        <v>20</v>
      </c>
      <c r="E1763" s="241" t="s">
        <v>862</v>
      </c>
      <c r="F1763" s="587" t="s">
        <v>966</v>
      </c>
      <c r="G1763" s="588"/>
      <c r="H1763" s="588"/>
      <c r="I1763" s="589"/>
      <c r="J1763" s="257" t="s">
        <v>23</v>
      </c>
      <c r="L1763" s="309"/>
    </row>
    <row r="1764" spans="1:31">
      <c r="A1764" s="264"/>
      <c r="B1764" s="241" t="s">
        <v>2575</v>
      </c>
      <c r="C1764" s="266"/>
      <c r="D1764" s="181"/>
      <c r="E1764" s="241"/>
      <c r="F1764" s="238"/>
      <c r="G1764" s="239"/>
      <c r="H1764" s="239"/>
      <c r="I1764" s="240"/>
      <c r="J1764" s="257"/>
      <c r="K1764" s="259">
        <f>SUM(L1764:M1764)</f>
        <v>15600</v>
      </c>
      <c r="L1764" s="309">
        <v>15600</v>
      </c>
    </row>
    <row r="1765" spans="1:31">
      <c r="A1765" s="264"/>
      <c r="B1765" s="266" t="s">
        <v>2576</v>
      </c>
      <c r="C1765" s="266"/>
      <c r="D1765" s="181"/>
      <c r="E1765" s="241"/>
      <c r="F1765" s="238"/>
      <c r="G1765" s="239"/>
      <c r="H1765" s="239"/>
      <c r="I1765" s="240"/>
      <c r="J1765" s="257"/>
      <c r="K1765" s="259">
        <f>SUM(L1765:M1765)</f>
        <v>2000</v>
      </c>
      <c r="L1765" s="309">
        <v>2000</v>
      </c>
    </row>
    <row r="1766" spans="1:31">
      <c r="A1766" s="264"/>
      <c r="B1766" s="266" t="s">
        <v>2577</v>
      </c>
      <c r="C1766" s="266"/>
      <c r="D1766" s="181"/>
      <c r="E1766" s="241"/>
      <c r="F1766" s="238"/>
      <c r="G1766" s="239"/>
      <c r="H1766" s="239"/>
      <c r="I1766" s="240"/>
      <c r="J1766" s="257"/>
      <c r="K1766" s="259">
        <f>SUM(L1766:M1766)</f>
        <v>600</v>
      </c>
      <c r="L1766" s="309">
        <v>600</v>
      </c>
    </row>
    <row r="1767" spans="1:31">
      <c r="A1767" s="264"/>
      <c r="B1767" s="266" t="s">
        <v>2578</v>
      </c>
      <c r="C1767" s="266"/>
      <c r="D1767" s="181"/>
      <c r="E1767" s="241"/>
      <c r="F1767" s="238"/>
      <c r="G1767" s="239"/>
      <c r="H1767" s="239"/>
      <c r="I1767" s="240"/>
      <c r="J1767" s="257"/>
      <c r="K1767" s="259">
        <f>SUM(L1767:M1767)</f>
        <v>1800</v>
      </c>
      <c r="L1767" s="309">
        <v>1800</v>
      </c>
    </row>
    <row r="1768" spans="1:31" customHeight="1" ht="25.5">
      <c r="A1768" s="264"/>
      <c r="B1768" s="244" t="s">
        <v>2579</v>
      </c>
      <c r="C1768" s="266" t="s">
        <v>142</v>
      </c>
      <c r="D1768" s="181" t="s">
        <v>20</v>
      </c>
      <c r="E1768" s="241" t="s">
        <v>862</v>
      </c>
      <c r="F1768" s="587" t="s">
        <v>933</v>
      </c>
      <c r="G1768" s="588"/>
      <c r="H1768" s="588"/>
      <c r="I1768" s="589"/>
      <c r="J1768" s="257" t="s">
        <v>23</v>
      </c>
      <c r="K1768" s="259">
        <f>SUM(L1768:M1768)</f>
        <v>0</v>
      </c>
      <c r="L1768" s="309"/>
    </row>
    <row r="1769" spans="1:31">
      <c r="A1769" s="264"/>
      <c r="B1769" s="266" t="s">
        <v>2575</v>
      </c>
      <c r="C1769" s="266"/>
      <c r="D1769" s="181"/>
      <c r="E1769" s="241"/>
      <c r="F1769" s="238"/>
      <c r="G1769" s="239"/>
      <c r="H1769" s="239"/>
      <c r="I1769" s="240"/>
      <c r="J1769" s="257"/>
      <c r="K1769" s="259">
        <f>SUM(L1769:M1769)</f>
        <v>15600</v>
      </c>
      <c r="L1769" s="309">
        <v>15600</v>
      </c>
    </row>
    <row r="1770" spans="1:31">
      <c r="A1770" s="264"/>
      <c r="B1770" s="266" t="s">
        <v>2576</v>
      </c>
      <c r="C1770" s="266"/>
      <c r="D1770" s="181"/>
      <c r="E1770" s="241"/>
      <c r="F1770" s="238"/>
      <c r="G1770" s="239"/>
      <c r="H1770" s="239"/>
      <c r="I1770" s="240"/>
      <c r="J1770" s="257"/>
      <c r="K1770" s="259">
        <f>SUM(L1770:M1770)</f>
        <v>2000</v>
      </c>
      <c r="L1770" s="309">
        <v>2000</v>
      </c>
    </row>
    <row r="1771" spans="1:31">
      <c r="A1771" s="264"/>
      <c r="B1771" s="266" t="s">
        <v>2577</v>
      </c>
      <c r="C1771" s="266"/>
      <c r="D1771" s="181"/>
      <c r="E1771" s="241"/>
      <c r="F1771" s="238"/>
      <c r="G1771" s="239"/>
      <c r="H1771" s="239"/>
      <c r="I1771" s="240"/>
      <c r="J1771" s="257"/>
      <c r="K1771" s="259">
        <f>SUM(L1771:M1771)</f>
        <v>600</v>
      </c>
      <c r="L1771" s="309">
        <v>600</v>
      </c>
    </row>
    <row r="1772" spans="1:31">
      <c r="A1772" s="264"/>
      <c r="B1772" s="266" t="s">
        <v>2578</v>
      </c>
      <c r="C1772" s="266"/>
      <c r="D1772" s="181"/>
      <c r="E1772" s="241"/>
      <c r="F1772" s="238"/>
      <c r="G1772" s="239"/>
      <c r="H1772" s="239"/>
      <c r="I1772" s="240"/>
      <c r="J1772" s="257"/>
      <c r="K1772" s="259">
        <f>SUM(L1772:M1772)</f>
        <v>1800</v>
      </c>
      <c r="L1772" s="309">
        <v>1800</v>
      </c>
    </row>
    <row r="1773" spans="1:31" customHeight="1" ht="18">
      <c r="A1773" s="264"/>
      <c r="B1773" s="244" t="s">
        <v>2580</v>
      </c>
      <c r="C1773" s="266" t="s">
        <v>142</v>
      </c>
      <c r="D1773" s="181" t="s">
        <v>20</v>
      </c>
      <c r="E1773" s="266"/>
      <c r="F1773" s="587"/>
      <c r="G1773" s="588"/>
      <c r="H1773" s="588"/>
      <c r="I1773" s="589"/>
      <c r="J1773" s="257" t="s">
        <v>23</v>
      </c>
      <c r="K1773" s="259">
        <f>SUM(L1773:M1773)</f>
        <v>0</v>
      </c>
      <c r="L1773" s="309"/>
    </row>
    <row r="1774" spans="1:31" customHeight="1" ht="40.5">
      <c r="A1774" s="264"/>
      <c r="B1774" s="241" t="s">
        <v>2581</v>
      </c>
      <c r="C1774" s="266"/>
      <c r="D1774" s="181"/>
      <c r="E1774" s="241" t="s">
        <v>2582</v>
      </c>
      <c r="F1774" s="238"/>
      <c r="G1774" s="239"/>
      <c r="H1774" s="239"/>
      <c r="I1774" s="240"/>
      <c r="J1774" s="257"/>
      <c r="K1774" s="259">
        <f>SUM(L1774:M1774)</f>
        <v>100000</v>
      </c>
      <c r="L1774" s="309">
        <v>100000</v>
      </c>
    </row>
    <row r="1775" spans="1:31" customHeight="1" ht="40.5">
      <c r="A1775" s="264"/>
      <c r="B1775" s="241" t="s">
        <v>2583</v>
      </c>
      <c r="C1775" s="266"/>
      <c r="D1775" s="181"/>
      <c r="E1775" s="241" t="s">
        <v>2582</v>
      </c>
      <c r="F1775" s="238"/>
      <c r="G1775" s="239"/>
      <c r="H1775" s="239"/>
      <c r="I1775" s="240"/>
      <c r="J1775" s="257"/>
      <c r="K1775" s="259">
        <f>SUM(L1775:M1775)</f>
        <v>150000</v>
      </c>
      <c r="L1775" s="309">
        <v>150000</v>
      </c>
    </row>
    <row r="1776" spans="1:31" customHeight="1" ht="26.25">
      <c r="A1776" s="264"/>
      <c r="B1776" s="241" t="s">
        <v>2584</v>
      </c>
      <c r="C1776" s="266"/>
      <c r="D1776" s="181"/>
      <c r="E1776" s="241" t="s">
        <v>862</v>
      </c>
      <c r="F1776" s="238"/>
      <c r="G1776" s="239"/>
      <c r="H1776" s="239"/>
      <c r="I1776" s="240"/>
      <c r="J1776" s="257"/>
      <c r="K1776" s="259">
        <f>SUM(L1776:M1776)</f>
        <v>10000</v>
      </c>
      <c r="L1776" s="309">
        <v>10000</v>
      </c>
    </row>
    <row r="1777" spans="1:31" customHeight="1" ht="27">
      <c r="A1777" s="264"/>
      <c r="B1777" s="241" t="s">
        <v>2585</v>
      </c>
      <c r="C1777" s="266"/>
      <c r="D1777" s="181"/>
      <c r="E1777" s="241" t="s">
        <v>862</v>
      </c>
      <c r="F1777" s="238"/>
      <c r="G1777" s="239"/>
      <c r="H1777" s="239"/>
      <c r="I1777" s="240"/>
      <c r="J1777" s="257"/>
      <c r="K1777" s="259">
        <f>SUM(L1777:M1777)</f>
        <v>1500</v>
      </c>
      <c r="L1777" s="309">
        <v>1500</v>
      </c>
    </row>
    <row r="1778" spans="1:31">
      <c r="A1778" s="264"/>
      <c r="B1778" s="302" t="s">
        <v>2586</v>
      </c>
      <c r="C1778" s="266" t="s">
        <v>142</v>
      </c>
      <c r="D1778" s="181" t="s">
        <v>20</v>
      </c>
      <c r="E1778" s="241"/>
      <c r="F1778" s="587" t="s">
        <v>966</v>
      </c>
      <c r="G1778" s="588"/>
      <c r="H1778" s="588"/>
      <c r="I1778" s="589"/>
      <c r="J1778" s="257" t="s">
        <v>23</v>
      </c>
      <c r="K1778" s="259">
        <f>SUM(L1778:M1778)</f>
        <v>0</v>
      </c>
      <c r="L1778" s="309"/>
    </row>
    <row r="1779" spans="1:31" customHeight="1" ht="25.5">
      <c r="A1779" s="264"/>
      <c r="B1779" s="241" t="s">
        <v>2587</v>
      </c>
      <c r="C1779" s="266"/>
      <c r="D1779" s="181"/>
      <c r="E1779" s="241" t="s">
        <v>862</v>
      </c>
      <c r="F1779" s="238"/>
      <c r="G1779" s="239"/>
      <c r="H1779" s="239"/>
      <c r="I1779" s="240"/>
      <c r="J1779" s="257"/>
      <c r="K1779" s="259">
        <f>SUM(L1779:M1779)</f>
        <v>19500</v>
      </c>
      <c r="L1779" s="309">
        <v>19500</v>
      </c>
    </row>
    <row r="1780" spans="1:31" customHeight="1" ht="25.5">
      <c r="A1780" s="264"/>
      <c r="B1780" s="241" t="s">
        <v>2588</v>
      </c>
      <c r="C1780" s="266"/>
      <c r="D1780" s="181"/>
      <c r="E1780" s="241" t="s">
        <v>862</v>
      </c>
      <c r="F1780" s="238"/>
      <c r="G1780" s="239"/>
      <c r="H1780" s="239"/>
      <c r="I1780" s="240"/>
      <c r="J1780" s="257"/>
      <c r="K1780" s="259">
        <f>SUM(L1780:M1780)</f>
        <v>2500</v>
      </c>
      <c r="L1780" s="309">
        <v>2500</v>
      </c>
    </row>
    <row r="1781" spans="1:31" customHeight="1" ht="25.5">
      <c r="A1781" s="264"/>
      <c r="B1781" s="241" t="s">
        <v>2577</v>
      </c>
      <c r="C1781" s="266"/>
      <c r="D1781" s="181"/>
      <c r="E1781" s="241" t="s">
        <v>862</v>
      </c>
      <c r="F1781" s="238"/>
      <c r="G1781" s="239"/>
      <c r="H1781" s="239"/>
      <c r="I1781" s="240"/>
      <c r="J1781" s="257"/>
      <c r="K1781" s="259">
        <f>SUM(L1781:M1781)</f>
        <v>1000</v>
      </c>
      <c r="L1781" s="309">
        <v>1000</v>
      </c>
    </row>
    <row r="1782" spans="1:31" customHeight="1" ht="25.5">
      <c r="A1782" s="264"/>
      <c r="B1782" s="241" t="s">
        <v>2589</v>
      </c>
      <c r="C1782" s="266"/>
      <c r="D1782" s="181"/>
      <c r="E1782" s="241" t="s">
        <v>862</v>
      </c>
      <c r="F1782" s="238"/>
      <c r="G1782" s="239"/>
      <c r="H1782" s="239"/>
      <c r="I1782" s="240"/>
      <c r="J1782" s="257"/>
      <c r="K1782" s="259">
        <f>SUM(L1782:M1782)</f>
        <v>2000</v>
      </c>
      <c r="L1782" s="309">
        <v>2000</v>
      </c>
    </row>
    <row r="1783" spans="1:31">
      <c r="A1783" s="264"/>
      <c r="B1783" s="302" t="s">
        <v>2590</v>
      </c>
      <c r="C1783" s="266" t="s">
        <v>142</v>
      </c>
      <c r="D1783" s="181" t="s">
        <v>20</v>
      </c>
      <c r="E1783" s="241"/>
      <c r="F1783" s="587" t="s">
        <v>2591</v>
      </c>
      <c r="G1783" s="588"/>
      <c r="H1783" s="588"/>
      <c r="I1783" s="589"/>
      <c r="J1783" s="257" t="s">
        <v>23</v>
      </c>
      <c r="K1783" s="259">
        <f>SUM(L1783:M1783)</f>
        <v>0</v>
      </c>
      <c r="L1783" s="309"/>
    </row>
    <row r="1784" spans="1:31">
      <c r="A1784" s="264"/>
      <c r="B1784" s="242" t="s">
        <v>2592</v>
      </c>
      <c r="C1784" s="266"/>
      <c r="D1784" s="181"/>
      <c r="E1784" s="241"/>
      <c r="F1784" s="238"/>
      <c r="G1784" s="239"/>
      <c r="H1784" s="239"/>
      <c r="I1784" s="240"/>
      <c r="J1784" s="257"/>
      <c r="K1784" s="259">
        <f>SUM(L1784:M1784)</f>
        <v>0</v>
      </c>
      <c r="L1784" s="309"/>
    </row>
    <row r="1785" spans="1:31" customHeight="1" ht="25.5">
      <c r="A1785" s="264"/>
      <c r="B1785" s="241" t="s">
        <v>2593</v>
      </c>
      <c r="C1785" s="266"/>
      <c r="D1785" s="181"/>
      <c r="E1785" s="241" t="s">
        <v>862</v>
      </c>
      <c r="F1785" s="238"/>
      <c r="G1785" s="239"/>
      <c r="H1785" s="239"/>
      <c r="I1785" s="240"/>
      <c r="J1785" s="257"/>
      <c r="K1785" s="259">
        <f>SUM(L1785:M1785)</f>
        <v>123280</v>
      </c>
      <c r="L1785" s="309">
        <v>123280</v>
      </c>
    </row>
    <row r="1786" spans="1:31">
      <c r="A1786" s="264"/>
      <c r="B1786" s="242" t="s">
        <v>2594</v>
      </c>
      <c r="C1786" s="266"/>
      <c r="D1786" s="181"/>
      <c r="E1786" s="241"/>
      <c r="F1786" s="238"/>
      <c r="G1786" s="239"/>
      <c r="H1786" s="239"/>
      <c r="I1786" s="240"/>
      <c r="J1786" s="257"/>
      <c r="K1786" s="259">
        <f>SUM(L1786:M1786)</f>
        <v>0</v>
      </c>
      <c r="L1786" s="309"/>
    </row>
    <row r="1787" spans="1:31" customHeight="1" ht="25.5">
      <c r="A1787" s="264"/>
      <c r="B1787" s="241" t="s">
        <v>2595</v>
      </c>
      <c r="C1787" s="266"/>
      <c r="D1787" s="181"/>
      <c r="E1787" s="241" t="s">
        <v>862</v>
      </c>
      <c r="F1787" s="238"/>
      <c r="G1787" s="239"/>
      <c r="H1787" s="239"/>
      <c r="I1787" s="240"/>
      <c r="J1787" s="257"/>
      <c r="K1787" s="259">
        <f>SUM(L1787:M1787)</f>
        <v>55200</v>
      </c>
      <c r="L1787" s="309">
        <v>55200</v>
      </c>
    </row>
    <row r="1788" spans="1:31" customHeight="1" ht="25.5">
      <c r="A1788" s="264"/>
      <c r="B1788" s="244" t="s">
        <v>2596</v>
      </c>
      <c r="C1788" s="266" t="s">
        <v>142</v>
      </c>
      <c r="D1788" s="181" t="s">
        <v>20</v>
      </c>
      <c r="E1788" s="241"/>
      <c r="F1788" s="587"/>
      <c r="G1788" s="588"/>
      <c r="H1788" s="588"/>
      <c r="I1788" s="589"/>
      <c r="J1788" s="257" t="s">
        <v>23</v>
      </c>
      <c r="K1788" s="259">
        <f>SUM(L1788:M1788)</f>
        <v>80000</v>
      </c>
      <c r="L1788" s="309">
        <v>80000</v>
      </c>
    </row>
    <row r="1789" spans="1:31" customHeight="1" ht="25.5">
      <c r="A1789" s="264"/>
      <c r="B1789" s="241" t="s">
        <v>2597</v>
      </c>
      <c r="C1789" s="266"/>
      <c r="D1789" s="181"/>
      <c r="E1789" s="241" t="s">
        <v>862</v>
      </c>
      <c r="F1789" s="587" t="s">
        <v>2598</v>
      </c>
      <c r="G1789" s="588"/>
      <c r="H1789" s="588"/>
      <c r="I1789" s="589"/>
      <c r="J1789" s="257"/>
      <c r="K1789" s="259">
        <f>SUM(L1789:M1789)</f>
        <v>68080</v>
      </c>
      <c r="L1789" s="309">
        <v>68080</v>
      </c>
    </row>
    <row r="1790" spans="1:31" customHeight="1" ht="25.5">
      <c r="A1790" s="264"/>
      <c r="B1790" s="302" t="s">
        <v>2599</v>
      </c>
      <c r="C1790" s="266" t="s">
        <v>142</v>
      </c>
      <c r="D1790" s="181" t="s">
        <v>20</v>
      </c>
      <c r="E1790" s="241" t="s">
        <v>862</v>
      </c>
      <c r="F1790" s="587" t="s">
        <v>2591</v>
      </c>
      <c r="G1790" s="588"/>
      <c r="H1790" s="588"/>
      <c r="I1790" s="589"/>
      <c r="J1790" s="257" t="s">
        <v>23</v>
      </c>
      <c r="K1790" s="259">
        <f>SUM(L1790:M1790)</f>
        <v>0</v>
      </c>
      <c r="L1790" s="309"/>
    </row>
    <row r="1791" spans="1:31">
      <c r="A1791" s="264"/>
      <c r="B1791" s="241" t="s">
        <v>2600</v>
      </c>
      <c r="C1791" s="266"/>
      <c r="D1791" s="181"/>
      <c r="E1791" s="241"/>
      <c r="F1791" s="238"/>
      <c r="G1791" s="239"/>
      <c r="H1791" s="239"/>
      <c r="I1791" s="240"/>
      <c r="J1791" s="257"/>
      <c r="K1791" s="259">
        <f>SUM(L1791:M1791)</f>
        <v>30000</v>
      </c>
      <c r="L1791" s="309">
        <v>30000</v>
      </c>
    </row>
    <row r="1792" spans="1:31" customHeight="1" ht="25.5">
      <c r="A1792" s="264"/>
      <c r="B1792" s="302" t="s">
        <v>2601</v>
      </c>
      <c r="C1792" s="266" t="s">
        <v>142</v>
      </c>
      <c r="D1792" s="181" t="s">
        <v>20</v>
      </c>
      <c r="E1792" s="241" t="s">
        <v>862</v>
      </c>
      <c r="F1792" s="587" t="s">
        <v>2591</v>
      </c>
      <c r="G1792" s="588"/>
      <c r="H1792" s="588"/>
      <c r="I1792" s="589"/>
      <c r="J1792" s="257" t="s">
        <v>23</v>
      </c>
      <c r="K1792" s="259">
        <f>SUM(L1792:M1792)</f>
        <v>0</v>
      </c>
      <c r="L1792" s="309"/>
    </row>
    <row r="1793" spans="1:31" customHeight="1" ht="25.5">
      <c r="A1793" s="264"/>
      <c r="B1793" s="241" t="s">
        <v>2602</v>
      </c>
      <c r="C1793" s="266"/>
      <c r="D1793" s="181"/>
      <c r="E1793" s="241"/>
      <c r="F1793" s="238"/>
      <c r="G1793" s="239"/>
      <c r="H1793" s="239"/>
      <c r="I1793" s="240"/>
      <c r="J1793" s="257"/>
      <c r="K1793" s="259">
        <f>SUM(L1793:M1793)</f>
        <v>24000</v>
      </c>
      <c r="L1793" s="309">
        <v>24000</v>
      </c>
    </row>
    <row r="1794" spans="1:31" customHeight="1" ht="25.5">
      <c r="A1794" s="264"/>
      <c r="B1794" s="302" t="s">
        <v>2603</v>
      </c>
      <c r="C1794" s="266" t="s">
        <v>142</v>
      </c>
      <c r="D1794" s="181" t="s">
        <v>20</v>
      </c>
      <c r="E1794" s="241" t="s">
        <v>862</v>
      </c>
      <c r="F1794" s="587" t="s">
        <v>2591</v>
      </c>
      <c r="G1794" s="588"/>
      <c r="H1794" s="588"/>
      <c r="I1794" s="589"/>
      <c r="J1794" s="257" t="s">
        <v>23</v>
      </c>
      <c r="K1794" s="259">
        <f>SUM(L1794:M1794)</f>
        <v>0</v>
      </c>
      <c r="L1794" s="309"/>
    </row>
    <row r="1795" spans="1:31" customHeight="1" ht="25.5">
      <c r="A1795" s="264"/>
      <c r="B1795" s="241" t="s">
        <v>2604</v>
      </c>
      <c r="C1795" s="266"/>
      <c r="D1795" s="181"/>
      <c r="E1795" s="241"/>
      <c r="F1795" s="238"/>
      <c r="G1795" s="239"/>
      <c r="H1795" s="239"/>
      <c r="I1795" s="240"/>
      <c r="J1795" s="257"/>
      <c r="K1795" s="259">
        <f>SUM(L1795:M1795)</f>
        <v>24000</v>
      </c>
      <c r="L1795" s="309">
        <v>24000</v>
      </c>
    </row>
    <row r="1796" spans="1:31" customHeight="1" ht="25.5">
      <c r="A1796" s="264"/>
      <c r="B1796" s="302" t="s">
        <v>2605</v>
      </c>
      <c r="C1796" s="266" t="s">
        <v>142</v>
      </c>
      <c r="D1796" s="181" t="s">
        <v>20</v>
      </c>
      <c r="E1796" s="241" t="s">
        <v>862</v>
      </c>
      <c r="F1796" s="587" t="s">
        <v>977</v>
      </c>
      <c r="G1796" s="588"/>
      <c r="H1796" s="588"/>
      <c r="I1796" s="589"/>
      <c r="J1796" s="257" t="s">
        <v>23</v>
      </c>
      <c r="K1796" s="259">
        <f>SUM(L1796:M1796)</f>
        <v>0</v>
      </c>
      <c r="L1796" s="309"/>
    </row>
    <row r="1797" spans="1:31" customHeight="1" ht="25.5">
      <c r="A1797" s="264"/>
      <c r="B1797" s="241" t="s">
        <v>2606</v>
      </c>
      <c r="C1797" s="266"/>
      <c r="D1797" s="181"/>
      <c r="E1797" s="241"/>
      <c r="F1797" s="238"/>
      <c r="G1797" s="239"/>
      <c r="H1797" s="239"/>
      <c r="I1797" s="240"/>
      <c r="J1797" s="257"/>
      <c r="K1797" s="259">
        <f>SUM(L1797:M1797)</f>
        <v>300000</v>
      </c>
      <c r="L1797" s="309">
        <v>300000</v>
      </c>
    </row>
    <row r="1798" spans="1:31" customHeight="1" ht="25.5">
      <c r="A1798" s="264"/>
      <c r="B1798" s="302" t="s">
        <v>2607</v>
      </c>
      <c r="C1798" s="266" t="s">
        <v>142</v>
      </c>
      <c r="D1798" s="181" t="s">
        <v>20</v>
      </c>
      <c r="E1798" s="241" t="s">
        <v>862</v>
      </c>
      <c r="F1798" s="587" t="s">
        <v>977</v>
      </c>
      <c r="G1798" s="588"/>
      <c r="H1798" s="588"/>
      <c r="I1798" s="589"/>
      <c r="J1798" s="257" t="s">
        <v>23</v>
      </c>
      <c r="K1798" s="259">
        <f>SUM(L1798:M1798)</f>
        <v>0</v>
      </c>
      <c r="L1798" s="309"/>
    </row>
    <row r="1799" spans="1:31" customHeight="1" ht="25.5">
      <c r="A1799" s="264"/>
      <c r="B1799" s="241" t="s">
        <v>2608</v>
      </c>
      <c r="C1799" s="266"/>
      <c r="D1799" s="181"/>
      <c r="E1799" s="241"/>
      <c r="F1799" s="238"/>
      <c r="G1799" s="239"/>
      <c r="H1799" s="239"/>
      <c r="I1799" s="240"/>
      <c r="J1799" s="257"/>
      <c r="K1799" s="259">
        <f>SUM(L1799:M1799)</f>
        <v>100000</v>
      </c>
      <c r="L1799" s="309">
        <v>100000</v>
      </c>
    </row>
    <row r="1800" spans="1:31" customHeight="1" ht="25.5">
      <c r="A1800" s="264"/>
      <c r="B1800" s="302" t="s">
        <v>2609</v>
      </c>
      <c r="C1800" s="266" t="s">
        <v>142</v>
      </c>
      <c r="D1800" s="181" t="s">
        <v>20</v>
      </c>
      <c r="E1800" s="241" t="s">
        <v>862</v>
      </c>
      <c r="F1800" s="587" t="s">
        <v>2261</v>
      </c>
      <c r="G1800" s="588"/>
      <c r="H1800" s="588"/>
      <c r="I1800" s="589"/>
      <c r="J1800" s="257" t="s">
        <v>23</v>
      </c>
      <c r="K1800" s="259">
        <f>SUM(L1800:M1800)</f>
        <v>0</v>
      </c>
      <c r="L1800" s="309"/>
    </row>
    <row r="1801" spans="1:31">
      <c r="A1801" s="264"/>
      <c r="B1801" s="241" t="s">
        <v>2610</v>
      </c>
      <c r="C1801" s="266"/>
      <c r="D1801" s="181"/>
      <c r="E1801" s="241"/>
      <c r="F1801" s="238"/>
      <c r="G1801" s="239"/>
      <c r="H1801" s="239"/>
      <c r="I1801" s="240"/>
      <c r="J1801" s="257"/>
      <c r="K1801" s="259">
        <f>SUM(L1801:M1801)</f>
        <v>200000</v>
      </c>
      <c r="L1801" s="309">
        <v>200000</v>
      </c>
    </row>
    <row r="1802" spans="1:31" customHeight="1" ht="18">
      <c r="A1802" s="264"/>
      <c r="B1802" s="244" t="s">
        <v>775</v>
      </c>
      <c r="C1802" s="244"/>
      <c r="D1802" s="241"/>
      <c r="E1802" s="241"/>
      <c r="F1802" s="587"/>
      <c r="G1802" s="588"/>
      <c r="H1802" s="588"/>
      <c r="I1802" s="589"/>
      <c r="L1802" s="309"/>
    </row>
    <row r="1803" spans="1:31" customHeight="1" ht="25.5">
      <c r="A1803" s="264"/>
      <c r="B1803" s="244" t="s">
        <v>2611</v>
      </c>
      <c r="C1803" s="266" t="s">
        <v>142</v>
      </c>
      <c r="D1803" s="181" t="s">
        <v>20</v>
      </c>
      <c r="E1803" s="241" t="s">
        <v>862</v>
      </c>
      <c r="F1803" s="587" t="s">
        <v>2612</v>
      </c>
      <c r="G1803" s="588"/>
      <c r="H1803" s="588"/>
      <c r="I1803" s="589"/>
      <c r="J1803" s="257" t="s">
        <v>23</v>
      </c>
      <c r="K1803" s="259">
        <f>SUM(L1803:M1803)</f>
        <v>0</v>
      </c>
      <c r="L1803" s="309"/>
    </row>
    <row r="1804" spans="1:31">
      <c r="A1804" s="264"/>
      <c r="B1804" s="241" t="s">
        <v>2613</v>
      </c>
      <c r="C1804" s="266"/>
      <c r="D1804" s="181"/>
      <c r="E1804" s="241"/>
      <c r="F1804" s="238"/>
      <c r="G1804" s="239"/>
      <c r="H1804" s="239"/>
      <c r="I1804" s="240"/>
      <c r="J1804" s="257"/>
      <c r="K1804" s="259">
        <f>SUM(L1804:M1804)</f>
        <v>27600</v>
      </c>
      <c r="L1804" s="309">
        <v>27600</v>
      </c>
    </row>
    <row r="1805" spans="1:31">
      <c r="A1805" s="264"/>
      <c r="B1805" s="241" t="s">
        <v>2614</v>
      </c>
      <c r="C1805" s="266"/>
      <c r="D1805" s="181"/>
      <c r="E1805" s="241"/>
      <c r="F1805" s="238"/>
      <c r="G1805" s="239"/>
      <c r="H1805" s="239"/>
      <c r="I1805" s="240"/>
      <c r="J1805" s="257"/>
      <c r="K1805" s="259">
        <f>SUM(L1805:M1805)</f>
        <v>2000</v>
      </c>
      <c r="L1805" s="309">
        <v>2000</v>
      </c>
    </row>
    <row r="1806" spans="1:31" customHeight="1" ht="25.5">
      <c r="A1806" s="264"/>
      <c r="B1806" s="302" t="s">
        <v>2615</v>
      </c>
      <c r="C1806" s="266" t="s">
        <v>142</v>
      </c>
      <c r="D1806" s="181" t="s">
        <v>20</v>
      </c>
      <c r="E1806" s="241" t="s">
        <v>862</v>
      </c>
      <c r="F1806" s="587" t="s">
        <v>977</v>
      </c>
      <c r="G1806" s="588"/>
      <c r="H1806" s="588"/>
      <c r="I1806" s="589"/>
      <c r="J1806" s="257" t="s">
        <v>23</v>
      </c>
      <c r="K1806" s="259">
        <f>SUM(L1806:M1806)</f>
        <v>0</v>
      </c>
      <c r="L1806" s="309"/>
    </row>
    <row r="1807" spans="1:31">
      <c r="A1807" s="264"/>
      <c r="B1807" s="241" t="s">
        <v>2616</v>
      </c>
      <c r="C1807" s="266"/>
      <c r="D1807" s="181"/>
      <c r="E1807" s="241"/>
      <c r="F1807" s="238"/>
      <c r="G1807" s="239"/>
      <c r="H1807" s="239"/>
      <c r="I1807" s="240"/>
      <c r="J1807" s="257"/>
      <c r="K1807" s="259">
        <f>SUM(L1807:M1807)</f>
        <v>13800</v>
      </c>
      <c r="L1807" s="309">
        <v>13800</v>
      </c>
    </row>
    <row r="1808" spans="1:31">
      <c r="A1808" s="264"/>
      <c r="B1808" s="241" t="s">
        <v>2588</v>
      </c>
      <c r="C1808" s="266"/>
      <c r="D1808" s="181"/>
      <c r="E1808" s="241"/>
      <c r="F1808" s="238"/>
      <c r="G1808" s="239"/>
      <c r="H1808" s="239"/>
      <c r="I1808" s="240"/>
      <c r="J1808" s="257"/>
      <c r="K1808" s="259">
        <f>SUM(L1808:M1808)</f>
        <v>1500</v>
      </c>
      <c r="L1808" s="309">
        <v>1500</v>
      </c>
    </row>
    <row r="1809" spans="1:31">
      <c r="A1809" s="264"/>
      <c r="B1809" s="241" t="s">
        <v>2577</v>
      </c>
      <c r="C1809" s="266"/>
      <c r="D1809" s="181"/>
      <c r="E1809" s="241"/>
      <c r="F1809" s="238"/>
      <c r="G1809" s="239"/>
      <c r="H1809" s="239"/>
      <c r="I1809" s="240"/>
      <c r="J1809" s="257"/>
      <c r="K1809" s="259">
        <f>SUM(L1809:M1809)</f>
        <v>500</v>
      </c>
      <c r="L1809" s="309">
        <v>500</v>
      </c>
    </row>
    <row r="1810" spans="1:31">
      <c r="A1810" s="264"/>
      <c r="B1810" s="241" t="s">
        <v>2617</v>
      </c>
      <c r="C1810" s="266"/>
      <c r="D1810" s="181"/>
      <c r="E1810" s="241"/>
      <c r="F1810" s="238"/>
      <c r="G1810" s="239"/>
      <c r="H1810" s="239"/>
      <c r="I1810" s="240"/>
      <c r="J1810" s="257"/>
      <c r="K1810" s="259">
        <f>SUM(L1810:M1810)</f>
        <v>300</v>
      </c>
      <c r="L1810" s="309">
        <v>300</v>
      </c>
    </row>
    <row r="1811" spans="1:31">
      <c r="A1811" s="264"/>
      <c r="B1811" s="241" t="s">
        <v>2618</v>
      </c>
      <c r="C1811" s="266"/>
      <c r="D1811" s="181"/>
      <c r="E1811" s="241"/>
      <c r="F1811" s="238"/>
      <c r="G1811" s="239"/>
      <c r="H1811" s="239"/>
      <c r="I1811" s="240"/>
      <c r="J1811" s="257"/>
      <c r="K1811" s="259">
        <f>SUM(L1811:M1811)</f>
        <v>800</v>
      </c>
      <c r="L1811" s="309">
        <v>800</v>
      </c>
    </row>
    <row r="1812" spans="1:31">
      <c r="A1812" s="264"/>
      <c r="B1812" s="241" t="s">
        <v>2619</v>
      </c>
      <c r="C1812" s="266"/>
      <c r="D1812" s="181"/>
      <c r="E1812" s="241"/>
      <c r="F1812" s="238"/>
      <c r="G1812" s="239"/>
      <c r="H1812" s="239"/>
      <c r="I1812" s="240"/>
      <c r="J1812" s="257"/>
      <c r="K1812" s="259">
        <f>SUM(L1812:M1812)</f>
        <v>8000</v>
      </c>
      <c r="L1812" s="309">
        <v>8000</v>
      </c>
    </row>
    <row r="1813" spans="1:31">
      <c r="A1813" s="264"/>
      <c r="B1813" s="241" t="s">
        <v>2589</v>
      </c>
      <c r="C1813" s="266"/>
      <c r="D1813" s="181"/>
      <c r="E1813" s="241"/>
      <c r="F1813" s="238"/>
      <c r="G1813" s="239"/>
      <c r="H1813" s="239"/>
      <c r="I1813" s="240"/>
      <c r="J1813" s="257"/>
      <c r="K1813" s="259">
        <f>SUM(L1813:M1813)</f>
        <v>2100</v>
      </c>
      <c r="L1813" s="309">
        <v>2100</v>
      </c>
    </row>
    <row r="1814" spans="1:31">
      <c r="A1814" s="264"/>
      <c r="B1814" s="302"/>
      <c r="C1814" s="266"/>
      <c r="D1814" s="181"/>
      <c r="E1814" s="241"/>
      <c r="F1814" s="238"/>
      <c r="G1814" s="239"/>
      <c r="H1814" s="239"/>
      <c r="I1814" s="240"/>
      <c r="J1814" s="257"/>
      <c r="L1814" s="309"/>
    </row>
    <row r="1815" spans="1:31" customHeight="1" ht="26.25">
      <c r="A1815" s="264"/>
      <c r="B1815" s="244" t="s">
        <v>2620</v>
      </c>
      <c r="C1815" s="266" t="s">
        <v>142</v>
      </c>
      <c r="D1815" s="181" t="s">
        <v>20</v>
      </c>
      <c r="E1815" s="241" t="s">
        <v>862</v>
      </c>
      <c r="F1815" s="587" t="s">
        <v>2621</v>
      </c>
      <c r="G1815" s="588"/>
      <c r="H1815" s="588"/>
      <c r="I1815" s="589"/>
      <c r="J1815" s="257" t="s">
        <v>23</v>
      </c>
      <c r="K1815" s="259">
        <f>SUM(L1815:M1815)</f>
        <v>0</v>
      </c>
      <c r="L1815" s="309"/>
    </row>
    <row r="1816" spans="1:31" customHeight="1" ht="26.25">
      <c r="A1816" s="264"/>
      <c r="B1816" s="241" t="s">
        <v>2622</v>
      </c>
      <c r="C1816" s="266"/>
      <c r="D1816" s="181"/>
      <c r="E1816" s="241"/>
      <c r="F1816" s="238"/>
      <c r="G1816" s="239"/>
      <c r="H1816" s="239"/>
      <c r="I1816" s="240"/>
      <c r="J1816" s="257"/>
      <c r="K1816" s="259">
        <f>SUM(L1816:M1816)</f>
        <v>150000</v>
      </c>
      <c r="L1816" s="309">
        <v>150000</v>
      </c>
    </row>
    <row r="1817" spans="1:31" customHeight="1" ht="26.25">
      <c r="A1817" s="264"/>
      <c r="B1817" s="241" t="s">
        <v>2623</v>
      </c>
      <c r="C1817" s="266"/>
      <c r="D1817" s="181"/>
      <c r="E1817" s="241"/>
      <c r="F1817" s="238"/>
      <c r="G1817" s="239"/>
      <c r="H1817" s="239"/>
      <c r="I1817" s="240"/>
      <c r="J1817" s="257"/>
      <c r="K1817" s="259">
        <f>SUM(L1817:M1817)</f>
        <v>50000</v>
      </c>
      <c r="L1817" s="309">
        <v>50000</v>
      </c>
    </row>
    <row r="1818" spans="1:31">
      <c r="A1818" s="264"/>
      <c r="B1818" s="241"/>
      <c r="C1818" s="241"/>
      <c r="D1818" s="241"/>
      <c r="E1818" s="241"/>
      <c r="F1818" s="587"/>
      <c r="G1818" s="588"/>
      <c r="H1818" s="588"/>
      <c r="I1818" s="589"/>
      <c r="L1818" s="309"/>
    </row>
    <row r="1819" spans="1:31">
      <c r="A1819" s="264"/>
      <c r="B1819" s="244" t="s">
        <v>778</v>
      </c>
      <c r="C1819" s="244"/>
      <c r="D1819" s="241"/>
      <c r="E1819" s="241"/>
      <c r="F1819" s="587"/>
      <c r="G1819" s="588"/>
      <c r="H1819" s="588"/>
      <c r="I1819" s="589"/>
      <c r="L1819" s="309"/>
    </row>
    <row r="1820" spans="1:31" customHeight="1" ht="25.5">
      <c r="A1820" s="264"/>
      <c r="B1820" s="302" t="s">
        <v>2624</v>
      </c>
      <c r="C1820" s="266" t="s">
        <v>142</v>
      </c>
      <c r="D1820" s="181" t="s">
        <v>20</v>
      </c>
      <c r="E1820" s="241" t="s">
        <v>862</v>
      </c>
      <c r="F1820" s="587" t="s">
        <v>962</v>
      </c>
      <c r="G1820" s="588"/>
      <c r="H1820" s="588"/>
      <c r="I1820" s="589"/>
      <c r="J1820" s="257" t="s">
        <v>23</v>
      </c>
      <c r="K1820" s="259">
        <f>SUM(L1820:M1820)</f>
        <v>0</v>
      </c>
      <c r="L1820" s="288"/>
    </row>
    <row r="1821" spans="1:31">
      <c r="A1821" s="264"/>
      <c r="B1821" s="241" t="s">
        <v>2625</v>
      </c>
      <c r="C1821" s="266"/>
      <c r="D1821" s="181"/>
      <c r="E1821" s="241"/>
      <c r="F1821" s="238"/>
      <c r="G1821" s="239"/>
      <c r="H1821" s="239"/>
      <c r="I1821" s="240"/>
      <c r="J1821" s="257"/>
      <c r="K1821" s="259">
        <f>SUM(L1821:M1821)</f>
        <v>86000</v>
      </c>
      <c r="L1821" s="288">
        <v>86000</v>
      </c>
    </row>
    <row r="1822" spans="1:31">
      <c r="A1822" s="264"/>
      <c r="B1822" s="301" t="s">
        <v>2585</v>
      </c>
      <c r="C1822" s="266"/>
      <c r="D1822" s="181"/>
      <c r="E1822" s="241"/>
      <c r="F1822" s="238"/>
      <c r="G1822" s="239"/>
      <c r="H1822" s="239"/>
      <c r="I1822" s="240"/>
      <c r="J1822" s="257"/>
      <c r="K1822" s="259">
        <f>SUM(L1822:M1822)</f>
        <v>2000</v>
      </c>
      <c r="L1822" s="288">
        <v>2000</v>
      </c>
    </row>
    <row r="1823" spans="1:31">
      <c r="A1823" s="264"/>
      <c r="B1823" s="301" t="s">
        <v>2626</v>
      </c>
      <c r="C1823" s="266"/>
      <c r="D1823" s="181"/>
      <c r="E1823" s="241"/>
      <c r="F1823" s="238"/>
      <c r="G1823" s="239"/>
      <c r="H1823" s="239"/>
      <c r="I1823" s="240"/>
      <c r="J1823" s="257"/>
      <c r="K1823" s="259">
        <f>SUM(L1823:M1823)</f>
        <v>6000</v>
      </c>
      <c r="L1823" s="288">
        <v>6000</v>
      </c>
    </row>
    <row r="1824" spans="1:31">
      <c r="A1824" s="264"/>
      <c r="B1824" s="301" t="s">
        <v>2627</v>
      </c>
      <c r="C1824" s="266"/>
      <c r="D1824" s="181"/>
      <c r="E1824" s="241"/>
      <c r="F1824" s="238"/>
      <c r="G1824" s="239"/>
      <c r="H1824" s="239"/>
      <c r="I1824" s="240"/>
      <c r="J1824" s="257"/>
      <c r="K1824" s="259">
        <f>SUM(L1824:M1824)</f>
        <v>6000</v>
      </c>
      <c r="L1824" s="288">
        <v>6000</v>
      </c>
    </row>
    <row r="1825" spans="1:31">
      <c r="A1825" s="264"/>
      <c r="B1825" s="264"/>
      <c r="C1825" s="266"/>
      <c r="D1825" s="181"/>
      <c r="E1825" s="241"/>
      <c r="F1825" s="238"/>
      <c r="G1825" s="239"/>
      <c r="H1825" s="239"/>
      <c r="I1825" s="240"/>
      <c r="J1825" s="257"/>
      <c r="L1825" s="288"/>
    </row>
    <row r="1826" spans="1:31" customHeight="1" ht="25.5">
      <c r="A1826" s="264"/>
      <c r="B1826" s="302" t="s">
        <v>2628</v>
      </c>
      <c r="C1826" s="266" t="s">
        <v>142</v>
      </c>
      <c r="D1826" s="181" t="s">
        <v>20</v>
      </c>
      <c r="E1826" s="241" t="s">
        <v>862</v>
      </c>
      <c r="F1826" s="587" t="s">
        <v>958</v>
      </c>
      <c r="G1826" s="588"/>
      <c r="H1826" s="588"/>
      <c r="I1826" s="589"/>
      <c r="J1826" s="257" t="s">
        <v>23</v>
      </c>
      <c r="K1826" s="259">
        <f>SUM(L1826:M1826)</f>
        <v>0</v>
      </c>
      <c r="L1826" s="288"/>
    </row>
    <row r="1827" spans="1:31">
      <c r="A1827" s="264"/>
      <c r="B1827" s="241" t="s">
        <v>2629</v>
      </c>
      <c r="C1827" s="266"/>
      <c r="D1827" s="181"/>
      <c r="E1827" s="241"/>
      <c r="F1827" s="238"/>
      <c r="G1827" s="239"/>
      <c r="H1827" s="239"/>
      <c r="I1827" s="240"/>
      <c r="J1827" s="257"/>
      <c r="K1827" s="259">
        <f>SUM(L1827:M1827)</f>
        <v>80000</v>
      </c>
      <c r="L1827" s="288">
        <v>80000</v>
      </c>
    </row>
    <row r="1828" spans="1:31" customHeight="1" ht="24">
      <c r="A1828" s="264"/>
      <c r="B1828" s="244" t="s">
        <v>2630</v>
      </c>
      <c r="C1828" s="266" t="s">
        <v>142</v>
      </c>
      <c r="D1828" s="181" t="s">
        <v>20</v>
      </c>
      <c r="E1828" s="241" t="s">
        <v>862</v>
      </c>
      <c r="F1828" s="587" t="s">
        <v>1047</v>
      </c>
      <c r="G1828" s="588"/>
      <c r="H1828" s="588"/>
      <c r="I1828" s="589"/>
      <c r="J1828" s="257" t="s">
        <v>23</v>
      </c>
      <c r="K1828" s="259">
        <f>SUM(L1828:M1828)</f>
        <v>0</v>
      </c>
      <c r="L1828" s="288"/>
    </row>
    <row r="1829" spans="1:31" customHeight="1" ht="25.5">
      <c r="A1829" s="264"/>
      <c r="B1829" s="241" t="s">
        <v>2631</v>
      </c>
      <c r="C1829" s="266"/>
      <c r="D1829" s="181"/>
      <c r="E1829" s="241"/>
      <c r="F1829" s="238"/>
      <c r="G1829" s="239"/>
      <c r="H1829" s="239"/>
      <c r="I1829" s="240"/>
      <c r="J1829" s="257"/>
      <c r="K1829" s="259">
        <f>SUM(L1829:M1829)</f>
        <v>25000</v>
      </c>
      <c r="L1829" s="288">
        <v>25000</v>
      </c>
    </row>
    <row r="1830" spans="1:31" customHeight="1" ht="24">
      <c r="A1830" s="264"/>
      <c r="B1830" s="244" t="s">
        <v>2632</v>
      </c>
      <c r="C1830" s="266" t="s">
        <v>142</v>
      </c>
      <c r="D1830" s="181" t="s">
        <v>20</v>
      </c>
      <c r="E1830" s="266"/>
      <c r="F1830" s="587" t="s">
        <v>2302</v>
      </c>
      <c r="G1830" s="588"/>
      <c r="H1830" s="588"/>
      <c r="I1830" s="589"/>
      <c r="J1830" s="257" t="s">
        <v>23</v>
      </c>
      <c r="K1830" s="259">
        <f>SUM(L1830:M1830)</f>
        <v>0</v>
      </c>
      <c r="L1830" s="288"/>
    </row>
    <row r="1831" spans="1:31" customHeight="1" ht="24">
      <c r="A1831" s="264"/>
      <c r="B1831" s="241" t="s">
        <v>2633</v>
      </c>
      <c r="C1831" s="266"/>
      <c r="D1831" s="181"/>
      <c r="E1831" s="241" t="s">
        <v>862</v>
      </c>
      <c r="F1831" s="238"/>
      <c r="G1831" s="239"/>
      <c r="H1831" s="239"/>
      <c r="I1831" s="240"/>
      <c r="J1831" s="257"/>
      <c r="K1831" s="259">
        <f>SUM(L1831:M1831)</f>
        <v>420000</v>
      </c>
      <c r="L1831" s="288">
        <v>420000</v>
      </c>
    </row>
    <row r="1832" spans="1:31" customHeight="1" ht="27">
      <c r="A1832" s="264"/>
      <c r="B1832" s="244" t="s">
        <v>2634</v>
      </c>
      <c r="C1832" s="266" t="s">
        <v>142</v>
      </c>
      <c r="D1832" s="181" t="s">
        <v>20</v>
      </c>
      <c r="E1832" s="241"/>
      <c r="F1832" s="587" t="s">
        <v>2598</v>
      </c>
      <c r="G1832" s="588"/>
      <c r="H1832" s="588"/>
      <c r="I1832" s="589"/>
      <c r="J1832" s="257" t="s">
        <v>23</v>
      </c>
      <c r="K1832" s="259">
        <f>SUM(L1832:M1832)</f>
        <v>20000</v>
      </c>
      <c r="L1832" s="288">
        <v>20000</v>
      </c>
    </row>
    <row r="1833" spans="1:31" customHeight="1" ht="18">
      <c r="A1833" s="264"/>
      <c r="B1833" s="266" t="s">
        <v>2635</v>
      </c>
      <c r="C1833" s="266"/>
      <c r="D1833" s="181"/>
      <c r="E1833" s="241"/>
      <c r="F1833" s="238"/>
      <c r="G1833" s="239"/>
      <c r="H1833" s="239"/>
      <c r="I1833" s="240"/>
      <c r="J1833" s="257"/>
      <c r="L1833" s="288"/>
    </row>
    <row r="1834" spans="1:31" customHeight="1" ht="18">
      <c r="A1834" s="264"/>
      <c r="B1834" s="244" t="s">
        <v>2636</v>
      </c>
      <c r="C1834" s="266" t="s">
        <v>142</v>
      </c>
      <c r="D1834" s="181" t="s">
        <v>20</v>
      </c>
      <c r="E1834" s="241" t="s">
        <v>862</v>
      </c>
      <c r="F1834" s="587" t="s">
        <v>2264</v>
      </c>
      <c r="G1834" s="588"/>
      <c r="H1834" s="588"/>
      <c r="I1834" s="589"/>
      <c r="J1834" s="257" t="s">
        <v>23</v>
      </c>
      <c r="K1834" s="259">
        <f>SUM(L1834:M1834)</f>
        <v>0</v>
      </c>
      <c r="L1834" s="288"/>
    </row>
    <row r="1835" spans="1:31" customHeight="1" ht="18">
      <c r="A1835" s="264"/>
      <c r="B1835" s="242" t="s">
        <v>2637</v>
      </c>
      <c r="C1835" s="266"/>
      <c r="D1835" s="181"/>
      <c r="E1835" s="241"/>
      <c r="F1835" s="238"/>
      <c r="G1835" s="239"/>
      <c r="H1835" s="239"/>
      <c r="I1835" s="240"/>
      <c r="J1835" s="257"/>
      <c r="K1835" s="259">
        <f>SUM(L1835:M1835)</f>
        <v>87400</v>
      </c>
      <c r="L1835" s="288">
        <v>87400</v>
      </c>
    </row>
    <row r="1836" spans="1:31" customHeight="1" ht="18">
      <c r="A1836" s="264"/>
      <c r="B1836" s="373" t="s">
        <v>2289</v>
      </c>
      <c r="C1836" s="266"/>
      <c r="D1836" s="181"/>
      <c r="E1836" s="241"/>
      <c r="F1836" s="238"/>
      <c r="G1836" s="239"/>
      <c r="H1836" s="239"/>
      <c r="I1836" s="240"/>
      <c r="J1836" s="257"/>
      <c r="K1836" s="259">
        <f>SUM(L1836:M1836)</f>
        <v>22550</v>
      </c>
      <c r="L1836" s="288">
        <v>22550</v>
      </c>
    </row>
    <row r="1837" spans="1:31" customHeight="1" ht="18">
      <c r="A1837" s="264"/>
      <c r="B1837" s="242" t="s">
        <v>2638</v>
      </c>
      <c r="C1837" s="266"/>
      <c r="D1837" s="181"/>
      <c r="E1837" s="241"/>
      <c r="F1837" s="238"/>
      <c r="G1837" s="239"/>
      <c r="H1837" s="239"/>
      <c r="I1837" s="240"/>
      <c r="J1837" s="257"/>
      <c r="K1837" s="259">
        <f>SUM(L1837:M1837)</f>
        <v>49000</v>
      </c>
      <c r="L1837" s="288">
        <v>49000</v>
      </c>
    </row>
    <row r="1838" spans="1:31" customHeight="1" ht="18">
      <c r="A1838" s="264"/>
      <c r="B1838" s="373" t="s">
        <v>2289</v>
      </c>
      <c r="C1838" s="266"/>
      <c r="D1838" s="181"/>
      <c r="E1838" s="241"/>
      <c r="F1838" s="238"/>
      <c r="G1838" s="239"/>
      <c r="H1838" s="239"/>
      <c r="I1838" s="240"/>
      <c r="J1838" s="257"/>
      <c r="K1838" s="259">
        <f>SUM(L1838:M1838)</f>
        <v>121550</v>
      </c>
      <c r="L1838" s="288">
        <v>121550</v>
      </c>
    </row>
    <row r="1839" spans="1:31" customHeight="1" ht="18">
      <c r="A1839" s="264"/>
      <c r="B1839" s="293" t="s">
        <v>2639</v>
      </c>
      <c r="C1839" s="266"/>
      <c r="D1839" s="181"/>
      <c r="E1839" s="241"/>
      <c r="F1839" s="238"/>
      <c r="G1839" s="239"/>
      <c r="H1839" s="239"/>
      <c r="I1839" s="240"/>
      <c r="J1839" s="257"/>
      <c r="K1839" s="259">
        <f>SUM(L1839:M1839)</f>
        <v>0</v>
      </c>
      <c r="L1839" s="288"/>
    </row>
    <row r="1840" spans="1:31" customHeight="1" ht="18">
      <c r="A1840" s="264"/>
      <c r="B1840" s="261" t="s">
        <v>2289</v>
      </c>
      <c r="C1840" s="266"/>
      <c r="D1840" s="181"/>
      <c r="E1840" s="241"/>
      <c r="F1840" s="238"/>
      <c r="G1840" s="239"/>
      <c r="H1840" s="239"/>
      <c r="I1840" s="240"/>
      <c r="J1840" s="257"/>
      <c r="K1840" s="259">
        <f>SUM(L1840:M1840)</f>
        <v>8800</v>
      </c>
      <c r="L1840" s="288">
        <v>8800</v>
      </c>
    </row>
    <row r="1841" spans="1:31" customHeight="1" ht="18">
      <c r="A1841" s="264"/>
      <c r="B1841" s="261" t="s">
        <v>2294</v>
      </c>
      <c r="C1841" s="266"/>
      <c r="D1841" s="181"/>
      <c r="E1841" s="241"/>
      <c r="F1841" s="238"/>
      <c r="G1841" s="239"/>
      <c r="H1841" s="239"/>
      <c r="I1841" s="240"/>
      <c r="J1841" s="257"/>
      <c r="K1841" s="259">
        <f>SUM(L1841:M1841)</f>
        <v>12000</v>
      </c>
      <c r="L1841" s="288">
        <v>12000</v>
      </c>
    </row>
    <row r="1842" spans="1:31" customHeight="1" ht="18">
      <c r="A1842" s="264"/>
      <c r="B1842" s="261" t="s">
        <v>2289</v>
      </c>
      <c r="C1842" s="266"/>
      <c r="D1842" s="181"/>
      <c r="E1842" s="241"/>
      <c r="F1842" s="238"/>
      <c r="G1842" s="239"/>
      <c r="H1842" s="239"/>
      <c r="I1842" s="240"/>
      <c r="J1842" s="257"/>
      <c r="K1842" s="259">
        <f>SUM(L1842:M1842)</f>
        <v>7200</v>
      </c>
      <c r="L1842" s="288">
        <v>7200</v>
      </c>
    </row>
    <row r="1843" spans="1:31" customHeight="1" ht="32.45">
      <c r="A1843" s="264"/>
      <c r="B1843" s="393" t="s">
        <v>2640</v>
      </c>
      <c r="C1843" s="266"/>
      <c r="D1843" s="181"/>
      <c r="E1843" s="241" t="s">
        <v>862</v>
      </c>
      <c r="F1843" s="587" t="s">
        <v>973</v>
      </c>
      <c r="G1843" s="588"/>
      <c r="H1843" s="588"/>
      <c r="I1843" s="589"/>
      <c r="J1843" s="257"/>
      <c r="K1843" s="259">
        <f>SUM(L1843:M1843)</f>
        <v>0</v>
      </c>
      <c r="L1843" s="288"/>
    </row>
    <row r="1844" spans="1:31" customHeight="1" ht="18">
      <c r="A1844" s="264"/>
      <c r="B1844" s="393" t="s">
        <v>2641</v>
      </c>
      <c r="C1844" s="266"/>
      <c r="D1844" s="181"/>
      <c r="E1844" s="241"/>
      <c r="F1844" s="238"/>
      <c r="G1844" s="239"/>
      <c r="H1844" s="239"/>
      <c r="I1844" s="240"/>
      <c r="J1844" s="257"/>
      <c r="K1844" s="259">
        <f>SUM(L1844:M1844)</f>
        <v>35520</v>
      </c>
      <c r="L1844" s="288">
        <v>35520</v>
      </c>
    </row>
    <row r="1845" spans="1:31" customHeight="1" ht="18">
      <c r="A1845" s="264"/>
      <c r="B1845" s="394" t="s">
        <v>2642</v>
      </c>
      <c r="C1845" s="266"/>
      <c r="D1845" s="181"/>
      <c r="E1845" s="241"/>
      <c r="F1845" s="238"/>
      <c r="G1845" s="239"/>
      <c r="H1845" s="239"/>
      <c r="I1845" s="240"/>
      <c r="J1845" s="257"/>
      <c r="K1845" s="259">
        <f>SUM(L1845:M1845)</f>
        <v>66600</v>
      </c>
      <c r="L1845" s="288">
        <v>66600</v>
      </c>
    </row>
    <row r="1846" spans="1:31" customHeight="1" ht="53.45">
      <c r="A1846" s="264"/>
      <c r="B1846" s="244" t="s">
        <v>2643</v>
      </c>
      <c r="C1846" s="266" t="s">
        <v>142</v>
      </c>
      <c r="D1846" s="181" t="s">
        <v>20</v>
      </c>
      <c r="E1846" s="241" t="s">
        <v>512</v>
      </c>
      <c r="F1846" s="587" t="s">
        <v>2644</v>
      </c>
      <c r="G1846" s="588"/>
      <c r="H1846" s="588"/>
      <c r="I1846" s="589"/>
      <c r="J1846" s="257" t="s">
        <v>23</v>
      </c>
      <c r="K1846" s="259">
        <f>SUM(L1846:M1846)</f>
        <v>500000</v>
      </c>
      <c r="L1846" s="288">
        <v>500000</v>
      </c>
    </row>
    <row r="1847" spans="1:31" customHeight="1" ht="24">
      <c r="A1847" s="264"/>
      <c r="B1847" s="241" t="s">
        <v>2645</v>
      </c>
      <c r="C1847" s="266"/>
      <c r="D1847" s="181"/>
      <c r="E1847" s="241"/>
      <c r="F1847" s="238"/>
      <c r="G1847" s="239"/>
      <c r="H1847" s="239"/>
      <c r="I1847" s="240"/>
      <c r="J1847" s="257"/>
      <c r="L1847" s="288"/>
    </row>
    <row r="1848" spans="1:31" customHeight="1" ht="24">
      <c r="A1848" s="264"/>
      <c r="B1848" s="241" t="s">
        <v>2646</v>
      </c>
      <c r="C1848" s="266"/>
      <c r="D1848" s="181"/>
      <c r="E1848" s="241"/>
      <c r="F1848" s="238"/>
      <c r="G1848" s="239"/>
      <c r="H1848" s="239"/>
      <c r="I1848" s="240"/>
      <c r="J1848" s="257"/>
      <c r="L1848" s="288"/>
    </row>
    <row r="1849" spans="1:31" customHeight="1" ht="32.45">
      <c r="A1849" s="264"/>
      <c r="B1849" s="244" t="s">
        <v>2647</v>
      </c>
      <c r="C1849" s="266" t="s">
        <v>142</v>
      </c>
      <c r="D1849" s="181" t="s">
        <v>20</v>
      </c>
      <c r="E1849" s="241" t="s">
        <v>512</v>
      </c>
      <c r="F1849" s="587" t="s">
        <v>2264</v>
      </c>
      <c r="G1849" s="588"/>
      <c r="H1849" s="588"/>
      <c r="I1849" s="589"/>
      <c r="J1849" s="257" t="s">
        <v>23</v>
      </c>
      <c r="K1849" s="259">
        <f>SUM(L1849:M1849)</f>
        <v>1000000</v>
      </c>
      <c r="L1849" s="288">
        <v>1000000</v>
      </c>
    </row>
    <row r="1850" spans="1:31" customHeight="1" ht="24">
      <c r="A1850" s="264"/>
      <c r="B1850" s="241" t="s">
        <v>2648</v>
      </c>
      <c r="C1850" s="266"/>
      <c r="D1850" s="181"/>
      <c r="E1850" s="241"/>
      <c r="F1850" s="238"/>
      <c r="G1850" s="239"/>
      <c r="H1850" s="239"/>
      <c r="I1850" s="240"/>
      <c r="J1850" s="257"/>
      <c r="L1850" s="288"/>
    </row>
    <row r="1851" spans="1:31" customHeight="1" ht="18">
      <c r="A1851" s="264"/>
      <c r="B1851" s="244" t="s">
        <v>2649</v>
      </c>
      <c r="C1851" s="266" t="s">
        <v>142</v>
      </c>
      <c r="D1851" s="181" t="s">
        <v>20</v>
      </c>
      <c r="E1851" s="241" t="s">
        <v>512</v>
      </c>
      <c r="F1851" s="587" t="s">
        <v>973</v>
      </c>
      <c r="G1851" s="588"/>
      <c r="H1851" s="588"/>
      <c r="I1851" s="589"/>
      <c r="J1851" s="257" t="s">
        <v>23</v>
      </c>
      <c r="K1851" s="259">
        <f>SUM(L1851:M1851)</f>
        <v>0</v>
      </c>
      <c r="L1851" s="288"/>
    </row>
    <row r="1852" spans="1:31" customHeight="1" ht="18">
      <c r="A1852" s="264"/>
      <c r="B1852" s="242" t="s">
        <v>2650</v>
      </c>
      <c r="C1852" s="266"/>
      <c r="D1852" s="181"/>
      <c r="E1852" s="241"/>
      <c r="F1852" s="238"/>
      <c r="G1852" s="239"/>
      <c r="H1852" s="239"/>
      <c r="I1852" s="240"/>
      <c r="J1852" s="257"/>
      <c r="K1852" s="259">
        <f>SUM(L1852:M1852)</f>
        <v>0</v>
      </c>
      <c r="L1852" s="288"/>
    </row>
    <row r="1853" spans="1:31" customHeight="1" ht="26.45">
      <c r="A1853" s="264"/>
      <c r="B1853" s="242" t="s">
        <v>2375</v>
      </c>
      <c r="C1853" s="266"/>
      <c r="D1853" s="181"/>
      <c r="E1853" s="241" t="s">
        <v>862</v>
      </c>
      <c r="F1853" s="238"/>
      <c r="G1853" s="239"/>
      <c r="H1853" s="239"/>
      <c r="I1853" s="240"/>
      <c r="J1853" s="257"/>
      <c r="K1853" s="259">
        <f>SUM(L1853:M1853)</f>
        <v>10500</v>
      </c>
      <c r="L1853" s="245">
        <v>10500</v>
      </c>
    </row>
    <row r="1854" spans="1:31" customHeight="1" ht="18">
      <c r="A1854" s="264"/>
      <c r="B1854" s="242" t="s">
        <v>2651</v>
      </c>
      <c r="C1854" s="266"/>
      <c r="D1854" s="181"/>
      <c r="E1854" s="241"/>
      <c r="F1854" s="238"/>
      <c r="G1854" s="239"/>
      <c r="H1854" s="239"/>
      <c r="I1854" s="240"/>
      <c r="J1854" s="257"/>
      <c r="K1854" s="259">
        <f>SUM(L1854:M1854)</f>
        <v>0</v>
      </c>
      <c r="L1854" s="245"/>
    </row>
    <row r="1855" spans="1:31" customHeight="1" ht="33.6">
      <c r="A1855" s="264"/>
      <c r="B1855" s="242" t="s">
        <v>2652</v>
      </c>
      <c r="C1855" s="266"/>
      <c r="D1855" s="181"/>
      <c r="E1855" s="241" t="s">
        <v>862</v>
      </c>
      <c r="F1855" s="238"/>
      <c r="G1855" s="239"/>
      <c r="H1855" s="239"/>
      <c r="I1855" s="240"/>
      <c r="J1855" s="257"/>
      <c r="K1855" s="259">
        <f>SUM(L1855:M1855)</f>
        <v>16000</v>
      </c>
      <c r="L1855" s="245">
        <v>16000</v>
      </c>
    </row>
    <row r="1856" spans="1:31" customHeight="1" ht="33.6">
      <c r="A1856" s="264"/>
      <c r="B1856" s="242" t="s">
        <v>2653</v>
      </c>
      <c r="C1856" s="266"/>
      <c r="D1856" s="181"/>
      <c r="E1856" s="241" t="s">
        <v>862</v>
      </c>
      <c r="F1856" s="238"/>
      <c r="G1856" s="239"/>
      <c r="H1856" s="239"/>
      <c r="I1856" s="240"/>
      <c r="J1856" s="257"/>
      <c r="K1856" s="259">
        <f>SUM(L1856:M1856)</f>
        <v>12000</v>
      </c>
      <c r="L1856" s="245">
        <v>12000</v>
      </c>
    </row>
    <row r="1857" spans="1:31" customHeight="1" ht="33.6">
      <c r="A1857" s="264"/>
      <c r="B1857" s="242" t="s">
        <v>2654</v>
      </c>
      <c r="C1857" s="266"/>
      <c r="D1857" s="181"/>
      <c r="E1857" s="241" t="s">
        <v>862</v>
      </c>
      <c r="F1857" s="238"/>
      <c r="G1857" s="239"/>
      <c r="H1857" s="239"/>
      <c r="I1857" s="240"/>
      <c r="J1857" s="257"/>
      <c r="K1857" s="259">
        <f>SUM(L1857:M1857)</f>
        <v>16000</v>
      </c>
      <c r="L1857" s="245">
        <v>16000</v>
      </c>
    </row>
    <row r="1858" spans="1:31" customHeight="1" ht="18">
      <c r="A1858" s="264"/>
      <c r="B1858" s="243" t="s">
        <v>2655</v>
      </c>
      <c r="C1858" s="266"/>
      <c r="D1858" s="181"/>
      <c r="E1858" s="241"/>
      <c r="F1858" s="238"/>
      <c r="G1858" s="239"/>
      <c r="H1858" s="239"/>
      <c r="I1858" s="240"/>
      <c r="J1858" s="257"/>
      <c r="K1858" s="259">
        <f>SUM(L1858:M1858)</f>
        <v>0</v>
      </c>
      <c r="L1858" s="245"/>
    </row>
    <row r="1859" spans="1:31" customHeight="1" ht="36">
      <c r="A1859" s="264"/>
      <c r="B1859" s="242" t="s">
        <v>2656</v>
      </c>
      <c r="C1859" s="266"/>
      <c r="D1859" s="181"/>
      <c r="E1859" s="241" t="s">
        <v>862</v>
      </c>
      <c r="F1859" s="238"/>
      <c r="G1859" s="239"/>
      <c r="H1859" s="239"/>
      <c r="I1859" s="240"/>
      <c r="J1859" s="257"/>
      <c r="K1859" s="259">
        <f>SUM(L1859:M1859)</f>
        <v>8000</v>
      </c>
      <c r="L1859" s="245">
        <v>8000</v>
      </c>
    </row>
    <row r="1860" spans="1:31" customHeight="1" ht="36">
      <c r="A1860" s="264"/>
      <c r="B1860" s="243" t="s">
        <v>2657</v>
      </c>
      <c r="C1860" s="266"/>
      <c r="D1860" s="181"/>
      <c r="E1860" s="241" t="s">
        <v>862</v>
      </c>
      <c r="F1860" s="238"/>
      <c r="G1860" s="239"/>
      <c r="H1860" s="239"/>
      <c r="I1860" s="240"/>
      <c r="J1860" s="257"/>
      <c r="K1860" s="259">
        <f>SUM(L1860:M1860)</f>
        <v>50000</v>
      </c>
      <c r="L1860" s="245">
        <v>50000</v>
      </c>
    </row>
    <row r="1861" spans="1:31" customHeight="1" ht="18">
      <c r="A1861" s="264"/>
      <c r="B1861" s="244" t="s">
        <v>2658</v>
      </c>
      <c r="C1861" s="266"/>
      <c r="D1861" s="181"/>
      <c r="E1861" s="241" t="s">
        <v>21</v>
      </c>
      <c r="F1861" s="238"/>
      <c r="G1861" s="239"/>
      <c r="H1861" s="239"/>
      <c r="I1861" s="240"/>
      <c r="J1861" s="257"/>
      <c r="K1861" s="259">
        <f>SUM(L1861:M1861)</f>
        <v>4000000</v>
      </c>
      <c r="L1861" s="245">
        <v>4000000</v>
      </c>
    </row>
    <row r="1862" spans="1:31">
      <c r="B1862" s="258"/>
      <c r="C1862" s="258"/>
      <c r="E1862" s="258"/>
      <c r="F1862" s="587"/>
      <c r="G1862" s="588"/>
      <c r="H1862" s="588"/>
      <c r="I1862" s="589"/>
      <c r="L1862" s="258"/>
    </row>
    <row r="1863" spans="1:31">
      <c r="A1863" s="302" t="s">
        <v>166</v>
      </c>
      <c r="B1863" s="264"/>
      <c r="C1863" s="264"/>
      <c r="D1863" s="264"/>
      <c r="E1863" s="264"/>
      <c r="F1863" s="587"/>
      <c r="G1863" s="588"/>
      <c r="H1863" s="588"/>
      <c r="I1863" s="589"/>
      <c r="L1863" s="309"/>
    </row>
    <row r="1864" spans="1:31" customHeight="1" ht="18">
      <c r="A1864" s="302"/>
      <c r="B1864" s="310" t="s">
        <v>2659</v>
      </c>
      <c r="C1864" s="310" t="s">
        <v>488</v>
      </c>
      <c r="D1864" s="181" t="s">
        <v>20</v>
      </c>
      <c r="E1864" s="264"/>
      <c r="F1864" s="587" t="s">
        <v>595</v>
      </c>
      <c r="G1864" s="588"/>
      <c r="H1864" s="588"/>
      <c r="I1864" s="589"/>
      <c r="J1864" s="257" t="s">
        <v>23</v>
      </c>
      <c r="K1864" s="259">
        <f>SUM(L1864:M1864)</f>
        <v>940000</v>
      </c>
      <c r="L1864" s="288">
        <v>600000</v>
      </c>
      <c r="M1864" s="259">
        <v>340000</v>
      </c>
    </row>
    <row r="1865" spans="1:31" customHeight="1" ht="25.5">
      <c r="A1865" s="302"/>
      <c r="B1865" s="266" t="s">
        <v>2660</v>
      </c>
      <c r="C1865" s="310" t="s">
        <v>488</v>
      </c>
      <c r="D1865" s="181" t="s">
        <v>20</v>
      </c>
      <c r="E1865" s="264"/>
      <c r="F1865" s="587" t="s">
        <v>2302</v>
      </c>
      <c r="G1865" s="588"/>
      <c r="H1865" s="588"/>
      <c r="I1865" s="589"/>
      <c r="J1865" s="257" t="s">
        <v>23</v>
      </c>
      <c r="K1865" s="259">
        <f>SUM(L1865:M1865)</f>
        <v>300000</v>
      </c>
      <c r="L1865" s="288">
        <v>300000</v>
      </c>
    </row>
    <row r="1866" spans="1:31">
      <c r="A1866" s="302"/>
      <c r="B1866" s="264" t="s">
        <v>2661</v>
      </c>
      <c r="C1866" s="310" t="s">
        <v>488</v>
      </c>
      <c r="D1866" s="181" t="s">
        <v>20</v>
      </c>
      <c r="E1866" s="264"/>
      <c r="F1866" s="587" t="s">
        <v>2302</v>
      </c>
      <c r="G1866" s="588"/>
      <c r="H1866" s="588"/>
      <c r="I1866" s="589"/>
      <c r="J1866" s="257" t="s">
        <v>23</v>
      </c>
      <c r="K1866" s="259">
        <f>SUM(L1866:M1866)</f>
        <v>500000</v>
      </c>
      <c r="L1866" s="288">
        <v>500000</v>
      </c>
    </row>
    <row r="1867" spans="1:31">
      <c r="A1867" s="302"/>
      <c r="B1867" s="264" t="s">
        <v>2662</v>
      </c>
      <c r="C1867" s="310" t="s">
        <v>488</v>
      </c>
      <c r="D1867" s="181" t="s">
        <v>20</v>
      </c>
      <c r="E1867" s="264"/>
      <c r="F1867" s="587" t="s">
        <v>966</v>
      </c>
      <c r="G1867" s="588"/>
      <c r="H1867" s="588"/>
      <c r="I1867" s="589"/>
      <c r="J1867" s="257" t="s">
        <v>23</v>
      </c>
      <c r="K1867" s="259">
        <f>SUM(L1867:M1867)</f>
        <v>500000</v>
      </c>
      <c r="L1867" s="288">
        <v>500000</v>
      </c>
    </row>
    <row r="1868" spans="1:31" customHeight="1" ht="27">
      <c r="A1868" s="302"/>
      <c r="B1868" s="266" t="s">
        <v>2663</v>
      </c>
      <c r="C1868" s="310" t="s">
        <v>488</v>
      </c>
      <c r="D1868" s="181" t="s">
        <v>20</v>
      </c>
      <c r="E1868" s="264"/>
      <c r="F1868" s="587" t="s">
        <v>973</v>
      </c>
      <c r="G1868" s="588"/>
      <c r="H1868" s="588"/>
      <c r="I1868" s="589"/>
      <c r="J1868" s="257" t="s">
        <v>23</v>
      </c>
      <c r="K1868" s="259">
        <f>SUM(L1868:M1868)</f>
        <v>300000</v>
      </c>
      <c r="L1868" s="288">
        <v>300000</v>
      </c>
    </row>
    <row r="1869" spans="1:31">
      <c r="A1869" s="302"/>
      <c r="B1869" s="264" t="s">
        <v>2664</v>
      </c>
      <c r="C1869" s="310" t="s">
        <v>488</v>
      </c>
      <c r="D1869" s="181" t="s">
        <v>20</v>
      </c>
      <c r="E1869" s="264"/>
      <c r="F1869" s="587" t="s">
        <v>2302</v>
      </c>
      <c r="G1869" s="588"/>
      <c r="H1869" s="588"/>
      <c r="I1869" s="589"/>
      <c r="J1869" s="257" t="s">
        <v>23</v>
      </c>
      <c r="K1869" s="259">
        <f>SUM(L1869:M1869)</f>
        <v>500000</v>
      </c>
      <c r="L1869" s="288">
        <v>500000</v>
      </c>
    </row>
    <row r="1870" spans="1:31" customHeight="1" ht="29.45">
      <c r="A1870" s="302"/>
      <c r="B1870" s="266" t="s">
        <v>2665</v>
      </c>
      <c r="C1870" s="310" t="s">
        <v>488</v>
      </c>
      <c r="D1870" s="181" t="s">
        <v>20</v>
      </c>
      <c r="E1870" s="264"/>
      <c r="F1870" s="587" t="s">
        <v>595</v>
      </c>
      <c r="G1870" s="588"/>
      <c r="H1870" s="588"/>
      <c r="I1870" s="589"/>
      <c r="J1870" s="257" t="s">
        <v>23</v>
      </c>
      <c r="K1870" s="259">
        <f>SUM(L1870:M1870)</f>
        <v>500000</v>
      </c>
      <c r="L1870" s="288">
        <v>500000</v>
      </c>
    </row>
    <row r="1871" spans="1:31">
      <c r="A1871" s="302"/>
      <c r="B1871" s="264" t="s">
        <v>2666</v>
      </c>
      <c r="C1871" s="310" t="s">
        <v>488</v>
      </c>
      <c r="D1871" s="181" t="s">
        <v>20</v>
      </c>
      <c r="E1871" s="264"/>
      <c r="F1871" s="587" t="s">
        <v>973</v>
      </c>
      <c r="G1871" s="588"/>
      <c r="H1871" s="588"/>
      <c r="I1871" s="589"/>
      <c r="J1871" s="257" t="s">
        <v>23</v>
      </c>
      <c r="K1871" s="259">
        <f>SUM(L1871:M1871)</f>
        <v>500000</v>
      </c>
      <c r="L1871" s="288">
        <v>500000</v>
      </c>
    </row>
    <row r="1872" spans="1:31">
      <c r="A1872" s="302"/>
      <c r="B1872" s="264" t="s">
        <v>2667</v>
      </c>
      <c r="C1872" s="310" t="s">
        <v>488</v>
      </c>
      <c r="D1872" s="181" t="s">
        <v>20</v>
      </c>
      <c r="E1872" s="264"/>
      <c r="F1872" s="587" t="s">
        <v>962</v>
      </c>
      <c r="G1872" s="588"/>
      <c r="H1872" s="588"/>
      <c r="I1872" s="589"/>
      <c r="J1872" s="257" t="s">
        <v>23</v>
      </c>
      <c r="K1872" s="259">
        <f>SUM(L1872:M1872)</f>
        <v>200000</v>
      </c>
      <c r="L1872" s="288">
        <v>200000</v>
      </c>
    </row>
    <row r="1873" spans="1:31">
      <c r="A1873" s="264"/>
      <c r="B1873" s="264" t="s">
        <v>2668</v>
      </c>
      <c r="C1873" s="310" t="s">
        <v>488</v>
      </c>
      <c r="D1873" s="181" t="s">
        <v>20</v>
      </c>
      <c r="E1873" s="264"/>
      <c r="F1873" s="587" t="s">
        <v>973</v>
      </c>
      <c r="G1873" s="588"/>
      <c r="H1873" s="588"/>
      <c r="I1873" s="589"/>
      <c r="J1873" s="257" t="s">
        <v>23</v>
      </c>
      <c r="K1873" s="259">
        <f>SUM(L1873:M1873)</f>
        <v>500000</v>
      </c>
      <c r="L1873" s="288">
        <v>500000</v>
      </c>
    </row>
    <row r="1874" spans="1:31" customHeight="1" ht="21.75">
      <c r="A1874" s="264"/>
      <c r="B1874" s="266" t="s">
        <v>2669</v>
      </c>
      <c r="C1874" s="310" t="s">
        <v>488</v>
      </c>
      <c r="D1874" s="181" t="s">
        <v>20</v>
      </c>
      <c r="E1874" s="264"/>
      <c r="F1874" s="587" t="s">
        <v>2264</v>
      </c>
      <c r="G1874" s="588"/>
      <c r="H1874" s="588"/>
      <c r="I1874" s="589"/>
      <c r="J1874" s="257" t="s">
        <v>23</v>
      </c>
      <c r="K1874" s="259">
        <f>SUM(L1874:M1874)</f>
        <v>300000</v>
      </c>
      <c r="L1874" s="288">
        <v>300000</v>
      </c>
    </row>
    <row r="1875" spans="1:31" customHeight="1" ht="23.25">
      <c r="A1875" s="264"/>
      <c r="B1875" s="266" t="s">
        <v>2670</v>
      </c>
      <c r="C1875" s="310" t="s">
        <v>488</v>
      </c>
      <c r="D1875" s="181" t="s">
        <v>20</v>
      </c>
      <c r="E1875" s="264"/>
      <c r="F1875" s="587" t="s">
        <v>933</v>
      </c>
      <c r="G1875" s="588"/>
      <c r="H1875" s="588"/>
      <c r="I1875" s="589"/>
      <c r="J1875" s="257" t="s">
        <v>23</v>
      </c>
      <c r="K1875" s="259">
        <f>SUM(L1875:M1875)</f>
        <v>100000</v>
      </c>
      <c r="L1875" s="288">
        <v>100000</v>
      </c>
    </row>
    <row r="1876" spans="1:31">
      <c r="A1876" s="264"/>
      <c r="B1876" s="264" t="s">
        <v>437</v>
      </c>
      <c r="C1876" s="310" t="s">
        <v>488</v>
      </c>
      <c r="D1876" s="181" t="s">
        <v>20</v>
      </c>
      <c r="E1876" s="264"/>
      <c r="F1876" s="587" t="s">
        <v>2261</v>
      </c>
      <c r="G1876" s="588"/>
      <c r="H1876" s="588"/>
      <c r="I1876" s="589"/>
      <c r="J1876" s="257" t="s">
        <v>23</v>
      </c>
      <c r="K1876" s="259">
        <f>SUM(L1876:M1876)</f>
        <v>100000</v>
      </c>
      <c r="L1876" s="288">
        <v>100000</v>
      </c>
    </row>
    <row r="1877" spans="1:31" customHeight="1" ht="22.5">
      <c r="A1877" s="264"/>
      <c r="B1877" s="266" t="s">
        <v>2671</v>
      </c>
      <c r="C1877" s="310" t="s">
        <v>488</v>
      </c>
      <c r="D1877" s="181" t="s">
        <v>20</v>
      </c>
      <c r="E1877" s="264"/>
      <c r="F1877" s="587" t="s">
        <v>962</v>
      </c>
      <c r="G1877" s="588"/>
      <c r="H1877" s="588"/>
      <c r="I1877" s="589"/>
      <c r="J1877" s="257" t="s">
        <v>23</v>
      </c>
      <c r="K1877" s="259">
        <f>SUM(L1877:M1877)</f>
        <v>200000</v>
      </c>
      <c r="L1877" s="288">
        <v>200000</v>
      </c>
    </row>
    <row r="1878" spans="1:31" customHeight="1" ht="18">
      <c r="A1878" s="264"/>
      <c r="B1878" s="266" t="s">
        <v>2672</v>
      </c>
      <c r="C1878" s="310" t="s">
        <v>488</v>
      </c>
      <c r="D1878" s="181" t="s">
        <v>20</v>
      </c>
      <c r="E1878" s="264"/>
      <c r="F1878" s="587" t="s">
        <v>2673</v>
      </c>
      <c r="G1878" s="588"/>
      <c r="H1878" s="588"/>
      <c r="I1878" s="589"/>
      <c r="J1878" s="257" t="s">
        <v>23</v>
      </c>
      <c r="K1878" s="259">
        <f>SUM(L1878:M1878)</f>
        <v>4000000</v>
      </c>
      <c r="L1878" s="288">
        <v>4000000</v>
      </c>
    </row>
    <row r="1879" spans="1:31">
      <c r="B1879" s="258"/>
      <c r="C1879" s="258"/>
      <c r="E1879" s="258"/>
      <c r="F1879" s="587"/>
      <c r="G1879" s="588"/>
      <c r="H1879" s="588"/>
      <c r="I1879" s="589"/>
      <c r="L1879" s="258"/>
    </row>
    <row r="1880" spans="1:31">
      <c r="A1880" s="302" t="s">
        <v>179</v>
      </c>
      <c r="B1880" s="311"/>
      <c r="C1880" s="311"/>
      <c r="D1880" s="234"/>
      <c r="E1880" s="234"/>
      <c r="F1880" s="587"/>
      <c r="G1880" s="588"/>
      <c r="H1880" s="588"/>
      <c r="I1880" s="589"/>
      <c r="L1880" s="312"/>
    </row>
    <row r="1881" spans="1:31" customHeight="1" ht="27.75">
      <c r="A1881" s="264"/>
      <c r="B1881" s="266" t="s">
        <v>2674</v>
      </c>
      <c r="C1881" s="266" t="s">
        <v>2675</v>
      </c>
      <c r="D1881" s="181" t="s">
        <v>20</v>
      </c>
      <c r="E1881" s="234"/>
      <c r="F1881" s="587"/>
      <c r="G1881" s="588"/>
      <c r="H1881" s="588"/>
      <c r="I1881" s="589"/>
      <c r="J1881" s="257" t="s">
        <v>23</v>
      </c>
      <c r="K1881" s="259">
        <f>SUM(L1881:M1881)</f>
        <v>4000000</v>
      </c>
      <c r="L1881" s="312">
        <v>4000000</v>
      </c>
    </row>
    <row r="1882" spans="1:31">
      <c r="B1882" s="258"/>
      <c r="C1882" s="258"/>
      <c r="E1882" s="258"/>
      <c r="F1882" s="587"/>
      <c r="G1882" s="588"/>
      <c r="H1882" s="588"/>
      <c r="I1882" s="589"/>
      <c r="L1882" s="258"/>
    </row>
    <row r="1883" spans="1:31">
      <c r="A1883" s="302" t="s">
        <v>2676</v>
      </c>
      <c r="B1883" s="302"/>
      <c r="C1883" s="302"/>
      <c r="D1883" s="302"/>
      <c r="E1883" s="302"/>
      <c r="F1883" s="587"/>
      <c r="G1883" s="588"/>
      <c r="H1883" s="588"/>
      <c r="I1883" s="589"/>
      <c r="L1883" s="313"/>
    </row>
    <row r="1884" spans="1:31" customHeight="1" ht="40.5">
      <c r="A1884" s="302"/>
      <c r="B1884" s="266" t="s">
        <v>2677</v>
      </c>
      <c r="C1884" s="266" t="s">
        <v>355</v>
      </c>
      <c r="D1884" s="181" t="s">
        <v>20</v>
      </c>
      <c r="E1884" s="302"/>
      <c r="F1884" s="587"/>
      <c r="G1884" s="588"/>
      <c r="H1884" s="588"/>
      <c r="I1884" s="589"/>
      <c r="J1884" s="257" t="s">
        <v>23</v>
      </c>
      <c r="K1884" s="259">
        <f>SUM(L1884:M1884)</f>
        <v>1000000</v>
      </c>
      <c r="L1884" s="313">
        <v>1000000</v>
      </c>
    </row>
    <row r="1885" spans="1:31">
      <c r="A1885" s="302"/>
      <c r="B1885" s="241"/>
      <c r="C1885" s="241"/>
      <c r="D1885" s="302"/>
      <c r="E1885" s="302"/>
      <c r="F1885" s="587"/>
      <c r="G1885" s="588"/>
      <c r="H1885" s="588"/>
      <c r="I1885" s="589"/>
      <c r="L1885" s="313"/>
    </row>
    <row r="1886" spans="1:31">
      <c r="A1886" s="302" t="s">
        <v>183</v>
      </c>
      <c r="B1886" s="314"/>
      <c r="C1886" s="264"/>
      <c r="D1886" s="264"/>
      <c r="E1886" s="264"/>
      <c r="F1886" s="587"/>
      <c r="G1886" s="588"/>
      <c r="H1886" s="588"/>
      <c r="I1886" s="589"/>
      <c r="L1886" s="315"/>
    </row>
    <row r="1887" spans="1:31" customHeight="1" ht="54">
      <c r="A1887" s="241"/>
      <c r="B1887" s="266" t="s">
        <v>2678</v>
      </c>
      <c r="C1887" s="266" t="s">
        <v>259</v>
      </c>
      <c r="D1887" s="181" t="s">
        <v>20</v>
      </c>
      <c r="E1887" s="181" t="s">
        <v>512</v>
      </c>
      <c r="F1887" s="587"/>
      <c r="G1887" s="588"/>
      <c r="H1887" s="588"/>
      <c r="I1887" s="589"/>
      <c r="J1887" s="257" t="s">
        <v>23</v>
      </c>
      <c r="K1887" s="259">
        <f>SUM(L1887:M1887)</f>
        <v>500000</v>
      </c>
      <c r="L1887" s="315">
        <v>500000</v>
      </c>
    </row>
    <row r="1888" spans="1:31" customHeight="1" ht="51">
      <c r="A1888" s="241"/>
      <c r="B1888" s="264" t="s">
        <v>2679</v>
      </c>
      <c r="C1888" s="266" t="s">
        <v>259</v>
      </c>
      <c r="D1888" s="181" t="s">
        <v>20</v>
      </c>
      <c r="E1888" s="181" t="s">
        <v>512</v>
      </c>
      <c r="F1888" s="587"/>
      <c r="G1888" s="588"/>
      <c r="H1888" s="588"/>
      <c r="I1888" s="589"/>
      <c r="J1888" s="257" t="s">
        <v>23</v>
      </c>
      <c r="K1888" s="259">
        <f>SUM(L1888:M1888)</f>
        <v>450000</v>
      </c>
      <c r="L1888" s="315">
        <v>450000</v>
      </c>
    </row>
    <row r="1889" spans="1:31" customHeight="1" ht="51">
      <c r="A1889" s="241"/>
      <c r="B1889" s="266" t="s">
        <v>2680</v>
      </c>
      <c r="C1889" s="266" t="s">
        <v>259</v>
      </c>
      <c r="D1889" s="181" t="s">
        <v>20</v>
      </c>
      <c r="E1889" s="181" t="s">
        <v>512</v>
      </c>
      <c r="F1889" s="587"/>
      <c r="G1889" s="588"/>
      <c r="H1889" s="588"/>
      <c r="I1889" s="589"/>
      <c r="J1889" s="257" t="s">
        <v>23</v>
      </c>
      <c r="K1889" s="259">
        <f>SUM(L1889:M1889)</f>
        <v>2000000</v>
      </c>
      <c r="L1889" s="315">
        <v>2000000</v>
      </c>
    </row>
    <row r="1890" spans="1:31" customHeight="1" ht="38.25">
      <c r="A1890" s="241"/>
      <c r="B1890" s="266" t="s">
        <v>2681</v>
      </c>
      <c r="C1890" s="266" t="s">
        <v>259</v>
      </c>
      <c r="D1890" s="181" t="s">
        <v>20</v>
      </c>
      <c r="E1890" s="181" t="s">
        <v>512</v>
      </c>
      <c r="F1890" s="587"/>
      <c r="G1890" s="588"/>
      <c r="H1890" s="588"/>
      <c r="I1890" s="589"/>
      <c r="J1890" s="257" t="s">
        <v>23</v>
      </c>
      <c r="K1890" s="259">
        <f>SUM(L1890:M1890)</f>
        <v>400000</v>
      </c>
      <c r="L1890" s="315">
        <v>400000</v>
      </c>
    </row>
    <row r="1891" spans="1:31">
      <c r="A1891" s="241"/>
      <c r="B1891" s="264" t="s">
        <v>823</v>
      </c>
      <c r="C1891" s="264"/>
      <c r="D1891" s="264"/>
      <c r="E1891" s="264"/>
      <c r="F1891" s="587"/>
      <c r="G1891" s="588"/>
      <c r="H1891" s="588"/>
      <c r="I1891" s="589"/>
      <c r="L1891" s="315"/>
    </row>
    <row r="1892" spans="1:31" customHeight="1" ht="54">
      <c r="A1892" s="241"/>
      <c r="B1892" s="266" t="s">
        <v>2682</v>
      </c>
      <c r="C1892" s="266" t="s">
        <v>259</v>
      </c>
      <c r="D1892" s="181" t="s">
        <v>20</v>
      </c>
      <c r="E1892" s="181" t="s">
        <v>512</v>
      </c>
      <c r="F1892" s="587"/>
      <c r="G1892" s="588"/>
      <c r="H1892" s="588"/>
      <c r="I1892" s="589"/>
      <c r="J1892" s="257" t="s">
        <v>23</v>
      </c>
      <c r="K1892" s="259">
        <f>SUM(L1892:M1892)</f>
        <v>520000</v>
      </c>
      <c r="L1892" s="315">
        <v>520000</v>
      </c>
    </row>
    <row r="1893" spans="1:31" customHeight="1" ht="54">
      <c r="A1893" s="241"/>
      <c r="B1893" s="266" t="s">
        <v>2683</v>
      </c>
      <c r="C1893" s="266" t="s">
        <v>259</v>
      </c>
      <c r="D1893" s="181" t="s">
        <v>20</v>
      </c>
      <c r="E1893" s="181" t="s">
        <v>512</v>
      </c>
      <c r="F1893" s="587"/>
      <c r="G1893" s="588"/>
      <c r="H1893" s="588"/>
      <c r="I1893" s="589"/>
      <c r="J1893" s="257" t="s">
        <v>23</v>
      </c>
      <c r="K1893" s="259">
        <f>SUM(L1893:M1893)</f>
        <v>70000</v>
      </c>
      <c r="L1893" s="315">
        <v>70000</v>
      </c>
    </row>
    <row r="1894" spans="1:31" customHeight="1" ht="54">
      <c r="A1894" s="241"/>
      <c r="B1894" s="266" t="s">
        <v>2684</v>
      </c>
      <c r="C1894" s="266" t="s">
        <v>259</v>
      </c>
      <c r="D1894" s="181" t="s">
        <v>20</v>
      </c>
      <c r="E1894" s="181" t="s">
        <v>512</v>
      </c>
      <c r="F1894" s="587"/>
      <c r="G1894" s="588"/>
      <c r="H1894" s="588"/>
      <c r="I1894" s="589"/>
      <c r="J1894" s="257" t="s">
        <v>23</v>
      </c>
      <c r="K1894" s="259">
        <f>SUM(L1894:M1894)</f>
        <v>450000</v>
      </c>
      <c r="L1894" s="315">
        <v>450000</v>
      </c>
    </row>
    <row r="1895" spans="1:31" customHeight="1" ht="54.75">
      <c r="A1895" s="241"/>
      <c r="B1895" s="266" t="s">
        <v>2685</v>
      </c>
      <c r="C1895" s="266" t="s">
        <v>259</v>
      </c>
      <c r="D1895" s="181" t="s">
        <v>20</v>
      </c>
      <c r="E1895" s="181" t="s">
        <v>512</v>
      </c>
      <c r="F1895" s="587"/>
      <c r="G1895" s="588"/>
      <c r="H1895" s="588"/>
      <c r="I1895" s="589"/>
      <c r="J1895" s="257" t="s">
        <v>23</v>
      </c>
      <c r="K1895" s="259">
        <f>SUM(L1895:M1895)</f>
        <v>100000</v>
      </c>
      <c r="L1895" s="315">
        <v>100000</v>
      </c>
    </row>
    <row r="1896" spans="1:31">
      <c r="F1896" s="587"/>
      <c r="G1896" s="588"/>
      <c r="H1896" s="588"/>
      <c r="I1896" s="589"/>
    </row>
    <row r="1897" spans="1:31" customHeight="1" ht="25.5">
      <c r="B1897" s="236" t="s">
        <v>2686</v>
      </c>
      <c r="C1897" s="181"/>
      <c r="F1897" s="587"/>
      <c r="G1897" s="588"/>
      <c r="H1897" s="588"/>
      <c r="I1897" s="589"/>
    </row>
    <row r="1898" spans="1:31" customHeight="1" ht="51">
      <c r="B1898" s="236" t="s">
        <v>2687</v>
      </c>
      <c r="C1898" s="181" t="s">
        <v>452</v>
      </c>
      <c r="D1898" s="181" t="s">
        <v>20</v>
      </c>
      <c r="E1898" s="181" t="s">
        <v>512</v>
      </c>
      <c r="F1898" s="587" t="s">
        <v>958</v>
      </c>
      <c r="G1898" s="588"/>
      <c r="H1898" s="588"/>
      <c r="I1898" s="589"/>
      <c r="J1898" s="257" t="s">
        <v>23</v>
      </c>
      <c r="K1898" s="259">
        <f>SUM(L1898:M1898)</f>
        <v>400000</v>
      </c>
      <c r="L1898" s="259">
        <v>400000</v>
      </c>
    </row>
    <row r="1899" spans="1:31">
      <c r="B1899" s="236" t="s">
        <v>2688</v>
      </c>
      <c r="F1899" s="587"/>
      <c r="G1899" s="588"/>
      <c r="H1899" s="588"/>
      <c r="I1899" s="589"/>
    </row>
    <row r="1900" spans="1:31" customHeight="1" ht="51">
      <c r="B1900" s="241" t="s">
        <v>2689</v>
      </c>
      <c r="C1900" s="181" t="s">
        <v>452</v>
      </c>
      <c r="D1900" s="181" t="s">
        <v>20</v>
      </c>
      <c r="E1900" s="181" t="s">
        <v>512</v>
      </c>
      <c r="F1900" s="587" t="s">
        <v>958</v>
      </c>
      <c r="G1900" s="588"/>
      <c r="H1900" s="588"/>
      <c r="I1900" s="589"/>
      <c r="J1900" s="257" t="s">
        <v>23</v>
      </c>
      <c r="K1900" s="259">
        <f>SUM(L1900:M1900)</f>
        <v>200000</v>
      </c>
      <c r="L1900" s="259">
        <v>200000</v>
      </c>
    </row>
    <row r="1901" spans="1:31" customHeight="1" ht="51">
      <c r="B1901" s="241" t="s">
        <v>2690</v>
      </c>
      <c r="C1901" s="181" t="s">
        <v>452</v>
      </c>
      <c r="D1901" s="181" t="s">
        <v>20</v>
      </c>
      <c r="E1901" s="181" t="s">
        <v>512</v>
      </c>
      <c r="F1901" s="587" t="s">
        <v>958</v>
      </c>
      <c r="G1901" s="588"/>
      <c r="H1901" s="588"/>
      <c r="I1901" s="589"/>
      <c r="J1901" s="257" t="s">
        <v>23</v>
      </c>
      <c r="K1901" s="259">
        <f>SUM(L1901:M1901)</f>
        <v>40000</v>
      </c>
      <c r="L1901" s="259">
        <v>40000</v>
      </c>
    </row>
    <row r="1902" spans="1:31">
      <c r="B1902" s="395" t="s">
        <v>2691</v>
      </c>
      <c r="C1902" s="395"/>
      <c r="F1902" s="587"/>
      <c r="G1902" s="588"/>
      <c r="H1902" s="588"/>
      <c r="I1902" s="589"/>
    </row>
    <row r="1903" spans="1:31" customHeight="1" ht="51">
      <c r="B1903" s="337" t="s">
        <v>2692</v>
      </c>
      <c r="C1903" s="181" t="s">
        <v>452</v>
      </c>
      <c r="D1903" s="181" t="s">
        <v>20</v>
      </c>
      <c r="E1903" s="181" t="s">
        <v>512</v>
      </c>
      <c r="F1903" s="587" t="s">
        <v>966</v>
      </c>
      <c r="G1903" s="588"/>
      <c r="H1903" s="588"/>
      <c r="I1903" s="589"/>
      <c r="J1903" s="257" t="s">
        <v>23</v>
      </c>
      <c r="K1903" s="259">
        <f>SUM(L1903:M1903)</f>
        <v>12000</v>
      </c>
      <c r="L1903" s="259">
        <v>12000</v>
      </c>
    </row>
    <row r="1904" spans="1:31" customHeight="1" ht="51">
      <c r="B1904" s="337" t="s">
        <v>2693</v>
      </c>
      <c r="C1904" s="181" t="s">
        <v>452</v>
      </c>
      <c r="D1904" s="181" t="s">
        <v>20</v>
      </c>
      <c r="E1904" s="181" t="s">
        <v>512</v>
      </c>
      <c r="F1904" s="587" t="s">
        <v>966</v>
      </c>
      <c r="G1904" s="588"/>
      <c r="H1904" s="588"/>
      <c r="I1904" s="589"/>
      <c r="J1904" s="257" t="s">
        <v>23</v>
      </c>
      <c r="K1904" s="259">
        <f>SUM(L1904:M1904)</f>
        <v>15000</v>
      </c>
      <c r="L1904" s="259">
        <v>15000</v>
      </c>
    </row>
    <row r="1905" spans="1:31" customHeight="1" ht="51">
      <c r="B1905" s="266" t="s">
        <v>1121</v>
      </c>
      <c r="C1905" s="181" t="s">
        <v>452</v>
      </c>
      <c r="D1905" s="181" t="s">
        <v>20</v>
      </c>
      <c r="E1905" s="181" t="s">
        <v>512</v>
      </c>
      <c r="F1905" s="587" t="s">
        <v>966</v>
      </c>
      <c r="G1905" s="588"/>
      <c r="H1905" s="588"/>
      <c r="I1905" s="589"/>
      <c r="J1905" s="257" t="s">
        <v>23</v>
      </c>
      <c r="K1905" s="259">
        <f>SUM(L1905:M1905)</f>
        <v>3700</v>
      </c>
      <c r="L1905" s="259">
        <v>3700</v>
      </c>
    </row>
    <row r="1906" spans="1:31" customHeight="1" ht="51">
      <c r="B1906" s="266" t="s">
        <v>2694</v>
      </c>
      <c r="C1906" s="181" t="s">
        <v>452</v>
      </c>
      <c r="D1906" s="181" t="s">
        <v>20</v>
      </c>
      <c r="E1906" s="181" t="s">
        <v>512</v>
      </c>
      <c r="F1906" s="587" t="s">
        <v>966</v>
      </c>
      <c r="G1906" s="588"/>
      <c r="H1906" s="588"/>
      <c r="I1906" s="589"/>
      <c r="J1906" s="257" t="s">
        <v>23</v>
      </c>
      <c r="K1906" s="259">
        <f>SUM(L1906:M1906)</f>
        <v>2500</v>
      </c>
      <c r="L1906" s="259">
        <v>2500</v>
      </c>
    </row>
    <row r="1907" spans="1:31" customHeight="1" ht="51">
      <c r="B1907" s="266" t="s">
        <v>2695</v>
      </c>
      <c r="C1907" s="181" t="s">
        <v>452</v>
      </c>
      <c r="D1907" s="181" t="s">
        <v>20</v>
      </c>
      <c r="E1907" s="181" t="s">
        <v>512</v>
      </c>
      <c r="F1907" s="587" t="s">
        <v>966</v>
      </c>
      <c r="G1907" s="588"/>
      <c r="H1907" s="588"/>
      <c r="I1907" s="589"/>
      <c r="J1907" s="257" t="s">
        <v>23</v>
      </c>
      <c r="K1907" s="259">
        <f>SUM(L1907:M1907)</f>
        <v>2100</v>
      </c>
      <c r="L1907" s="259">
        <v>2100</v>
      </c>
    </row>
    <row r="1908" spans="1:31" customHeight="1" ht="51">
      <c r="B1908" s="266" t="s">
        <v>2696</v>
      </c>
      <c r="C1908" s="181" t="s">
        <v>452</v>
      </c>
      <c r="D1908" s="181" t="s">
        <v>20</v>
      </c>
      <c r="E1908" s="181" t="s">
        <v>512</v>
      </c>
      <c r="F1908" s="587" t="s">
        <v>966</v>
      </c>
      <c r="G1908" s="588"/>
      <c r="H1908" s="588"/>
      <c r="I1908" s="589"/>
      <c r="J1908" s="257" t="s">
        <v>23</v>
      </c>
      <c r="K1908" s="259">
        <f>SUM(L1908:M1908)</f>
        <v>4920</v>
      </c>
      <c r="L1908" s="259">
        <v>4920</v>
      </c>
    </row>
    <row r="1909" spans="1:31" customHeight="1" ht="51">
      <c r="B1909" s="266" t="s">
        <v>2697</v>
      </c>
      <c r="C1909" s="181" t="s">
        <v>452</v>
      </c>
      <c r="D1909" s="181" t="s">
        <v>20</v>
      </c>
      <c r="E1909" s="181" t="s">
        <v>512</v>
      </c>
      <c r="F1909" s="587" t="s">
        <v>966</v>
      </c>
      <c r="G1909" s="588"/>
      <c r="H1909" s="588"/>
      <c r="I1909" s="589"/>
      <c r="J1909" s="257" t="s">
        <v>23</v>
      </c>
      <c r="K1909" s="259">
        <f>SUM(L1909:M1909)</f>
        <v>1955</v>
      </c>
      <c r="L1909" s="259">
        <v>1955</v>
      </c>
    </row>
    <row r="1910" spans="1:31" customHeight="1" ht="51">
      <c r="B1910" s="266" t="s">
        <v>2698</v>
      </c>
      <c r="C1910" s="181" t="s">
        <v>452</v>
      </c>
      <c r="D1910" s="181" t="s">
        <v>20</v>
      </c>
      <c r="E1910" s="181" t="s">
        <v>512</v>
      </c>
      <c r="F1910" s="587" t="s">
        <v>966</v>
      </c>
      <c r="G1910" s="588"/>
      <c r="H1910" s="588"/>
      <c r="I1910" s="589"/>
      <c r="J1910" s="257" t="s">
        <v>23</v>
      </c>
      <c r="K1910" s="259">
        <f>SUM(L1910:M1910)</f>
        <v>1743</v>
      </c>
      <c r="L1910" s="259">
        <v>1743</v>
      </c>
    </row>
    <row r="1911" spans="1:31" customHeight="1" ht="51">
      <c r="B1911" s="266" t="s">
        <v>2699</v>
      </c>
      <c r="C1911" s="181" t="s">
        <v>452</v>
      </c>
      <c r="D1911" s="181" t="s">
        <v>20</v>
      </c>
      <c r="E1911" s="181" t="s">
        <v>512</v>
      </c>
      <c r="F1911" s="587" t="s">
        <v>966</v>
      </c>
      <c r="G1911" s="588"/>
      <c r="H1911" s="588"/>
      <c r="I1911" s="589"/>
      <c r="J1911" s="257" t="s">
        <v>23</v>
      </c>
      <c r="K1911" s="259">
        <f>SUM(L1911:M1911)</f>
        <v>1350</v>
      </c>
      <c r="L1911" s="259">
        <v>1350</v>
      </c>
    </row>
    <row r="1912" spans="1:31" customHeight="1" ht="51">
      <c r="B1912" s="266" t="s">
        <v>2700</v>
      </c>
      <c r="C1912" s="181" t="s">
        <v>452</v>
      </c>
      <c r="D1912" s="181" t="s">
        <v>20</v>
      </c>
      <c r="E1912" s="181" t="s">
        <v>512</v>
      </c>
      <c r="F1912" s="587" t="s">
        <v>966</v>
      </c>
      <c r="G1912" s="588"/>
      <c r="H1912" s="588"/>
      <c r="I1912" s="589"/>
      <c r="J1912" s="257" t="s">
        <v>23</v>
      </c>
      <c r="K1912" s="259">
        <f>SUM(L1912:M1912)</f>
        <v>8580</v>
      </c>
      <c r="L1912" s="259">
        <v>8580</v>
      </c>
    </row>
    <row r="1913" spans="1:31" customHeight="1" ht="51">
      <c r="B1913" s="266" t="s">
        <v>2701</v>
      </c>
      <c r="C1913" s="181" t="s">
        <v>452</v>
      </c>
      <c r="D1913" s="181" t="s">
        <v>20</v>
      </c>
      <c r="E1913" s="181" t="s">
        <v>512</v>
      </c>
      <c r="F1913" s="587" t="s">
        <v>966</v>
      </c>
      <c r="G1913" s="588"/>
      <c r="H1913" s="588"/>
      <c r="I1913" s="589"/>
      <c r="J1913" s="257" t="s">
        <v>23</v>
      </c>
      <c r="K1913" s="259">
        <f>SUM(L1913:M1913)</f>
        <v>5100</v>
      </c>
      <c r="L1913" s="259">
        <v>5100</v>
      </c>
    </row>
    <row r="1914" spans="1:31" customHeight="1" ht="51">
      <c r="B1914" s="266" t="s">
        <v>2702</v>
      </c>
      <c r="C1914" s="181" t="s">
        <v>452</v>
      </c>
      <c r="D1914" s="181" t="s">
        <v>20</v>
      </c>
      <c r="E1914" s="181" t="s">
        <v>512</v>
      </c>
      <c r="F1914" s="587" t="s">
        <v>966</v>
      </c>
      <c r="G1914" s="588"/>
      <c r="H1914" s="588"/>
      <c r="I1914" s="589"/>
      <c r="J1914" s="257" t="s">
        <v>23</v>
      </c>
      <c r="K1914" s="259">
        <f>SUM(L1914:M1914)</f>
        <v>1250</v>
      </c>
      <c r="L1914" s="259">
        <v>1250</v>
      </c>
    </row>
    <row r="1915" spans="1:31" customHeight="1" ht="51">
      <c r="B1915" s="266" t="s">
        <v>2703</v>
      </c>
      <c r="C1915" s="181" t="s">
        <v>452</v>
      </c>
      <c r="D1915" s="181" t="s">
        <v>20</v>
      </c>
      <c r="E1915" s="181" t="s">
        <v>512</v>
      </c>
      <c r="F1915" s="587" t="s">
        <v>966</v>
      </c>
      <c r="G1915" s="588"/>
      <c r="H1915" s="588"/>
      <c r="I1915" s="589"/>
      <c r="J1915" s="257" t="s">
        <v>23</v>
      </c>
      <c r="K1915" s="259">
        <f>SUM(L1915:M1915)</f>
        <v>3600</v>
      </c>
      <c r="L1915" s="259">
        <v>3600</v>
      </c>
    </row>
    <row r="1916" spans="1:31" customHeight="1" ht="51">
      <c r="B1916" s="266" t="s">
        <v>2704</v>
      </c>
      <c r="C1916" s="181" t="s">
        <v>452</v>
      </c>
      <c r="D1916" s="181" t="s">
        <v>20</v>
      </c>
      <c r="E1916" s="181" t="s">
        <v>512</v>
      </c>
      <c r="F1916" s="587" t="s">
        <v>966</v>
      </c>
      <c r="G1916" s="588"/>
      <c r="H1916" s="588"/>
      <c r="I1916" s="589"/>
      <c r="J1916" s="257" t="s">
        <v>23</v>
      </c>
      <c r="K1916" s="259">
        <f>SUM(L1916:M1916)</f>
        <v>452</v>
      </c>
      <c r="L1916" s="259">
        <v>452</v>
      </c>
    </row>
    <row r="1917" spans="1:31" customHeight="1" ht="51">
      <c r="B1917" s="266" t="s">
        <v>2705</v>
      </c>
      <c r="C1917" s="181" t="s">
        <v>452</v>
      </c>
      <c r="D1917" s="181" t="s">
        <v>20</v>
      </c>
      <c r="E1917" s="181" t="s">
        <v>512</v>
      </c>
      <c r="F1917" s="587" t="s">
        <v>966</v>
      </c>
      <c r="G1917" s="588"/>
      <c r="H1917" s="588"/>
      <c r="I1917" s="589"/>
      <c r="J1917" s="257" t="s">
        <v>23</v>
      </c>
      <c r="K1917" s="259">
        <f>SUM(L1917:M1917)</f>
        <v>1000</v>
      </c>
      <c r="L1917" s="259">
        <v>1000</v>
      </c>
    </row>
    <row r="1918" spans="1:31" customHeight="1" ht="51">
      <c r="B1918" s="266" t="s">
        <v>2706</v>
      </c>
      <c r="C1918" s="181" t="s">
        <v>452</v>
      </c>
      <c r="D1918" s="181" t="s">
        <v>20</v>
      </c>
      <c r="E1918" s="181" t="s">
        <v>512</v>
      </c>
      <c r="F1918" s="587" t="s">
        <v>966</v>
      </c>
      <c r="G1918" s="588"/>
      <c r="H1918" s="588"/>
      <c r="I1918" s="589"/>
      <c r="J1918" s="257" t="s">
        <v>23</v>
      </c>
      <c r="K1918" s="259">
        <f>SUM(L1918:M1918)</f>
        <v>26750</v>
      </c>
      <c r="L1918" s="259">
        <v>26750</v>
      </c>
    </row>
    <row r="1919" spans="1:31">
      <c r="B1919" s="396" t="s">
        <v>2707</v>
      </c>
      <c r="F1919" s="587"/>
      <c r="G1919" s="588"/>
      <c r="H1919" s="588"/>
      <c r="I1919" s="589"/>
    </row>
    <row r="1920" spans="1:31" customHeight="1" ht="51">
      <c r="B1920" s="337" t="s">
        <v>2708</v>
      </c>
      <c r="C1920" s="181" t="s">
        <v>452</v>
      </c>
      <c r="D1920" s="181" t="s">
        <v>20</v>
      </c>
      <c r="E1920" s="181" t="s">
        <v>512</v>
      </c>
      <c r="F1920" s="587" t="s">
        <v>933</v>
      </c>
      <c r="G1920" s="588"/>
      <c r="H1920" s="588"/>
      <c r="I1920" s="589"/>
      <c r="J1920" s="257" t="s">
        <v>23</v>
      </c>
      <c r="K1920" s="259">
        <f>SUM(L1920:M1920)</f>
        <v>4800</v>
      </c>
      <c r="L1920" s="259">
        <v>4800</v>
      </c>
    </row>
    <row r="1921" spans="1:31" customHeight="1" ht="51">
      <c r="B1921" s="337" t="s">
        <v>2693</v>
      </c>
      <c r="C1921" s="181" t="s">
        <v>452</v>
      </c>
      <c r="D1921" s="181" t="s">
        <v>20</v>
      </c>
      <c r="E1921" s="181" t="s">
        <v>512</v>
      </c>
      <c r="F1921" s="587" t="s">
        <v>933</v>
      </c>
      <c r="G1921" s="588"/>
      <c r="H1921" s="588"/>
      <c r="I1921" s="589"/>
      <c r="J1921" s="257" t="s">
        <v>23</v>
      </c>
      <c r="K1921" s="259">
        <f>SUM(L1921:M1921)</f>
        <v>9000</v>
      </c>
      <c r="L1921" s="259">
        <v>9000</v>
      </c>
    </row>
    <row r="1922" spans="1:31" customHeight="1" ht="51">
      <c r="B1922" s="266" t="s">
        <v>2709</v>
      </c>
      <c r="C1922" s="181" t="s">
        <v>452</v>
      </c>
      <c r="D1922" s="181" t="s">
        <v>20</v>
      </c>
      <c r="E1922" s="181" t="s">
        <v>512</v>
      </c>
      <c r="F1922" s="587" t="s">
        <v>933</v>
      </c>
      <c r="G1922" s="588"/>
      <c r="H1922" s="588"/>
      <c r="I1922" s="589"/>
      <c r="J1922" s="257" t="s">
        <v>23</v>
      </c>
      <c r="K1922" s="259">
        <f>SUM(L1922:M1922)</f>
        <v>10000</v>
      </c>
      <c r="L1922" s="259">
        <v>10000</v>
      </c>
    </row>
    <row r="1923" spans="1:31" customHeight="1" ht="51">
      <c r="B1923" s="266" t="s">
        <v>2710</v>
      </c>
      <c r="C1923" s="181" t="s">
        <v>452</v>
      </c>
      <c r="D1923" s="181" t="s">
        <v>20</v>
      </c>
      <c r="E1923" s="181" t="s">
        <v>512</v>
      </c>
      <c r="F1923" s="587" t="s">
        <v>933</v>
      </c>
      <c r="G1923" s="588"/>
      <c r="H1923" s="588"/>
      <c r="I1923" s="589"/>
      <c r="J1923" s="257" t="s">
        <v>23</v>
      </c>
      <c r="K1923" s="259">
        <f>SUM(L1923:M1923)</f>
        <v>540</v>
      </c>
      <c r="L1923" s="259">
        <v>540</v>
      </c>
    </row>
    <row r="1924" spans="1:31" customHeight="1" ht="51">
      <c r="B1924" s="266" t="s">
        <v>1121</v>
      </c>
      <c r="C1924" s="181" t="s">
        <v>452</v>
      </c>
      <c r="D1924" s="181" t="s">
        <v>20</v>
      </c>
      <c r="E1924" s="181" t="s">
        <v>512</v>
      </c>
      <c r="F1924" s="587" t="s">
        <v>966</v>
      </c>
      <c r="G1924" s="588"/>
      <c r="H1924" s="588"/>
      <c r="I1924" s="589"/>
      <c r="J1924" s="257" t="s">
        <v>23</v>
      </c>
      <c r="K1924" s="259">
        <f>SUM(L1924:M1924)</f>
        <v>5920</v>
      </c>
      <c r="L1924" s="259">
        <v>5920</v>
      </c>
    </row>
    <row r="1925" spans="1:31" customHeight="1" ht="51">
      <c r="B1925" s="266" t="s">
        <v>2711</v>
      </c>
      <c r="C1925" s="181" t="s">
        <v>452</v>
      </c>
      <c r="D1925" s="181" t="s">
        <v>20</v>
      </c>
      <c r="E1925" s="181" t="s">
        <v>512</v>
      </c>
      <c r="F1925" s="587" t="s">
        <v>966</v>
      </c>
      <c r="G1925" s="588"/>
      <c r="H1925" s="588"/>
      <c r="I1925" s="589"/>
      <c r="J1925" s="257" t="s">
        <v>23</v>
      </c>
      <c r="K1925" s="259">
        <f>SUM(L1925:M1925)</f>
        <v>2952</v>
      </c>
      <c r="L1925" s="259">
        <v>2952</v>
      </c>
    </row>
    <row r="1926" spans="1:31" customHeight="1" ht="51">
      <c r="B1926" s="266" t="s">
        <v>2712</v>
      </c>
      <c r="C1926" s="181" t="s">
        <v>452</v>
      </c>
      <c r="D1926" s="181" t="s">
        <v>20</v>
      </c>
      <c r="E1926" s="181" t="s">
        <v>512</v>
      </c>
      <c r="F1926" s="587" t="s">
        <v>966</v>
      </c>
      <c r="G1926" s="588"/>
      <c r="H1926" s="588"/>
      <c r="I1926" s="589"/>
      <c r="J1926" s="257" t="s">
        <v>23</v>
      </c>
      <c r="K1926" s="259">
        <f>SUM(L1926:M1926)</f>
        <v>1476</v>
      </c>
      <c r="L1926" s="259">
        <v>1476</v>
      </c>
    </row>
    <row r="1927" spans="1:31" customHeight="1" ht="51">
      <c r="B1927" s="266" t="s">
        <v>2713</v>
      </c>
      <c r="C1927" s="181" t="s">
        <v>452</v>
      </c>
      <c r="D1927" s="181" t="s">
        <v>20</v>
      </c>
      <c r="E1927" s="181" t="s">
        <v>512</v>
      </c>
      <c r="F1927" s="587" t="s">
        <v>966</v>
      </c>
      <c r="G1927" s="588"/>
      <c r="H1927" s="588"/>
      <c r="I1927" s="589"/>
      <c r="J1927" s="257" t="s">
        <v>23</v>
      </c>
      <c r="K1927" s="259">
        <f>SUM(L1927:M1927)</f>
        <v>1476</v>
      </c>
      <c r="L1927" s="259">
        <v>1476</v>
      </c>
    </row>
    <row r="1928" spans="1:31" customHeight="1" ht="51">
      <c r="B1928" s="266" t="s">
        <v>2714</v>
      </c>
      <c r="C1928" s="181" t="s">
        <v>452</v>
      </c>
      <c r="D1928" s="181" t="s">
        <v>20</v>
      </c>
      <c r="E1928" s="181" t="s">
        <v>512</v>
      </c>
      <c r="F1928" s="587" t="s">
        <v>966</v>
      </c>
      <c r="G1928" s="588"/>
      <c r="H1928" s="588"/>
      <c r="I1928" s="589"/>
      <c r="J1928" s="257" t="s">
        <v>23</v>
      </c>
      <c r="K1928" s="259">
        <f>SUM(L1928:M1928)</f>
        <v>1476</v>
      </c>
      <c r="L1928" s="259">
        <v>1476</v>
      </c>
    </row>
    <row r="1929" spans="1:31" customHeight="1" ht="51">
      <c r="B1929" s="266" t="s">
        <v>2715</v>
      </c>
      <c r="C1929" s="181" t="s">
        <v>452</v>
      </c>
      <c r="D1929" s="181" t="s">
        <v>20</v>
      </c>
      <c r="E1929" s="181" t="s">
        <v>512</v>
      </c>
      <c r="F1929" s="587" t="s">
        <v>966</v>
      </c>
      <c r="G1929" s="588"/>
      <c r="H1929" s="588"/>
      <c r="I1929" s="589"/>
      <c r="J1929" s="257" t="s">
        <v>23</v>
      </c>
      <c r="K1929" s="259">
        <f>SUM(L1929:M1929)</f>
        <v>1980</v>
      </c>
      <c r="L1929" s="259">
        <v>1980</v>
      </c>
    </row>
    <row r="1930" spans="1:31" customHeight="1" ht="51">
      <c r="B1930" s="266" t="s">
        <v>2716</v>
      </c>
      <c r="C1930" s="181" t="s">
        <v>452</v>
      </c>
      <c r="D1930" s="181" t="s">
        <v>20</v>
      </c>
      <c r="E1930" s="181" t="s">
        <v>512</v>
      </c>
      <c r="F1930" s="587" t="s">
        <v>966</v>
      </c>
      <c r="G1930" s="588"/>
      <c r="H1930" s="588"/>
      <c r="I1930" s="589"/>
      <c r="J1930" s="257" t="s">
        <v>23</v>
      </c>
      <c r="K1930" s="259">
        <f>SUM(L1930:M1930)</f>
        <v>2040</v>
      </c>
      <c r="L1930" s="259">
        <v>2040</v>
      </c>
    </row>
    <row r="1931" spans="1:31" customHeight="1" ht="51">
      <c r="B1931" s="266" t="s">
        <v>2717</v>
      </c>
      <c r="C1931" s="181" t="s">
        <v>452</v>
      </c>
      <c r="D1931" s="181" t="s">
        <v>20</v>
      </c>
      <c r="E1931" s="181" t="s">
        <v>512</v>
      </c>
      <c r="F1931" s="587" t="s">
        <v>958</v>
      </c>
      <c r="G1931" s="588"/>
      <c r="H1931" s="588"/>
      <c r="I1931" s="589"/>
      <c r="J1931" s="257" t="s">
        <v>23</v>
      </c>
      <c r="K1931" s="259">
        <f>SUM(L1931:M1931)</f>
        <v>210</v>
      </c>
      <c r="L1931" s="259">
        <v>210</v>
      </c>
    </row>
    <row r="1932" spans="1:31">
      <c r="B1932" s="244" t="s">
        <v>2718</v>
      </c>
      <c r="F1932" s="587"/>
      <c r="G1932" s="588"/>
      <c r="H1932" s="588"/>
      <c r="I1932" s="589"/>
    </row>
    <row r="1933" spans="1:31" customHeight="1" ht="51">
      <c r="B1933" s="349" t="s">
        <v>2719</v>
      </c>
      <c r="C1933" s="181" t="s">
        <v>452</v>
      </c>
      <c r="D1933" s="181" t="s">
        <v>20</v>
      </c>
      <c r="E1933" s="181" t="s">
        <v>512</v>
      </c>
      <c r="F1933" s="587" t="s">
        <v>958</v>
      </c>
      <c r="G1933" s="588"/>
      <c r="H1933" s="588"/>
      <c r="I1933" s="589"/>
      <c r="J1933" s="257" t="s">
        <v>23</v>
      </c>
      <c r="K1933" s="259">
        <f>SUM(L1933:M1933)</f>
        <v>24960</v>
      </c>
      <c r="L1933" s="259">
        <v>24960</v>
      </c>
    </row>
    <row r="1934" spans="1:31" customHeight="1" ht="51">
      <c r="B1934" s="349" t="s">
        <v>2720</v>
      </c>
      <c r="C1934" s="181" t="s">
        <v>452</v>
      </c>
      <c r="D1934" s="181" t="s">
        <v>20</v>
      </c>
      <c r="E1934" s="181" t="s">
        <v>512</v>
      </c>
      <c r="F1934" s="587" t="s">
        <v>958</v>
      </c>
      <c r="G1934" s="588"/>
      <c r="H1934" s="588"/>
      <c r="I1934" s="589"/>
      <c r="J1934" s="257" t="s">
        <v>23</v>
      </c>
      <c r="K1934" s="259">
        <f>SUM(L1934:M1934)</f>
        <v>23400</v>
      </c>
      <c r="L1934" s="259">
        <v>23400</v>
      </c>
    </row>
    <row r="1935" spans="1:31">
      <c r="B1935" s="244" t="s">
        <v>2721</v>
      </c>
      <c r="F1935" s="587"/>
      <c r="G1935" s="588"/>
      <c r="H1935" s="588"/>
      <c r="I1935" s="589"/>
    </row>
    <row r="1936" spans="1:31" customHeight="1" ht="51">
      <c r="B1936" s="266" t="s">
        <v>2722</v>
      </c>
      <c r="C1936" s="181" t="s">
        <v>452</v>
      </c>
      <c r="D1936" s="181" t="s">
        <v>20</v>
      </c>
      <c r="E1936" s="181" t="s">
        <v>512</v>
      </c>
      <c r="F1936" s="587" t="s">
        <v>2264</v>
      </c>
      <c r="G1936" s="588"/>
      <c r="H1936" s="588"/>
      <c r="I1936" s="589"/>
      <c r="J1936" s="257" t="s">
        <v>23</v>
      </c>
      <c r="K1936" s="259">
        <f>SUM(L1936:M1936)</f>
        <v>2495</v>
      </c>
      <c r="L1936" s="259">
        <v>2495</v>
      </c>
    </row>
    <row r="1937" spans="1:31" customHeight="1" ht="51">
      <c r="B1937" s="266" t="s">
        <v>2723</v>
      </c>
      <c r="C1937" s="181" t="s">
        <v>452</v>
      </c>
      <c r="D1937" s="181" t="s">
        <v>20</v>
      </c>
      <c r="E1937" s="181" t="s">
        <v>512</v>
      </c>
      <c r="F1937" s="587" t="s">
        <v>2264</v>
      </c>
      <c r="G1937" s="588"/>
      <c r="H1937" s="588"/>
      <c r="I1937" s="589"/>
      <c r="J1937" s="257" t="s">
        <v>23</v>
      </c>
      <c r="K1937" s="259">
        <f>SUM(L1937:M1937)</f>
        <v>92000</v>
      </c>
      <c r="L1937" s="259">
        <v>92000</v>
      </c>
    </row>
    <row r="1938" spans="1:31" customHeight="1" ht="51">
      <c r="B1938" s="266" t="s">
        <v>2724</v>
      </c>
      <c r="C1938" s="181" t="s">
        <v>452</v>
      </c>
      <c r="D1938" s="181" t="s">
        <v>20</v>
      </c>
      <c r="E1938" s="181" t="s">
        <v>512</v>
      </c>
      <c r="F1938" s="587" t="s">
        <v>2264</v>
      </c>
      <c r="G1938" s="588"/>
      <c r="H1938" s="588"/>
      <c r="I1938" s="589"/>
      <c r="J1938" s="257" t="s">
        <v>23</v>
      </c>
      <c r="K1938" s="259">
        <f>SUM(L1938:M1938)</f>
        <v>3840</v>
      </c>
      <c r="L1938" s="259">
        <v>3840</v>
      </c>
    </row>
    <row r="1939" spans="1:31" customHeight="1" ht="51">
      <c r="B1939" s="266" t="s">
        <v>2725</v>
      </c>
      <c r="C1939" s="181" t="s">
        <v>452</v>
      </c>
      <c r="D1939" s="181" t="s">
        <v>20</v>
      </c>
      <c r="E1939" s="181" t="s">
        <v>512</v>
      </c>
      <c r="F1939" s="587" t="s">
        <v>2264</v>
      </c>
      <c r="G1939" s="588"/>
      <c r="H1939" s="588"/>
      <c r="I1939" s="589"/>
      <c r="J1939" s="257" t="s">
        <v>23</v>
      </c>
      <c r="K1939" s="259">
        <f>SUM(L1939:M1939)</f>
        <v>800</v>
      </c>
      <c r="L1939" s="259">
        <v>800</v>
      </c>
    </row>
    <row r="1940" spans="1:31" customHeight="1" ht="51">
      <c r="B1940" s="266" t="s">
        <v>1188</v>
      </c>
      <c r="C1940" s="181" t="s">
        <v>452</v>
      </c>
      <c r="D1940" s="181" t="s">
        <v>20</v>
      </c>
      <c r="E1940" s="181" t="s">
        <v>512</v>
      </c>
      <c r="F1940" s="587" t="s">
        <v>2264</v>
      </c>
      <c r="G1940" s="588"/>
      <c r="H1940" s="588"/>
      <c r="I1940" s="589"/>
      <c r="J1940" s="257" t="s">
        <v>23</v>
      </c>
      <c r="K1940" s="259">
        <f>SUM(L1940:M1940)</f>
        <v>64515</v>
      </c>
      <c r="L1940" s="259">
        <v>64515</v>
      </c>
    </row>
    <row r="1941" spans="1:31" customHeight="1" ht="51">
      <c r="B1941" s="266" t="s">
        <v>2726</v>
      </c>
      <c r="C1941" s="181" t="s">
        <v>452</v>
      </c>
      <c r="D1941" s="181" t="s">
        <v>20</v>
      </c>
      <c r="E1941" s="181" t="s">
        <v>512</v>
      </c>
      <c r="F1941" s="587" t="s">
        <v>2264</v>
      </c>
      <c r="G1941" s="588"/>
      <c r="H1941" s="588"/>
      <c r="I1941" s="589"/>
      <c r="J1941" s="257" t="s">
        <v>23</v>
      </c>
      <c r="K1941" s="259">
        <f>SUM(L1941:M1941)</f>
        <v>7800</v>
      </c>
      <c r="L1941" s="259">
        <v>7800</v>
      </c>
    </row>
    <row r="1942" spans="1:31" customHeight="1" ht="51">
      <c r="B1942" s="266" t="s">
        <v>2727</v>
      </c>
      <c r="C1942" s="181" t="s">
        <v>452</v>
      </c>
      <c r="D1942" s="181" t="s">
        <v>20</v>
      </c>
      <c r="E1942" s="181" t="s">
        <v>512</v>
      </c>
      <c r="F1942" s="587" t="s">
        <v>2264</v>
      </c>
      <c r="G1942" s="588"/>
      <c r="H1942" s="588"/>
      <c r="I1942" s="589"/>
      <c r="J1942" s="257" t="s">
        <v>23</v>
      </c>
      <c r="K1942" s="259">
        <f>SUM(L1942:M1942)</f>
        <v>10500</v>
      </c>
      <c r="L1942" s="259">
        <v>10500</v>
      </c>
    </row>
    <row r="1943" spans="1:31" customHeight="1" ht="51">
      <c r="B1943" s="266" t="s">
        <v>2728</v>
      </c>
      <c r="C1943" s="181" t="s">
        <v>452</v>
      </c>
      <c r="D1943" s="181" t="s">
        <v>20</v>
      </c>
      <c r="E1943" s="181" t="s">
        <v>512</v>
      </c>
      <c r="F1943" s="587" t="s">
        <v>2264</v>
      </c>
      <c r="G1943" s="588"/>
      <c r="H1943" s="588"/>
      <c r="I1943" s="589"/>
      <c r="J1943" s="257" t="s">
        <v>23</v>
      </c>
      <c r="K1943" s="259">
        <f>SUM(L1943:M1943)</f>
        <v>10560</v>
      </c>
      <c r="L1943" s="259">
        <v>10560</v>
      </c>
    </row>
    <row r="1944" spans="1:31" customHeight="1" ht="51">
      <c r="B1944" s="266" t="s">
        <v>2729</v>
      </c>
      <c r="C1944" s="181" t="s">
        <v>452</v>
      </c>
      <c r="D1944" s="181" t="s">
        <v>20</v>
      </c>
      <c r="E1944" s="181" t="s">
        <v>512</v>
      </c>
      <c r="F1944" s="587" t="s">
        <v>2264</v>
      </c>
      <c r="G1944" s="588"/>
      <c r="H1944" s="588"/>
      <c r="I1944" s="589"/>
      <c r="J1944" s="257" t="s">
        <v>23</v>
      </c>
      <c r="K1944" s="259">
        <f>SUM(L1944:M1944)</f>
        <v>10880</v>
      </c>
      <c r="L1944" s="259">
        <v>10880</v>
      </c>
    </row>
    <row r="1945" spans="1:31">
      <c r="B1945" s="395" t="s">
        <v>2730</v>
      </c>
      <c r="F1945" s="587"/>
      <c r="G1945" s="588"/>
      <c r="H1945" s="588"/>
      <c r="I1945" s="589"/>
    </row>
    <row r="1946" spans="1:31">
      <c r="B1946" s="397" t="s">
        <v>2731</v>
      </c>
      <c r="F1946" s="587"/>
      <c r="G1946" s="588"/>
      <c r="H1946" s="588"/>
      <c r="I1946" s="589"/>
    </row>
    <row r="1947" spans="1:31" customHeight="1" ht="51">
      <c r="B1947" s="337" t="s">
        <v>2732</v>
      </c>
      <c r="C1947" s="181" t="s">
        <v>452</v>
      </c>
      <c r="D1947" s="181" t="s">
        <v>20</v>
      </c>
      <c r="E1947" s="181" t="s">
        <v>512</v>
      </c>
      <c r="F1947" s="587" t="s">
        <v>2261</v>
      </c>
      <c r="G1947" s="588"/>
      <c r="H1947" s="588"/>
      <c r="I1947" s="589"/>
      <c r="J1947" s="257" t="s">
        <v>23</v>
      </c>
      <c r="K1947" s="259">
        <f>SUM(L1947:M1947)</f>
        <v>92000</v>
      </c>
      <c r="L1947" s="259">
        <v>92000</v>
      </c>
    </row>
    <row r="1948" spans="1:31" customHeight="1" ht="25.5">
      <c r="B1948" s="395" t="s">
        <v>2733</v>
      </c>
      <c r="F1948" s="587"/>
      <c r="G1948" s="588"/>
      <c r="H1948" s="588"/>
      <c r="I1948" s="589"/>
    </row>
    <row r="1949" spans="1:31" customHeight="1" ht="51">
      <c r="B1949" s="398" t="s">
        <v>2734</v>
      </c>
      <c r="C1949" s="181" t="s">
        <v>452</v>
      </c>
      <c r="D1949" s="181" t="s">
        <v>20</v>
      </c>
      <c r="E1949" s="181" t="s">
        <v>512</v>
      </c>
      <c r="F1949" s="587" t="s">
        <v>973</v>
      </c>
      <c r="G1949" s="588"/>
      <c r="H1949" s="588"/>
      <c r="I1949" s="589"/>
      <c r="J1949" s="257" t="s">
        <v>23</v>
      </c>
      <c r="K1949" s="259">
        <f>SUM(L1949:M1949)</f>
        <v>800</v>
      </c>
      <c r="L1949" s="259">
        <v>800</v>
      </c>
    </row>
    <row r="1950" spans="1:31" customHeight="1" ht="51">
      <c r="B1950" s="398" t="s">
        <v>2735</v>
      </c>
      <c r="C1950" s="181" t="s">
        <v>452</v>
      </c>
      <c r="D1950" s="181" t="s">
        <v>20</v>
      </c>
      <c r="E1950" s="181" t="s">
        <v>512</v>
      </c>
      <c r="F1950" s="587" t="s">
        <v>973</v>
      </c>
      <c r="G1950" s="588"/>
      <c r="H1950" s="588"/>
      <c r="I1950" s="589"/>
      <c r="J1950" s="257" t="s">
        <v>23</v>
      </c>
      <c r="K1950" s="259">
        <f>SUM(L1950:M1950)</f>
        <v>6400</v>
      </c>
      <c r="L1950" s="259">
        <v>6400</v>
      </c>
    </row>
    <row r="1951" spans="1:31" customHeight="1" ht="51">
      <c r="B1951" s="398" t="s">
        <v>2736</v>
      </c>
      <c r="C1951" s="181" t="s">
        <v>452</v>
      </c>
      <c r="D1951" s="181" t="s">
        <v>20</v>
      </c>
      <c r="E1951" s="181" t="s">
        <v>512</v>
      </c>
      <c r="F1951" s="587" t="s">
        <v>973</v>
      </c>
      <c r="G1951" s="588"/>
      <c r="H1951" s="588"/>
      <c r="I1951" s="589"/>
      <c r="J1951" s="257" t="s">
        <v>23</v>
      </c>
      <c r="K1951" s="259">
        <f>SUM(L1951:M1951)</f>
        <v>16000</v>
      </c>
      <c r="L1951" s="259">
        <v>16000</v>
      </c>
    </row>
    <row r="1952" spans="1:31" customHeight="1" ht="51">
      <c r="B1952" s="398" t="s">
        <v>2737</v>
      </c>
      <c r="C1952" s="181" t="s">
        <v>452</v>
      </c>
      <c r="D1952" s="181" t="s">
        <v>20</v>
      </c>
      <c r="E1952" s="181" t="s">
        <v>512</v>
      </c>
      <c r="F1952" s="587" t="s">
        <v>973</v>
      </c>
      <c r="G1952" s="588"/>
      <c r="H1952" s="588"/>
      <c r="I1952" s="589"/>
      <c r="J1952" s="257" t="s">
        <v>23</v>
      </c>
      <c r="K1952" s="259">
        <f>SUM(L1952:M1952)</f>
        <v>2000</v>
      </c>
      <c r="L1952" s="259">
        <v>2000</v>
      </c>
    </row>
    <row r="1953" spans="1:31" customHeight="1" ht="51">
      <c r="B1953" s="398" t="s">
        <v>2738</v>
      </c>
      <c r="C1953" s="181" t="s">
        <v>452</v>
      </c>
      <c r="D1953" s="181" t="s">
        <v>20</v>
      </c>
      <c r="E1953" s="181" t="s">
        <v>512</v>
      </c>
      <c r="F1953" s="587" t="s">
        <v>973</v>
      </c>
      <c r="G1953" s="588"/>
      <c r="H1953" s="588"/>
      <c r="I1953" s="589"/>
      <c r="J1953" s="257" t="s">
        <v>23</v>
      </c>
      <c r="K1953" s="259">
        <f>SUM(L1953:M1953)</f>
        <v>2000</v>
      </c>
      <c r="L1953" s="259">
        <v>2000</v>
      </c>
    </row>
    <row r="1954" spans="1:31" customHeight="1" ht="51">
      <c r="B1954" s="398" t="s">
        <v>2739</v>
      </c>
      <c r="C1954" s="181" t="s">
        <v>452</v>
      </c>
      <c r="D1954" s="181" t="s">
        <v>20</v>
      </c>
      <c r="E1954" s="181" t="s">
        <v>512</v>
      </c>
      <c r="F1954" s="587" t="s">
        <v>973</v>
      </c>
      <c r="G1954" s="588"/>
      <c r="H1954" s="588"/>
      <c r="I1954" s="589"/>
      <c r="J1954" s="257" t="s">
        <v>23</v>
      </c>
      <c r="K1954" s="259">
        <f>SUM(L1954:M1954)</f>
        <v>1000</v>
      </c>
      <c r="L1954" s="259">
        <v>1000</v>
      </c>
    </row>
    <row r="1955" spans="1:31" customHeight="1" ht="51">
      <c r="B1955" s="398" t="s">
        <v>2740</v>
      </c>
      <c r="C1955" s="181" t="s">
        <v>452</v>
      </c>
      <c r="D1955" s="181" t="s">
        <v>20</v>
      </c>
      <c r="E1955" s="181" t="s">
        <v>512</v>
      </c>
      <c r="F1955" s="587" t="s">
        <v>973</v>
      </c>
      <c r="G1955" s="588"/>
      <c r="H1955" s="588"/>
      <c r="I1955" s="589"/>
      <c r="J1955" s="257" t="s">
        <v>23</v>
      </c>
      <c r="K1955" s="259">
        <f>SUM(L1955:M1955)</f>
        <v>4800</v>
      </c>
      <c r="L1955" s="259">
        <v>4800</v>
      </c>
    </row>
    <row r="1956" spans="1:31" customHeight="1" ht="51">
      <c r="B1956" s="398" t="s">
        <v>2741</v>
      </c>
      <c r="C1956" s="181" t="s">
        <v>452</v>
      </c>
      <c r="D1956" s="181" t="s">
        <v>20</v>
      </c>
      <c r="E1956" s="181" t="s">
        <v>512</v>
      </c>
      <c r="F1956" s="587" t="s">
        <v>973</v>
      </c>
      <c r="G1956" s="588"/>
      <c r="H1956" s="588"/>
      <c r="I1956" s="589"/>
      <c r="J1956" s="257" t="s">
        <v>23</v>
      </c>
      <c r="K1956" s="259">
        <f>SUM(L1956:M1956)</f>
        <v>4000</v>
      </c>
      <c r="L1956" s="259">
        <v>4000</v>
      </c>
    </row>
    <row r="1957" spans="1:31">
      <c r="B1957" s="244" t="s">
        <v>2742</v>
      </c>
      <c r="F1957" s="587"/>
      <c r="G1957" s="588"/>
      <c r="H1957" s="588"/>
      <c r="I1957" s="589"/>
    </row>
    <row r="1958" spans="1:31">
      <c r="B1958" s="370" t="s">
        <v>2743</v>
      </c>
      <c r="F1958" s="587"/>
      <c r="G1958" s="588"/>
      <c r="H1958" s="588"/>
      <c r="I1958" s="589"/>
    </row>
    <row r="1959" spans="1:31" customHeight="1" ht="51">
      <c r="B1959" s="266" t="s">
        <v>2744</v>
      </c>
      <c r="C1959" s="181" t="s">
        <v>452</v>
      </c>
      <c r="D1959" s="181" t="s">
        <v>20</v>
      </c>
      <c r="E1959" s="181" t="s">
        <v>512</v>
      </c>
      <c r="F1959" s="587" t="s">
        <v>933</v>
      </c>
      <c r="G1959" s="588"/>
      <c r="H1959" s="588"/>
      <c r="I1959" s="589"/>
      <c r="J1959" s="257" t="s">
        <v>23</v>
      </c>
      <c r="K1959" s="259">
        <f>SUM(L1959:M1959)</f>
        <v>26800</v>
      </c>
      <c r="L1959" s="259">
        <v>26800</v>
      </c>
    </row>
    <row r="1960" spans="1:31" customHeight="1" ht="51">
      <c r="B1960" s="266" t="s">
        <v>2745</v>
      </c>
      <c r="C1960" s="181" t="s">
        <v>452</v>
      </c>
      <c r="D1960" s="181" t="s">
        <v>20</v>
      </c>
      <c r="E1960" s="181" t="s">
        <v>512</v>
      </c>
      <c r="F1960" s="587" t="s">
        <v>933</v>
      </c>
      <c r="G1960" s="588"/>
      <c r="H1960" s="588"/>
      <c r="I1960" s="589"/>
      <c r="J1960" s="257" t="s">
        <v>23</v>
      </c>
      <c r="K1960" s="259">
        <f>SUM(L1960:M1960)</f>
        <v>2350</v>
      </c>
      <c r="L1960" s="259">
        <v>2350</v>
      </c>
    </row>
    <row r="1961" spans="1:31" customHeight="1" ht="51">
      <c r="B1961" s="266" t="s">
        <v>2746</v>
      </c>
      <c r="C1961" s="181" t="s">
        <v>452</v>
      </c>
      <c r="D1961" s="181" t="s">
        <v>20</v>
      </c>
      <c r="E1961" s="181" t="s">
        <v>512</v>
      </c>
      <c r="F1961" s="587" t="s">
        <v>933</v>
      </c>
      <c r="G1961" s="588"/>
      <c r="H1961" s="588"/>
      <c r="I1961" s="589"/>
      <c r="J1961" s="257" t="s">
        <v>23</v>
      </c>
      <c r="K1961" s="259">
        <f>SUM(L1961:M1961)</f>
        <v>5925</v>
      </c>
      <c r="L1961" s="259">
        <v>5925</v>
      </c>
    </row>
    <row r="1962" spans="1:31" customHeight="1" ht="51">
      <c r="B1962" s="241" t="s">
        <v>2747</v>
      </c>
      <c r="C1962" s="181" t="s">
        <v>452</v>
      </c>
      <c r="D1962" s="181" t="s">
        <v>20</v>
      </c>
      <c r="E1962" s="181" t="s">
        <v>512</v>
      </c>
      <c r="F1962" s="587" t="s">
        <v>933</v>
      </c>
      <c r="G1962" s="588"/>
      <c r="H1962" s="588"/>
      <c r="I1962" s="589"/>
      <c r="J1962" s="257" t="s">
        <v>23</v>
      </c>
      <c r="K1962" s="259">
        <f>SUM(L1962:M1962)</f>
        <v>735</v>
      </c>
      <c r="L1962" s="259">
        <v>735</v>
      </c>
    </row>
    <row r="1963" spans="1:31" customHeight="1" ht="51">
      <c r="B1963" s="241" t="s">
        <v>1215</v>
      </c>
      <c r="C1963" s="181" t="s">
        <v>452</v>
      </c>
      <c r="D1963" s="181" t="s">
        <v>20</v>
      </c>
      <c r="E1963" s="181" t="s">
        <v>512</v>
      </c>
      <c r="F1963" s="587" t="s">
        <v>933</v>
      </c>
      <c r="G1963" s="588"/>
      <c r="H1963" s="588"/>
      <c r="I1963" s="589"/>
      <c r="J1963" s="257" t="s">
        <v>23</v>
      </c>
      <c r="K1963" s="259">
        <f>SUM(L1963:M1963)</f>
        <v>3200</v>
      </c>
      <c r="L1963" s="259">
        <v>3200</v>
      </c>
    </row>
    <row r="1964" spans="1:31">
      <c r="B1964" s="399" t="s">
        <v>2748</v>
      </c>
      <c r="F1964" s="587"/>
      <c r="G1964" s="588"/>
      <c r="H1964" s="588"/>
      <c r="I1964" s="589"/>
    </row>
    <row r="1965" spans="1:31" customHeight="1" ht="51">
      <c r="B1965" s="241" t="s">
        <v>2749</v>
      </c>
      <c r="C1965" s="181" t="s">
        <v>452</v>
      </c>
      <c r="D1965" s="181" t="s">
        <v>20</v>
      </c>
      <c r="E1965" s="181" t="s">
        <v>512</v>
      </c>
      <c r="F1965" s="587" t="s">
        <v>2302</v>
      </c>
      <c r="G1965" s="588"/>
      <c r="H1965" s="588"/>
      <c r="I1965" s="589"/>
      <c r="J1965" s="257" t="s">
        <v>23</v>
      </c>
      <c r="K1965" s="259">
        <f>SUM(L1965:M1965)</f>
        <v>4500</v>
      </c>
      <c r="L1965" s="259">
        <v>4500</v>
      </c>
    </row>
    <row r="1966" spans="1:31" customHeight="1" ht="51">
      <c r="B1966" s="263" t="s">
        <v>2750</v>
      </c>
      <c r="C1966" s="181" t="s">
        <v>452</v>
      </c>
      <c r="D1966" s="181" t="s">
        <v>20</v>
      </c>
      <c r="E1966" s="181" t="s">
        <v>512</v>
      </c>
      <c r="F1966" s="587" t="s">
        <v>2302</v>
      </c>
      <c r="G1966" s="588"/>
      <c r="H1966" s="588"/>
      <c r="I1966" s="589"/>
      <c r="J1966" s="257" t="s">
        <v>23</v>
      </c>
      <c r="K1966" s="259">
        <f>SUM(L1966:M1966)</f>
        <v>3000</v>
      </c>
      <c r="L1966" s="259">
        <v>3000</v>
      </c>
    </row>
    <row r="1967" spans="1:31" customHeight="1" ht="51">
      <c r="B1967" s="263" t="s">
        <v>2751</v>
      </c>
      <c r="C1967" s="181" t="s">
        <v>452</v>
      </c>
      <c r="D1967" s="181" t="s">
        <v>20</v>
      </c>
      <c r="E1967" s="181" t="s">
        <v>512</v>
      </c>
      <c r="F1967" s="587" t="s">
        <v>2302</v>
      </c>
      <c r="G1967" s="588"/>
      <c r="H1967" s="588"/>
      <c r="I1967" s="589"/>
      <c r="J1967" s="257" t="s">
        <v>23</v>
      </c>
      <c r="K1967" s="259">
        <f>SUM(L1967:M1967)</f>
        <v>3000</v>
      </c>
      <c r="L1967" s="259">
        <v>3000</v>
      </c>
    </row>
    <row r="1968" spans="1:31">
      <c r="B1968" s="244" t="s">
        <v>2752</v>
      </c>
      <c r="F1968" s="587"/>
      <c r="G1968" s="588"/>
      <c r="H1968" s="588"/>
      <c r="I1968" s="589"/>
    </row>
    <row r="1969" spans="1:31" customHeight="1" ht="51">
      <c r="B1969" s="266" t="s">
        <v>2753</v>
      </c>
      <c r="C1969" s="181" t="s">
        <v>452</v>
      </c>
      <c r="D1969" s="181" t="s">
        <v>20</v>
      </c>
      <c r="E1969" s="181" t="s">
        <v>512</v>
      </c>
      <c r="F1969" s="587" t="s">
        <v>561</v>
      </c>
      <c r="G1969" s="588"/>
      <c r="H1969" s="588"/>
      <c r="I1969" s="589"/>
      <c r="J1969" s="257" t="s">
        <v>23</v>
      </c>
      <c r="K1969" s="259">
        <f>SUM(L1969:M1969)</f>
        <v>30000</v>
      </c>
      <c r="L1969" s="259">
        <v>30000</v>
      </c>
    </row>
    <row r="1970" spans="1:31" customHeight="1" ht="51">
      <c r="B1970" s="266" t="s">
        <v>2754</v>
      </c>
      <c r="C1970" s="181" t="s">
        <v>452</v>
      </c>
      <c r="D1970" s="181" t="s">
        <v>20</v>
      </c>
      <c r="E1970" s="181" t="s">
        <v>512</v>
      </c>
      <c r="F1970" s="587" t="s">
        <v>561</v>
      </c>
      <c r="G1970" s="588"/>
      <c r="H1970" s="588"/>
      <c r="I1970" s="589"/>
      <c r="J1970" s="257" t="s">
        <v>23</v>
      </c>
      <c r="K1970" s="259">
        <f>SUM(L1970:M1970)</f>
        <v>20000</v>
      </c>
      <c r="L1970" s="259">
        <v>20000</v>
      </c>
    </row>
    <row r="1971" spans="1:31" customHeight="1" ht="51">
      <c r="B1971" s="266" t="s">
        <v>2755</v>
      </c>
      <c r="C1971" s="181" t="s">
        <v>452</v>
      </c>
      <c r="D1971" s="181" t="s">
        <v>20</v>
      </c>
      <c r="E1971" s="181" t="s">
        <v>512</v>
      </c>
      <c r="F1971" s="587" t="s">
        <v>561</v>
      </c>
      <c r="G1971" s="588"/>
      <c r="H1971" s="588"/>
      <c r="I1971" s="589"/>
      <c r="J1971" s="257" t="s">
        <v>23</v>
      </c>
      <c r="K1971" s="259">
        <f>SUM(L1971:M1971)</f>
        <v>20000</v>
      </c>
      <c r="L1971" s="259">
        <v>20000</v>
      </c>
    </row>
    <row r="1972" spans="1:31" customHeight="1" ht="51">
      <c r="B1972" s="266" t="s">
        <v>1079</v>
      </c>
      <c r="C1972" s="181" t="s">
        <v>452</v>
      </c>
      <c r="D1972" s="181" t="s">
        <v>20</v>
      </c>
      <c r="E1972" s="181" t="s">
        <v>512</v>
      </c>
      <c r="F1972" s="587" t="s">
        <v>561</v>
      </c>
      <c r="G1972" s="588"/>
      <c r="H1972" s="588"/>
      <c r="I1972" s="589"/>
      <c r="J1972" s="257" t="s">
        <v>23</v>
      </c>
      <c r="K1972" s="259">
        <f>SUM(L1972:M1972)</f>
        <v>300</v>
      </c>
      <c r="L1972" s="259">
        <v>300</v>
      </c>
    </row>
    <row r="1973" spans="1:31" customHeight="1" ht="51">
      <c r="B1973" s="266" t="s">
        <v>2756</v>
      </c>
      <c r="C1973" s="181" t="s">
        <v>452</v>
      </c>
      <c r="D1973" s="181" t="s">
        <v>20</v>
      </c>
      <c r="E1973" s="181" t="s">
        <v>512</v>
      </c>
      <c r="F1973" s="587" t="s">
        <v>561</v>
      </c>
      <c r="G1973" s="588"/>
      <c r="H1973" s="588"/>
      <c r="I1973" s="589"/>
      <c r="J1973" s="257" t="s">
        <v>23</v>
      </c>
      <c r="K1973" s="259">
        <f>SUM(L1973:M1973)</f>
        <v>346</v>
      </c>
      <c r="L1973" s="259">
        <v>346</v>
      </c>
    </row>
    <row r="1974" spans="1:31" customHeight="1" ht="51">
      <c r="B1974" s="266" t="s">
        <v>2757</v>
      </c>
      <c r="C1974" s="181" t="s">
        <v>452</v>
      </c>
      <c r="D1974" s="181" t="s">
        <v>20</v>
      </c>
      <c r="E1974" s="181" t="s">
        <v>512</v>
      </c>
      <c r="F1974" s="587" t="s">
        <v>561</v>
      </c>
      <c r="G1974" s="588"/>
      <c r="H1974" s="588"/>
      <c r="I1974" s="589"/>
      <c r="J1974" s="257" t="s">
        <v>23</v>
      </c>
      <c r="K1974" s="259">
        <f>SUM(L1974:M1974)</f>
        <v>15000</v>
      </c>
      <c r="L1974" s="259">
        <v>15000</v>
      </c>
    </row>
    <row r="1975" spans="1:31" customHeight="1" ht="51">
      <c r="B1975" s="266" t="s">
        <v>2747</v>
      </c>
      <c r="C1975" s="181" t="s">
        <v>452</v>
      </c>
      <c r="D1975" s="181" t="s">
        <v>20</v>
      </c>
      <c r="E1975" s="181" t="s">
        <v>512</v>
      </c>
      <c r="F1975" s="587" t="s">
        <v>561</v>
      </c>
      <c r="G1975" s="588"/>
      <c r="H1975" s="588"/>
      <c r="I1975" s="589"/>
      <c r="J1975" s="257" t="s">
        <v>23</v>
      </c>
      <c r="K1975" s="259">
        <f>SUM(L1975:M1975)</f>
        <v>1050</v>
      </c>
      <c r="L1975" s="259">
        <v>1050</v>
      </c>
    </row>
    <row r="1976" spans="1:31" customHeight="1" ht="51">
      <c r="B1976" s="266" t="s">
        <v>2758</v>
      </c>
      <c r="C1976" s="181" t="s">
        <v>452</v>
      </c>
      <c r="D1976" s="181" t="s">
        <v>20</v>
      </c>
      <c r="E1976" s="181" t="s">
        <v>512</v>
      </c>
      <c r="F1976" s="587" t="s">
        <v>561</v>
      </c>
      <c r="G1976" s="588"/>
      <c r="H1976" s="588"/>
      <c r="I1976" s="589"/>
      <c r="J1976" s="257" t="s">
        <v>23</v>
      </c>
      <c r="K1976" s="259">
        <f>SUM(L1976:M1976)</f>
        <v>7200</v>
      </c>
      <c r="L1976" s="259">
        <v>7200</v>
      </c>
    </row>
    <row r="1977" spans="1:31" customHeight="1" ht="51">
      <c r="B1977" s="266" t="s">
        <v>2759</v>
      </c>
      <c r="C1977" s="181" t="s">
        <v>452</v>
      </c>
      <c r="D1977" s="181" t="s">
        <v>20</v>
      </c>
      <c r="E1977" s="181" t="s">
        <v>512</v>
      </c>
      <c r="F1977" s="587" t="s">
        <v>561</v>
      </c>
      <c r="G1977" s="588"/>
      <c r="H1977" s="588"/>
      <c r="I1977" s="589"/>
      <c r="J1977" s="257" t="s">
        <v>23</v>
      </c>
      <c r="K1977" s="259">
        <f>SUM(L1977:M1977)</f>
        <v>400</v>
      </c>
      <c r="L1977" s="259">
        <v>400</v>
      </c>
    </row>
    <row r="1978" spans="1:31" customHeight="1" ht="51">
      <c r="B1978" s="241" t="s">
        <v>2760</v>
      </c>
      <c r="C1978" s="181" t="s">
        <v>452</v>
      </c>
      <c r="D1978" s="181" t="s">
        <v>20</v>
      </c>
      <c r="E1978" s="181" t="s">
        <v>512</v>
      </c>
      <c r="F1978" s="587" t="s">
        <v>561</v>
      </c>
      <c r="G1978" s="588"/>
      <c r="H1978" s="588"/>
      <c r="I1978" s="589"/>
      <c r="J1978" s="257" t="s">
        <v>23</v>
      </c>
      <c r="K1978" s="259">
        <f>SUM(L1978:M1978)</f>
        <v>850</v>
      </c>
      <c r="L1978" s="259">
        <v>850</v>
      </c>
    </row>
    <row r="1979" spans="1:31" customHeight="1" ht="51">
      <c r="B1979" s="241" t="s">
        <v>1113</v>
      </c>
      <c r="C1979" s="181" t="s">
        <v>452</v>
      </c>
      <c r="D1979" s="181" t="s">
        <v>20</v>
      </c>
      <c r="E1979" s="181" t="s">
        <v>512</v>
      </c>
      <c r="F1979" s="587" t="s">
        <v>561</v>
      </c>
      <c r="G1979" s="588"/>
      <c r="H1979" s="588"/>
      <c r="I1979" s="589"/>
      <c r="J1979" s="257" t="s">
        <v>23</v>
      </c>
      <c r="K1979" s="259">
        <f>SUM(L1979:M1979)</f>
        <v>340</v>
      </c>
      <c r="L1979" s="259">
        <v>340</v>
      </c>
    </row>
    <row r="1980" spans="1:31" customHeight="1" ht="51">
      <c r="B1980" s="241" t="s">
        <v>1310</v>
      </c>
      <c r="C1980" s="181" t="s">
        <v>452</v>
      </c>
      <c r="D1980" s="181" t="s">
        <v>20</v>
      </c>
      <c r="E1980" s="181" t="s">
        <v>512</v>
      </c>
      <c r="F1980" s="587" t="s">
        <v>561</v>
      </c>
      <c r="G1980" s="588"/>
      <c r="H1980" s="588"/>
      <c r="I1980" s="589"/>
      <c r="J1980" s="257" t="s">
        <v>23</v>
      </c>
      <c r="K1980" s="259">
        <f>SUM(L1980:M1980)</f>
        <v>300</v>
      </c>
      <c r="L1980" s="259">
        <v>300</v>
      </c>
    </row>
    <row r="1981" spans="1:31" customHeight="1" ht="51">
      <c r="B1981" s="241" t="s">
        <v>2761</v>
      </c>
      <c r="C1981" s="181" t="s">
        <v>452</v>
      </c>
      <c r="D1981" s="181" t="s">
        <v>20</v>
      </c>
      <c r="E1981" s="181" t="s">
        <v>512</v>
      </c>
      <c r="F1981" s="587" t="s">
        <v>561</v>
      </c>
      <c r="G1981" s="588"/>
      <c r="H1981" s="588"/>
      <c r="I1981" s="589"/>
      <c r="J1981" s="257" t="s">
        <v>23</v>
      </c>
      <c r="K1981" s="259">
        <f>SUM(L1981:M1981)</f>
        <v>31600</v>
      </c>
      <c r="L1981" s="259">
        <v>31600</v>
      </c>
    </row>
    <row r="1982" spans="1:31" customHeight="1" ht="51">
      <c r="B1982" s="266" t="s">
        <v>2762</v>
      </c>
      <c r="C1982" s="181" t="s">
        <v>452</v>
      </c>
      <c r="D1982" s="181" t="s">
        <v>20</v>
      </c>
      <c r="E1982" s="181" t="s">
        <v>512</v>
      </c>
      <c r="F1982" s="587" t="s">
        <v>561</v>
      </c>
      <c r="G1982" s="588"/>
      <c r="H1982" s="588"/>
      <c r="I1982" s="589"/>
      <c r="J1982" s="257" t="s">
        <v>23</v>
      </c>
      <c r="K1982" s="259">
        <f>SUM(L1982:M1982)</f>
        <v>5000</v>
      </c>
      <c r="L1982" s="259">
        <v>5000</v>
      </c>
    </row>
    <row r="1983" spans="1:31" customHeight="1" ht="51">
      <c r="B1983" s="266" t="s">
        <v>2763</v>
      </c>
      <c r="C1983" s="181" t="s">
        <v>452</v>
      </c>
      <c r="D1983" s="181" t="s">
        <v>20</v>
      </c>
      <c r="E1983" s="181" t="s">
        <v>512</v>
      </c>
      <c r="F1983" s="587" t="s">
        <v>561</v>
      </c>
      <c r="G1983" s="588"/>
      <c r="H1983" s="588"/>
      <c r="I1983" s="589"/>
      <c r="J1983" s="257" t="s">
        <v>23</v>
      </c>
      <c r="K1983" s="259">
        <f>SUM(L1983:M1983)</f>
        <v>1700</v>
      </c>
      <c r="L1983" s="259">
        <v>1700</v>
      </c>
    </row>
    <row r="1984" spans="1:31" customHeight="1" ht="51">
      <c r="B1984" s="241" t="s">
        <v>2702</v>
      </c>
      <c r="C1984" s="181" t="s">
        <v>452</v>
      </c>
      <c r="D1984" s="181" t="s">
        <v>20</v>
      </c>
      <c r="E1984" s="181" t="s">
        <v>512</v>
      </c>
      <c r="F1984" s="587" t="s">
        <v>561</v>
      </c>
      <c r="G1984" s="588"/>
      <c r="H1984" s="588"/>
      <c r="I1984" s="589"/>
      <c r="J1984" s="257" t="s">
        <v>23</v>
      </c>
      <c r="K1984" s="259">
        <f>SUM(L1984:M1984)</f>
        <v>1250</v>
      </c>
      <c r="L1984" s="259">
        <v>1250</v>
      </c>
    </row>
    <row r="1985" spans="1:31" customHeight="1" ht="51">
      <c r="B1985" s="266" t="s">
        <v>1188</v>
      </c>
      <c r="C1985" s="181" t="s">
        <v>452</v>
      </c>
      <c r="D1985" s="181" t="s">
        <v>20</v>
      </c>
      <c r="E1985" s="181" t="s">
        <v>512</v>
      </c>
      <c r="F1985" s="587" t="s">
        <v>561</v>
      </c>
      <c r="G1985" s="588"/>
      <c r="H1985" s="588"/>
      <c r="I1985" s="589"/>
      <c r="J1985" s="257" t="s">
        <v>23</v>
      </c>
      <c r="K1985" s="259">
        <f>SUM(L1985:M1985)</f>
        <v>2805</v>
      </c>
      <c r="L1985" s="259">
        <v>2805</v>
      </c>
    </row>
    <row r="1986" spans="1:31" customHeight="1" ht="51">
      <c r="B1986" s="337" t="s">
        <v>1275</v>
      </c>
      <c r="C1986" s="181" t="s">
        <v>452</v>
      </c>
      <c r="D1986" s="181" t="s">
        <v>20</v>
      </c>
      <c r="E1986" s="181" t="s">
        <v>512</v>
      </c>
      <c r="F1986" s="587" t="s">
        <v>561</v>
      </c>
      <c r="G1986" s="588"/>
      <c r="H1986" s="588"/>
      <c r="I1986" s="589"/>
      <c r="J1986" s="257" t="s">
        <v>23</v>
      </c>
      <c r="K1986" s="259">
        <f>SUM(L1986:M1986)</f>
        <v>400</v>
      </c>
      <c r="L1986" s="259">
        <v>400</v>
      </c>
    </row>
    <row r="1987" spans="1:31" customHeight="1" ht="51">
      <c r="B1987" s="337" t="s">
        <v>2764</v>
      </c>
      <c r="C1987" s="181" t="s">
        <v>452</v>
      </c>
      <c r="D1987" s="181" t="s">
        <v>20</v>
      </c>
      <c r="E1987" s="181" t="s">
        <v>512</v>
      </c>
      <c r="F1987" s="587" t="s">
        <v>561</v>
      </c>
      <c r="G1987" s="588"/>
      <c r="H1987" s="588"/>
      <c r="I1987" s="589"/>
      <c r="J1987" s="257" t="s">
        <v>23</v>
      </c>
      <c r="K1987" s="259">
        <f>SUM(L1987:M1987)</f>
        <v>92</v>
      </c>
      <c r="L1987" s="259">
        <v>92</v>
      </c>
    </row>
    <row r="1988" spans="1:31" customHeight="1" ht="51">
      <c r="B1988" s="266" t="s">
        <v>2765</v>
      </c>
      <c r="C1988" s="181" t="s">
        <v>452</v>
      </c>
      <c r="D1988" s="181" t="s">
        <v>20</v>
      </c>
      <c r="E1988" s="181" t="s">
        <v>512</v>
      </c>
      <c r="F1988" s="587" t="s">
        <v>561</v>
      </c>
      <c r="G1988" s="588"/>
      <c r="H1988" s="588"/>
      <c r="I1988" s="589"/>
      <c r="J1988" s="257" t="s">
        <v>23</v>
      </c>
      <c r="K1988" s="259">
        <f>SUM(L1988:M1988)</f>
        <v>1020</v>
      </c>
      <c r="L1988" s="259">
        <v>1020</v>
      </c>
    </row>
    <row r="1989" spans="1:31" customHeight="1" ht="51">
      <c r="B1989" s="266" t="s">
        <v>2766</v>
      </c>
      <c r="C1989" s="181" t="s">
        <v>452</v>
      </c>
      <c r="D1989" s="181" t="s">
        <v>20</v>
      </c>
      <c r="E1989" s="181" t="s">
        <v>512</v>
      </c>
      <c r="F1989" s="587" t="s">
        <v>561</v>
      </c>
      <c r="G1989" s="588"/>
      <c r="H1989" s="588"/>
      <c r="I1989" s="589"/>
      <c r="J1989" s="257" t="s">
        <v>23</v>
      </c>
      <c r="K1989" s="259">
        <f>SUM(L1989:M1989)</f>
        <v>500</v>
      </c>
      <c r="L1989" s="259">
        <v>500</v>
      </c>
    </row>
    <row r="1990" spans="1:31" customHeight="1" ht="51">
      <c r="B1990" s="266" t="s">
        <v>2767</v>
      </c>
      <c r="C1990" s="181" t="s">
        <v>452</v>
      </c>
      <c r="D1990" s="181" t="s">
        <v>20</v>
      </c>
      <c r="E1990" s="181" t="s">
        <v>512</v>
      </c>
      <c r="F1990" s="587" t="s">
        <v>561</v>
      </c>
      <c r="G1990" s="588"/>
      <c r="H1990" s="588"/>
      <c r="I1990" s="589"/>
      <c r="J1990" s="257" t="s">
        <v>23</v>
      </c>
      <c r="K1990" s="259">
        <f>SUM(L1990:M1990)</f>
        <v>1160</v>
      </c>
      <c r="L1990" s="259">
        <v>1160</v>
      </c>
    </row>
    <row r="1991" spans="1:31" customHeight="1" ht="51">
      <c r="B1991" s="266" t="s">
        <v>2768</v>
      </c>
      <c r="C1991" s="181" t="s">
        <v>452</v>
      </c>
      <c r="D1991" s="181" t="s">
        <v>20</v>
      </c>
      <c r="E1991" s="181" t="s">
        <v>512</v>
      </c>
      <c r="F1991" s="587" t="s">
        <v>561</v>
      </c>
      <c r="G1991" s="588"/>
      <c r="H1991" s="588"/>
      <c r="I1991" s="589"/>
      <c r="J1991" s="257" t="s">
        <v>23</v>
      </c>
      <c r="K1991" s="259">
        <f>SUM(L1991:M1991)</f>
        <v>900</v>
      </c>
      <c r="L1991" s="259">
        <v>900</v>
      </c>
    </row>
    <row r="1992" spans="1:31" customHeight="1" ht="51">
      <c r="B1992" s="266" t="s">
        <v>2769</v>
      </c>
      <c r="C1992" s="181" t="s">
        <v>452</v>
      </c>
      <c r="D1992" s="181" t="s">
        <v>20</v>
      </c>
      <c r="E1992" s="181" t="s">
        <v>512</v>
      </c>
      <c r="F1992" s="587" t="s">
        <v>561</v>
      </c>
      <c r="G1992" s="588"/>
      <c r="H1992" s="588"/>
      <c r="I1992" s="589"/>
      <c r="J1992" s="257" t="s">
        <v>23</v>
      </c>
      <c r="K1992" s="259">
        <f>SUM(L1992:M1992)</f>
        <v>2000</v>
      </c>
      <c r="L1992" s="259">
        <v>2000</v>
      </c>
    </row>
    <row r="1993" spans="1:31" customHeight="1" ht="51">
      <c r="B1993" s="266" t="s">
        <v>2770</v>
      </c>
      <c r="C1993" s="181" t="s">
        <v>452</v>
      </c>
      <c r="D1993" s="181" t="s">
        <v>20</v>
      </c>
      <c r="E1993" s="181" t="s">
        <v>512</v>
      </c>
      <c r="F1993" s="587" t="s">
        <v>561</v>
      </c>
      <c r="G1993" s="588"/>
      <c r="H1993" s="588"/>
      <c r="I1993" s="589"/>
      <c r="J1993" s="257" t="s">
        <v>23</v>
      </c>
      <c r="K1993" s="259">
        <f>SUM(L1993:M1993)</f>
        <v>2600</v>
      </c>
      <c r="L1993" s="259">
        <v>2600</v>
      </c>
    </row>
    <row r="1994" spans="1:31" customHeight="1" ht="51">
      <c r="B1994" s="266" t="s">
        <v>2771</v>
      </c>
      <c r="C1994" s="181" t="s">
        <v>452</v>
      </c>
      <c r="D1994" s="181" t="s">
        <v>20</v>
      </c>
      <c r="E1994" s="181" t="s">
        <v>512</v>
      </c>
      <c r="F1994" s="587" t="s">
        <v>561</v>
      </c>
      <c r="G1994" s="588"/>
      <c r="H1994" s="588"/>
      <c r="I1994" s="589"/>
      <c r="J1994" s="257" t="s">
        <v>23</v>
      </c>
      <c r="K1994" s="259">
        <f>SUM(L1994:M1994)</f>
        <v>3000</v>
      </c>
      <c r="L1994" s="259">
        <v>3000</v>
      </c>
    </row>
    <row r="1995" spans="1:31">
      <c r="B1995" s="396" t="s">
        <v>2772</v>
      </c>
      <c r="C1995" s="396"/>
      <c r="F1995" s="587"/>
      <c r="G1995" s="588"/>
      <c r="H1995" s="588"/>
      <c r="I1995" s="589"/>
    </row>
    <row r="1996" spans="1:31" customHeight="1" ht="51">
      <c r="B1996" s="337" t="s">
        <v>2289</v>
      </c>
      <c r="C1996" s="181" t="s">
        <v>452</v>
      </c>
      <c r="D1996" s="181" t="s">
        <v>20</v>
      </c>
      <c r="E1996" s="181" t="s">
        <v>512</v>
      </c>
      <c r="F1996" s="587" t="s">
        <v>2261</v>
      </c>
      <c r="G1996" s="588"/>
      <c r="H1996" s="588"/>
      <c r="I1996" s="589"/>
      <c r="J1996" s="257" t="s">
        <v>23</v>
      </c>
      <c r="K1996" s="259">
        <f>SUM(L1996:M1996)</f>
        <v>17600</v>
      </c>
      <c r="L1996" s="259">
        <v>17600</v>
      </c>
    </row>
    <row r="1997" spans="1:31" customHeight="1" ht="51">
      <c r="B1997" s="337" t="s">
        <v>2773</v>
      </c>
      <c r="C1997" s="181" t="s">
        <v>452</v>
      </c>
      <c r="D1997" s="181" t="s">
        <v>20</v>
      </c>
      <c r="E1997" s="181" t="s">
        <v>512</v>
      </c>
      <c r="F1997" s="587" t="s">
        <v>2261</v>
      </c>
      <c r="G1997" s="588"/>
      <c r="H1997" s="588"/>
      <c r="I1997" s="589"/>
      <c r="J1997" s="257" t="s">
        <v>23</v>
      </c>
      <c r="K1997" s="259">
        <f>SUM(L1997:M1997)</f>
        <v>16500</v>
      </c>
      <c r="L1997" s="259">
        <v>16500</v>
      </c>
    </row>
    <row r="1998" spans="1:31" customHeight="1" ht="51">
      <c r="B1998" s="337" t="s">
        <v>2774</v>
      </c>
      <c r="C1998" s="181" t="s">
        <v>452</v>
      </c>
      <c r="D1998" s="181" t="s">
        <v>20</v>
      </c>
      <c r="E1998" s="181" t="s">
        <v>512</v>
      </c>
      <c r="F1998" s="587" t="s">
        <v>2261</v>
      </c>
      <c r="G1998" s="588"/>
      <c r="H1998" s="588"/>
      <c r="I1998" s="589"/>
      <c r="J1998" s="257" t="s">
        <v>23</v>
      </c>
      <c r="K1998" s="259">
        <f>SUM(L1998:M1998)</f>
        <v>1036</v>
      </c>
      <c r="L1998" s="259">
        <v>1036</v>
      </c>
    </row>
    <row r="1999" spans="1:31" customHeight="1" ht="51">
      <c r="B1999" s="337" t="s">
        <v>2775</v>
      </c>
      <c r="C1999" s="181" t="s">
        <v>452</v>
      </c>
      <c r="D1999" s="181" t="s">
        <v>20</v>
      </c>
      <c r="E1999" s="181" t="s">
        <v>512</v>
      </c>
      <c r="F1999" s="587" t="s">
        <v>958</v>
      </c>
      <c r="G1999" s="588"/>
      <c r="H1999" s="588"/>
      <c r="I1999" s="589"/>
      <c r="J1999" s="257" t="s">
        <v>23</v>
      </c>
      <c r="K1999" s="259">
        <f>SUM(L1999:M1999)</f>
        <v>37500</v>
      </c>
      <c r="L1999" s="259">
        <v>37500</v>
      </c>
    </row>
    <row r="2000" spans="1:31" customHeight="1" ht="51">
      <c r="B2000" s="337" t="s">
        <v>2776</v>
      </c>
      <c r="C2000" s="181" t="s">
        <v>452</v>
      </c>
      <c r="D2000" s="181" t="s">
        <v>20</v>
      </c>
      <c r="E2000" s="181" t="s">
        <v>512</v>
      </c>
      <c r="F2000" s="587" t="s">
        <v>958</v>
      </c>
      <c r="G2000" s="588"/>
      <c r="H2000" s="588"/>
      <c r="I2000" s="589"/>
      <c r="J2000" s="257" t="s">
        <v>23</v>
      </c>
      <c r="K2000" s="259">
        <f>SUM(L2000:M2000)</f>
        <v>55750</v>
      </c>
      <c r="L2000" s="259">
        <v>55750</v>
      </c>
    </row>
    <row r="2001" spans="1:31" customHeight="1" ht="51">
      <c r="B2001" s="337" t="s">
        <v>2777</v>
      </c>
      <c r="C2001" s="181" t="s">
        <v>452</v>
      </c>
      <c r="D2001" s="181" t="s">
        <v>20</v>
      </c>
      <c r="E2001" s="181" t="s">
        <v>512</v>
      </c>
      <c r="F2001" s="587" t="s">
        <v>958</v>
      </c>
      <c r="G2001" s="588"/>
      <c r="H2001" s="588"/>
      <c r="I2001" s="589"/>
      <c r="J2001" s="257" t="s">
        <v>23</v>
      </c>
      <c r="K2001" s="259">
        <f>SUM(L2001:M2001)</f>
        <v>27500</v>
      </c>
      <c r="L2001" s="259">
        <v>27500</v>
      </c>
    </row>
    <row r="2002" spans="1:31">
      <c r="B2002" s="395" t="s">
        <v>2778</v>
      </c>
      <c r="F2002" s="587"/>
      <c r="G2002" s="588"/>
      <c r="H2002" s="588"/>
      <c r="I2002" s="589"/>
    </row>
    <row r="2003" spans="1:31" customHeight="1" ht="51">
      <c r="B2003" s="266" t="s">
        <v>2779</v>
      </c>
      <c r="C2003" s="181" t="s">
        <v>452</v>
      </c>
      <c r="D2003" s="181" t="s">
        <v>20</v>
      </c>
      <c r="E2003" s="181" t="s">
        <v>512</v>
      </c>
      <c r="F2003" s="587" t="s">
        <v>962</v>
      </c>
      <c r="G2003" s="588"/>
      <c r="H2003" s="588"/>
      <c r="I2003" s="589"/>
      <c r="J2003" s="257" t="s">
        <v>23</v>
      </c>
      <c r="K2003" s="259">
        <f>SUM(L2003:M2003)</f>
        <v>124700</v>
      </c>
      <c r="L2003" s="259">
        <v>124700</v>
      </c>
    </row>
    <row r="2004" spans="1:31" customHeight="1" ht="51">
      <c r="B2004" s="266" t="s">
        <v>2780</v>
      </c>
      <c r="C2004" s="181" t="s">
        <v>452</v>
      </c>
      <c r="D2004" s="181" t="s">
        <v>20</v>
      </c>
      <c r="E2004" s="181" t="s">
        <v>512</v>
      </c>
      <c r="F2004" s="587" t="s">
        <v>962</v>
      </c>
      <c r="G2004" s="588"/>
      <c r="H2004" s="588"/>
      <c r="I2004" s="589"/>
      <c r="J2004" s="257" t="s">
        <v>23</v>
      </c>
      <c r="K2004" s="259">
        <f>SUM(L2004:M2004)</f>
        <v>124700</v>
      </c>
      <c r="L2004" s="259">
        <v>124700</v>
      </c>
    </row>
    <row r="2005" spans="1:31" customHeight="1" ht="51">
      <c r="B2005" s="266" t="s">
        <v>2781</v>
      </c>
      <c r="C2005" s="181" t="s">
        <v>452</v>
      </c>
      <c r="D2005" s="181" t="s">
        <v>20</v>
      </c>
      <c r="E2005" s="181" t="s">
        <v>512</v>
      </c>
      <c r="F2005" s="587" t="s">
        <v>962</v>
      </c>
      <c r="G2005" s="588"/>
      <c r="H2005" s="588"/>
      <c r="I2005" s="589"/>
      <c r="J2005" s="257" t="s">
        <v>23</v>
      </c>
      <c r="K2005" s="259">
        <f>SUM(L2005:M2005)</f>
        <v>5160</v>
      </c>
      <c r="L2005" s="259">
        <v>5160</v>
      </c>
    </row>
    <row r="2006" spans="1:31" customHeight="1" ht="51">
      <c r="B2006" s="266" t="s">
        <v>2782</v>
      </c>
      <c r="C2006" s="181" t="s">
        <v>452</v>
      </c>
      <c r="D2006" s="181" t="s">
        <v>20</v>
      </c>
      <c r="E2006" s="181" t="s">
        <v>512</v>
      </c>
      <c r="F2006" s="587" t="s">
        <v>962</v>
      </c>
      <c r="G2006" s="588"/>
      <c r="H2006" s="588"/>
      <c r="I2006" s="589"/>
      <c r="J2006" s="257" t="s">
        <v>23</v>
      </c>
      <c r="K2006" s="259">
        <f>SUM(L2006:M2006)</f>
        <v>3870</v>
      </c>
      <c r="L2006" s="259">
        <v>3870</v>
      </c>
    </row>
    <row r="2007" spans="1:31" customHeight="1" ht="51">
      <c r="B2007" s="266" t="s">
        <v>2783</v>
      </c>
      <c r="C2007" s="181" t="s">
        <v>452</v>
      </c>
      <c r="D2007" s="181" t="s">
        <v>20</v>
      </c>
      <c r="E2007" s="181" t="s">
        <v>512</v>
      </c>
      <c r="F2007" s="587" t="s">
        <v>962</v>
      </c>
      <c r="G2007" s="588"/>
      <c r="H2007" s="588"/>
      <c r="I2007" s="589"/>
      <c r="J2007" s="257" t="s">
        <v>23</v>
      </c>
      <c r="K2007" s="259">
        <f>SUM(L2007:M2007)</f>
        <v>2150</v>
      </c>
      <c r="L2007" s="259">
        <v>2150</v>
      </c>
    </row>
    <row r="2008" spans="1:31">
      <c r="B2008" s="396" t="s">
        <v>2784</v>
      </c>
      <c r="C2008" s="396"/>
      <c r="F2008" s="587"/>
      <c r="G2008" s="588"/>
      <c r="H2008" s="588"/>
      <c r="I2008" s="589"/>
    </row>
    <row r="2009" spans="1:31" customHeight="1" ht="51">
      <c r="B2009" s="337" t="s">
        <v>2785</v>
      </c>
      <c r="C2009" s="181" t="s">
        <v>452</v>
      </c>
      <c r="D2009" s="181" t="s">
        <v>20</v>
      </c>
      <c r="E2009" s="181" t="s">
        <v>512</v>
      </c>
      <c r="F2009" s="587" t="s">
        <v>966</v>
      </c>
      <c r="G2009" s="588"/>
      <c r="H2009" s="588"/>
      <c r="I2009" s="589"/>
      <c r="J2009" s="257" t="s">
        <v>23</v>
      </c>
      <c r="K2009" s="259">
        <f>SUM(L2009:M2009)</f>
        <v>31000</v>
      </c>
      <c r="L2009" s="259">
        <v>31000</v>
      </c>
    </row>
    <row r="2010" spans="1:31" customHeight="1" ht="51">
      <c r="B2010" s="337" t="s">
        <v>2786</v>
      </c>
      <c r="C2010" s="181" t="s">
        <v>452</v>
      </c>
      <c r="D2010" s="181" t="s">
        <v>20</v>
      </c>
      <c r="E2010" s="181" t="s">
        <v>512</v>
      </c>
      <c r="F2010" s="587" t="s">
        <v>966</v>
      </c>
      <c r="G2010" s="588"/>
      <c r="H2010" s="588"/>
      <c r="I2010" s="589"/>
      <c r="J2010" s="257" t="s">
        <v>23</v>
      </c>
      <c r="K2010" s="259">
        <f>SUM(L2010:M2010)</f>
        <v>300</v>
      </c>
      <c r="L2010" s="259">
        <v>300</v>
      </c>
    </row>
    <row r="2011" spans="1:31" customHeight="1" ht="51">
      <c r="B2011" s="337" t="s">
        <v>2787</v>
      </c>
      <c r="C2011" s="181" t="s">
        <v>452</v>
      </c>
      <c r="D2011" s="181" t="s">
        <v>20</v>
      </c>
      <c r="E2011" s="181" t="s">
        <v>512</v>
      </c>
      <c r="F2011" s="587" t="s">
        <v>966</v>
      </c>
      <c r="G2011" s="588"/>
      <c r="H2011" s="588"/>
      <c r="I2011" s="589"/>
      <c r="J2011" s="257" t="s">
        <v>23</v>
      </c>
      <c r="K2011" s="259">
        <f>SUM(L2011:M2011)</f>
        <v>1200</v>
      </c>
      <c r="L2011" s="259">
        <v>1200</v>
      </c>
    </row>
    <row r="2012" spans="1:31" customHeight="1" ht="51">
      <c r="B2012" s="337" t="s">
        <v>2788</v>
      </c>
      <c r="C2012" s="181" t="s">
        <v>452</v>
      </c>
      <c r="D2012" s="181" t="s">
        <v>20</v>
      </c>
      <c r="E2012" s="181" t="s">
        <v>512</v>
      </c>
      <c r="F2012" s="587" t="s">
        <v>966</v>
      </c>
      <c r="G2012" s="588"/>
      <c r="H2012" s="588"/>
      <c r="I2012" s="589"/>
      <c r="J2012" s="257" t="s">
        <v>23</v>
      </c>
      <c r="K2012" s="259">
        <f>SUM(L2012:M2012)</f>
        <v>4136</v>
      </c>
      <c r="L2012" s="259">
        <v>4136</v>
      </c>
    </row>
    <row r="2013" spans="1:31" customHeight="1" ht="51">
      <c r="B2013" s="337" t="s">
        <v>2789</v>
      </c>
      <c r="C2013" s="181" t="s">
        <v>452</v>
      </c>
      <c r="D2013" s="181" t="s">
        <v>20</v>
      </c>
      <c r="E2013" s="181" t="s">
        <v>512</v>
      </c>
      <c r="F2013" s="587" t="s">
        <v>966</v>
      </c>
      <c r="G2013" s="588"/>
      <c r="H2013" s="588"/>
      <c r="I2013" s="589"/>
      <c r="J2013" s="257" t="s">
        <v>23</v>
      </c>
      <c r="K2013" s="259">
        <f>SUM(L2013:M2013)</f>
        <v>5040</v>
      </c>
      <c r="L2013" s="259">
        <v>5040</v>
      </c>
    </row>
    <row r="2014" spans="1:31" customHeight="1" ht="51">
      <c r="B2014" s="337" t="s">
        <v>2790</v>
      </c>
      <c r="C2014" s="181" t="s">
        <v>452</v>
      </c>
      <c r="D2014" s="181" t="s">
        <v>20</v>
      </c>
      <c r="E2014" s="181" t="s">
        <v>512</v>
      </c>
      <c r="F2014" s="587" t="s">
        <v>966</v>
      </c>
      <c r="G2014" s="588"/>
      <c r="H2014" s="588"/>
      <c r="I2014" s="589"/>
      <c r="J2014" s="257" t="s">
        <v>23</v>
      </c>
      <c r="K2014" s="259">
        <f>SUM(L2014:M2014)</f>
        <v>2560</v>
      </c>
      <c r="L2014" s="259">
        <v>2560</v>
      </c>
    </row>
    <row r="2015" spans="1:31" customHeight="1" ht="51">
      <c r="B2015" s="337" t="s">
        <v>2791</v>
      </c>
      <c r="C2015" s="181" t="s">
        <v>452</v>
      </c>
      <c r="D2015" s="181" t="s">
        <v>20</v>
      </c>
      <c r="E2015" s="181" t="s">
        <v>512</v>
      </c>
      <c r="F2015" s="587" t="s">
        <v>966</v>
      </c>
      <c r="G2015" s="588"/>
      <c r="H2015" s="588"/>
      <c r="I2015" s="589"/>
      <c r="J2015" s="257" t="s">
        <v>23</v>
      </c>
      <c r="K2015" s="259">
        <f>SUM(L2015:M2015)</f>
        <v>8320</v>
      </c>
      <c r="L2015" s="259">
        <v>8320</v>
      </c>
    </row>
    <row r="2016" spans="1:31" customHeight="1" ht="51">
      <c r="B2016" s="337" t="s">
        <v>2792</v>
      </c>
      <c r="C2016" s="181" t="s">
        <v>452</v>
      </c>
      <c r="D2016" s="181" t="s">
        <v>20</v>
      </c>
      <c r="E2016" s="181" t="s">
        <v>512</v>
      </c>
      <c r="F2016" s="587" t="s">
        <v>966</v>
      </c>
      <c r="G2016" s="588"/>
      <c r="H2016" s="588"/>
      <c r="I2016" s="589"/>
      <c r="J2016" s="257" t="s">
        <v>23</v>
      </c>
      <c r="K2016" s="259">
        <f>SUM(L2016:M2016)</f>
        <v>1975</v>
      </c>
      <c r="L2016" s="259">
        <v>1975</v>
      </c>
    </row>
    <row r="2017" spans="1:31" customHeight="1" ht="51">
      <c r="B2017" s="337" t="s">
        <v>2793</v>
      </c>
      <c r="C2017" s="181" t="s">
        <v>452</v>
      </c>
      <c r="D2017" s="181" t="s">
        <v>20</v>
      </c>
      <c r="E2017" s="181" t="s">
        <v>512</v>
      </c>
      <c r="F2017" s="587" t="s">
        <v>966</v>
      </c>
      <c r="G2017" s="588"/>
      <c r="H2017" s="588"/>
      <c r="I2017" s="589"/>
      <c r="J2017" s="257" t="s">
        <v>23</v>
      </c>
      <c r="K2017" s="259">
        <f>SUM(L2017:M2017)</f>
        <v>880</v>
      </c>
      <c r="L2017" s="259">
        <v>880</v>
      </c>
    </row>
    <row r="2018" spans="1:31" customHeight="1" ht="51">
      <c r="B2018" s="337" t="s">
        <v>2794</v>
      </c>
      <c r="C2018" s="181" t="s">
        <v>452</v>
      </c>
      <c r="D2018" s="181" t="s">
        <v>20</v>
      </c>
      <c r="E2018" s="181" t="s">
        <v>512</v>
      </c>
      <c r="F2018" s="587" t="s">
        <v>966</v>
      </c>
      <c r="G2018" s="588"/>
      <c r="H2018" s="588"/>
      <c r="I2018" s="589"/>
      <c r="J2018" s="257" t="s">
        <v>23</v>
      </c>
      <c r="K2018" s="259">
        <f>SUM(L2018:M2018)</f>
        <v>3950</v>
      </c>
      <c r="L2018" s="259">
        <v>3950</v>
      </c>
    </row>
    <row r="2019" spans="1:31">
      <c r="B2019" s="293" t="s">
        <v>2795</v>
      </c>
      <c r="C2019" s="400"/>
      <c r="F2019" s="587"/>
      <c r="G2019" s="588"/>
      <c r="H2019" s="588"/>
      <c r="I2019" s="589"/>
    </row>
    <row r="2020" spans="1:31" customHeight="1" ht="51">
      <c r="B2020" s="263" t="s">
        <v>2796</v>
      </c>
      <c r="C2020" s="181" t="s">
        <v>452</v>
      </c>
      <c r="D2020" s="181" t="s">
        <v>20</v>
      </c>
      <c r="E2020" s="181" t="s">
        <v>512</v>
      </c>
      <c r="F2020" s="587" t="s">
        <v>2302</v>
      </c>
      <c r="G2020" s="588"/>
      <c r="H2020" s="588"/>
      <c r="I2020" s="589"/>
      <c r="J2020" s="257" t="s">
        <v>23</v>
      </c>
      <c r="K2020" s="259">
        <f>SUM(L2020:M2020)</f>
        <v>20000</v>
      </c>
      <c r="L2020" s="259">
        <v>20000</v>
      </c>
    </row>
    <row r="2021" spans="1:31">
      <c r="B2021" s="395" t="s">
        <v>2797</v>
      </c>
      <c r="F2021" s="587"/>
      <c r="G2021" s="588"/>
      <c r="H2021" s="588"/>
      <c r="I2021" s="589"/>
    </row>
    <row r="2022" spans="1:31">
      <c r="B2022" s="395" t="s">
        <v>2798</v>
      </c>
      <c r="F2022" s="587"/>
      <c r="G2022" s="588"/>
      <c r="H2022" s="588"/>
      <c r="I2022" s="589"/>
    </row>
    <row r="2023" spans="1:31" customHeight="1" ht="51">
      <c r="B2023" s="263" t="s">
        <v>2799</v>
      </c>
      <c r="C2023" s="181" t="s">
        <v>452</v>
      </c>
      <c r="D2023" s="181" t="s">
        <v>20</v>
      </c>
      <c r="E2023" s="181" t="s">
        <v>512</v>
      </c>
      <c r="F2023" s="587" t="s">
        <v>2302</v>
      </c>
      <c r="G2023" s="588"/>
      <c r="H2023" s="588"/>
      <c r="I2023" s="589"/>
      <c r="J2023" s="257" t="s">
        <v>23</v>
      </c>
      <c r="K2023" s="259">
        <f>SUM(L2023:M2023)</f>
        <v>3500</v>
      </c>
      <c r="L2023" s="259">
        <v>3500</v>
      </c>
    </row>
    <row r="2024" spans="1:31" customHeight="1" ht="51">
      <c r="B2024" s="258" t="s">
        <v>2800</v>
      </c>
      <c r="C2024" s="181" t="s">
        <v>452</v>
      </c>
      <c r="D2024" s="181" t="s">
        <v>20</v>
      </c>
      <c r="E2024" s="181" t="s">
        <v>512</v>
      </c>
      <c r="F2024" s="587" t="s">
        <v>2302</v>
      </c>
      <c r="G2024" s="588"/>
      <c r="H2024" s="588"/>
      <c r="I2024" s="589"/>
      <c r="J2024" s="257" t="s">
        <v>23</v>
      </c>
      <c r="K2024" s="259">
        <f>SUM(L2024:M2024)</f>
        <v>4650</v>
      </c>
      <c r="L2024" s="259">
        <v>4650</v>
      </c>
    </row>
    <row r="2025" spans="1:31" customHeight="1" ht="51">
      <c r="B2025" s="258" t="s">
        <v>2801</v>
      </c>
      <c r="C2025" s="181" t="s">
        <v>452</v>
      </c>
      <c r="D2025" s="181" t="s">
        <v>20</v>
      </c>
      <c r="E2025" s="181" t="s">
        <v>512</v>
      </c>
      <c r="F2025" s="587" t="s">
        <v>2302</v>
      </c>
      <c r="G2025" s="588"/>
      <c r="H2025" s="588"/>
      <c r="I2025" s="589"/>
      <c r="J2025" s="257" t="s">
        <v>23</v>
      </c>
      <c r="K2025" s="259">
        <f>SUM(L2025:M2025)</f>
        <v>2750</v>
      </c>
      <c r="L2025" s="259">
        <v>2750</v>
      </c>
    </row>
    <row r="2026" spans="1:31" customHeight="1" ht="51">
      <c r="B2026" s="258" t="s">
        <v>2802</v>
      </c>
      <c r="C2026" s="181" t="s">
        <v>452</v>
      </c>
      <c r="D2026" s="181" t="s">
        <v>20</v>
      </c>
      <c r="E2026" s="181" t="s">
        <v>512</v>
      </c>
      <c r="F2026" s="587" t="s">
        <v>2302</v>
      </c>
      <c r="G2026" s="588"/>
      <c r="H2026" s="588"/>
      <c r="I2026" s="589"/>
      <c r="J2026" s="257" t="s">
        <v>23</v>
      </c>
      <c r="K2026" s="259">
        <f>SUM(L2026:M2026)</f>
        <v>3500</v>
      </c>
      <c r="L2026" s="259">
        <v>3500</v>
      </c>
    </row>
    <row r="2027" spans="1:31" customHeight="1" ht="51">
      <c r="B2027" s="258" t="s">
        <v>2803</v>
      </c>
      <c r="C2027" s="181" t="s">
        <v>452</v>
      </c>
      <c r="D2027" s="181" t="s">
        <v>20</v>
      </c>
      <c r="E2027" s="181" t="s">
        <v>512</v>
      </c>
      <c r="F2027" s="587" t="s">
        <v>2302</v>
      </c>
      <c r="G2027" s="588"/>
      <c r="H2027" s="588"/>
      <c r="I2027" s="589"/>
      <c r="J2027" s="257" t="s">
        <v>23</v>
      </c>
      <c r="K2027" s="259">
        <f>SUM(L2027:M2027)</f>
        <v>3750</v>
      </c>
      <c r="L2027" s="259">
        <v>3750</v>
      </c>
    </row>
    <row r="2028" spans="1:31" customHeight="1" ht="51">
      <c r="B2028" s="327" t="s">
        <v>2804</v>
      </c>
      <c r="C2028" s="181" t="s">
        <v>452</v>
      </c>
      <c r="D2028" s="181" t="s">
        <v>20</v>
      </c>
      <c r="E2028" s="181" t="s">
        <v>512</v>
      </c>
      <c r="F2028" s="587" t="s">
        <v>2302</v>
      </c>
      <c r="G2028" s="588"/>
      <c r="H2028" s="588"/>
      <c r="I2028" s="589"/>
      <c r="J2028" s="257" t="s">
        <v>23</v>
      </c>
      <c r="K2028" s="259">
        <f>SUM(L2028:M2028)</f>
        <v>4500</v>
      </c>
      <c r="L2028" s="259">
        <v>4500</v>
      </c>
    </row>
    <row r="2029" spans="1:31" customHeight="1" ht="51">
      <c r="B2029" s="258" t="s">
        <v>2805</v>
      </c>
      <c r="C2029" s="181" t="s">
        <v>452</v>
      </c>
      <c r="D2029" s="181" t="s">
        <v>20</v>
      </c>
      <c r="E2029" s="181" t="s">
        <v>512</v>
      </c>
      <c r="F2029" s="587" t="s">
        <v>2302</v>
      </c>
      <c r="G2029" s="588"/>
      <c r="H2029" s="588"/>
      <c r="I2029" s="589"/>
      <c r="J2029" s="257" t="s">
        <v>23</v>
      </c>
      <c r="K2029" s="259">
        <f>SUM(L2029:M2029)</f>
        <v>14000</v>
      </c>
      <c r="L2029" s="259">
        <v>14000</v>
      </c>
    </row>
    <row r="2030" spans="1:31" customHeight="1" ht="51">
      <c r="B2030" s="258" t="s">
        <v>2806</v>
      </c>
      <c r="C2030" s="181" t="s">
        <v>452</v>
      </c>
      <c r="D2030" s="181" t="s">
        <v>20</v>
      </c>
      <c r="E2030" s="181" t="s">
        <v>512</v>
      </c>
      <c r="F2030" s="587" t="s">
        <v>2302</v>
      </c>
      <c r="G2030" s="588"/>
      <c r="H2030" s="588"/>
      <c r="I2030" s="589"/>
      <c r="J2030" s="257" t="s">
        <v>23</v>
      </c>
      <c r="K2030" s="259">
        <f>SUM(L2030:M2030)</f>
        <v>14000</v>
      </c>
      <c r="L2030" s="259">
        <v>14000</v>
      </c>
    </row>
    <row r="2031" spans="1:31" customHeight="1" ht="51">
      <c r="B2031" s="258" t="s">
        <v>2807</v>
      </c>
      <c r="C2031" s="181" t="s">
        <v>452</v>
      </c>
      <c r="D2031" s="181" t="s">
        <v>20</v>
      </c>
      <c r="E2031" s="181" t="s">
        <v>512</v>
      </c>
      <c r="F2031" s="587" t="s">
        <v>2302</v>
      </c>
      <c r="G2031" s="588"/>
      <c r="H2031" s="588"/>
      <c r="I2031" s="589"/>
      <c r="J2031" s="257" t="s">
        <v>23</v>
      </c>
      <c r="K2031" s="259">
        <f>SUM(L2031:M2031)</f>
        <v>10500</v>
      </c>
      <c r="L2031" s="259">
        <v>10500</v>
      </c>
    </row>
    <row r="2032" spans="1:31" customHeight="1" ht="51">
      <c r="B2032" s="258" t="s">
        <v>2808</v>
      </c>
      <c r="C2032" s="181" t="s">
        <v>452</v>
      </c>
      <c r="D2032" s="181" t="s">
        <v>20</v>
      </c>
      <c r="E2032" s="181" t="s">
        <v>512</v>
      </c>
      <c r="F2032" s="587" t="s">
        <v>2302</v>
      </c>
      <c r="G2032" s="588"/>
      <c r="H2032" s="588"/>
      <c r="I2032" s="589"/>
      <c r="J2032" s="257" t="s">
        <v>23</v>
      </c>
      <c r="K2032" s="259">
        <f>SUM(L2032:M2032)</f>
        <v>8000</v>
      </c>
      <c r="L2032" s="259">
        <v>8000</v>
      </c>
    </row>
    <row r="2033" spans="1:31" customHeight="1" ht="51">
      <c r="B2033" s="401" t="s">
        <v>2809</v>
      </c>
      <c r="C2033" s="181" t="s">
        <v>452</v>
      </c>
      <c r="D2033" s="181" t="s">
        <v>20</v>
      </c>
      <c r="E2033" s="181" t="s">
        <v>512</v>
      </c>
      <c r="F2033" s="587" t="s">
        <v>2302</v>
      </c>
      <c r="G2033" s="588"/>
      <c r="H2033" s="588"/>
      <c r="I2033" s="589"/>
      <c r="J2033" s="257" t="s">
        <v>23</v>
      </c>
      <c r="K2033" s="259">
        <f>SUM(L2033:M2033)</f>
        <v>20009.85</v>
      </c>
      <c r="L2033" s="259">
        <v>20009.85</v>
      </c>
    </row>
    <row r="2034" spans="1:31">
      <c r="B2034" s="244" t="s">
        <v>2810</v>
      </c>
      <c r="F2034" s="587"/>
      <c r="G2034" s="588"/>
      <c r="H2034" s="588"/>
      <c r="I2034" s="589"/>
    </row>
    <row r="2035" spans="1:31" customHeight="1" ht="51">
      <c r="B2035" s="402" t="s">
        <v>2811</v>
      </c>
      <c r="C2035" s="181" t="s">
        <v>452</v>
      </c>
      <c r="D2035" s="181" t="s">
        <v>20</v>
      </c>
      <c r="E2035" s="181" t="s">
        <v>512</v>
      </c>
      <c r="F2035" s="587" t="s">
        <v>962</v>
      </c>
      <c r="G2035" s="588"/>
      <c r="H2035" s="588"/>
      <c r="I2035" s="589"/>
      <c r="J2035" s="257" t="s">
        <v>23</v>
      </c>
      <c r="K2035" s="259">
        <f>SUM(L2035:M2035)</f>
        <v>127616</v>
      </c>
      <c r="L2035" s="259">
        <v>127616</v>
      </c>
    </row>
    <row r="2036" spans="1:31" customHeight="1" ht="51">
      <c r="B2036" s="402" t="s">
        <v>2812</v>
      </c>
      <c r="C2036" s="181" t="s">
        <v>452</v>
      </c>
      <c r="D2036" s="181" t="s">
        <v>20</v>
      </c>
      <c r="E2036" s="181" t="s">
        <v>512</v>
      </c>
      <c r="F2036" s="587" t="s">
        <v>962</v>
      </c>
      <c r="G2036" s="588"/>
      <c r="H2036" s="588"/>
      <c r="I2036" s="589"/>
      <c r="J2036" s="257" t="s">
        <v>23</v>
      </c>
      <c r="K2036" s="259">
        <f>SUM(L2036:M2036)</f>
        <v>111750</v>
      </c>
      <c r="L2036" s="259">
        <v>111750</v>
      </c>
    </row>
    <row r="2037" spans="1:31" customHeight="1" ht="51">
      <c r="B2037" s="402" t="s">
        <v>2813</v>
      </c>
      <c r="C2037" s="181" t="s">
        <v>452</v>
      </c>
      <c r="D2037" s="181" t="s">
        <v>20</v>
      </c>
      <c r="E2037" s="181" t="s">
        <v>512</v>
      </c>
      <c r="F2037" s="587" t="s">
        <v>962</v>
      </c>
      <c r="G2037" s="588"/>
      <c r="H2037" s="588"/>
      <c r="I2037" s="589"/>
      <c r="J2037" s="257" t="s">
        <v>23</v>
      </c>
      <c r="K2037" s="259">
        <f>SUM(L2037:M2037)</f>
        <v>106250</v>
      </c>
      <c r="L2037" s="259">
        <v>106250</v>
      </c>
    </row>
    <row r="2038" spans="1:31" customHeight="1" ht="51">
      <c r="B2038" s="402" t="s">
        <v>2814</v>
      </c>
      <c r="C2038" s="181" t="s">
        <v>452</v>
      </c>
      <c r="D2038" s="181" t="s">
        <v>20</v>
      </c>
      <c r="E2038" s="181" t="s">
        <v>512</v>
      </c>
      <c r="F2038" s="587" t="s">
        <v>962</v>
      </c>
      <c r="G2038" s="588"/>
      <c r="H2038" s="588"/>
      <c r="I2038" s="589"/>
      <c r="J2038" s="257" t="s">
        <v>23</v>
      </c>
      <c r="K2038" s="259">
        <f>SUM(L2038:M2038)</f>
        <v>42634</v>
      </c>
      <c r="L2038" s="259">
        <v>42634</v>
      </c>
    </row>
    <row r="2039" spans="1:31" customHeight="1" ht="51">
      <c r="B2039" s="402" t="s">
        <v>2815</v>
      </c>
      <c r="C2039" s="181" t="s">
        <v>452</v>
      </c>
      <c r="D2039" s="181" t="s">
        <v>20</v>
      </c>
      <c r="E2039" s="181" t="s">
        <v>512</v>
      </c>
      <c r="F2039" s="587" t="s">
        <v>962</v>
      </c>
      <c r="G2039" s="588"/>
      <c r="H2039" s="588"/>
      <c r="I2039" s="589"/>
      <c r="J2039" s="257" t="s">
        <v>23</v>
      </c>
      <c r="K2039" s="259">
        <f>SUM(L2039:M2039)</f>
        <v>111750</v>
      </c>
      <c r="L2039" s="259">
        <v>111750</v>
      </c>
    </row>
    <row r="2040" spans="1:31" customHeight="1" ht="51">
      <c r="B2040" s="231" t="s">
        <v>2816</v>
      </c>
      <c r="C2040" s="181" t="s">
        <v>452</v>
      </c>
      <c r="D2040" s="181" t="s">
        <v>20</v>
      </c>
      <c r="E2040" s="181" t="s">
        <v>512</v>
      </c>
      <c r="F2040" s="587" t="s">
        <v>1047</v>
      </c>
      <c r="G2040" s="588"/>
      <c r="H2040" s="588"/>
      <c r="I2040" s="589"/>
      <c r="J2040" s="257" t="s">
        <v>23</v>
      </c>
      <c r="K2040" s="259">
        <f>SUM(L2040:M2040)</f>
        <v>828000</v>
      </c>
      <c r="L2040" s="259">
        <v>828000</v>
      </c>
    </row>
    <row r="2041" spans="1:31" customHeight="1" ht="12.75">
      <c r="B2041" s="293" t="s">
        <v>2817</v>
      </c>
      <c r="C2041" s="400"/>
      <c r="F2041" s="587"/>
      <c r="G2041" s="588"/>
      <c r="H2041" s="588"/>
      <c r="I2041" s="589"/>
    </row>
    <row r="2042" spans="1:31" customHeight="1" ht="51">
      <c r="B2042" s="226" t="s">
        <v>2818</v>
      </c>
      <c r="C2042" s="181" t="s">
        <v>452</v>
      </c>
      <c r="D2042" s="181" t="s">
        <v>20</v>
      </c>
      <c r="E2042" s="181" t="s">
        <v>512</v>
      </c>
      <c r="F2042" s="587" t="s">
        <v>2302</v>
      </c>
      <c r="G2042" s="588"/>
      <c r="H2042" s="588"/>
      <c r="I2042" s="589"/>
      <c r="J2042" s="257" t="s">
        <v>23</v>
      </c>
      <c r="K2042" s="259">
        <f>SUM(L2042:M2042)</f>
        <v>330000</v>
      </c>
      <c r="M2042" s="259">
        <v>330000</v>
      </c>
    </row>
    <row r="2043" spans="1:31" customHeight="1" ht="51">
      <c r="B2043" s="226" t="s">
        <v>2819</v>
      </c>
      <c r="C2043" s="181" t="s">
        <v>452</v>
      </c>
      <c r="D2043" s="181" t="s">
        <v>20</v>
      </c>
      <c r="E2043" s="181" t="s">
        <v>512</v>
      </c>
      <c r="F2043" s="587" t="s">
        <v>2302</v>
      </c>
      <c r="G2043" s="588"/>
      <c r="H2043" s="588"/>
      <c r="I2043" s="589"/>
      <c r="J2043" s="257" t="s">
        <v>23</v>
      </c>
      <c r="K2043" s="259">
        <f>SUM(L2043:M2043)</f>
        <v>370000</v>
      </c>
      <c r="M2043" s="259">
        <v>370000</v>
      </c>
    </row>
    <row r="2044" spans="1:31">
      <c r="B2044" s="289" t="s">
        <v>2820</v>
      </c>
      <c r="C2044" s="289"/>
      <c r="F2044" s="587"/>
      <c r="G2044" s="588"/>
      <c r="H2044" s="588"/>
      <c r="I2044" s="589"/>
    </row>
    <row r="2045" spans="1:31" customHeight="1" ht="12.75">
      <c r="B2045" s="403" t="s">
        <v>2821</v>
      </c>
      <c r="C2045" s="403"/>
      <c r="F2045" s="587"/>
      <c r="G2045" s="588"/>
      <c r="H2045" s="588"/>
      <c r="I2045" s="589"/>
    </row>
    <row r="2046" spans="1:31" customHeight="1" ht="76.5">
      <c r="B2046" s="404" t="s">
        <v>2822</v>
      </c>
      <c r="C2046" s="181" t="s">
        <v>452</v>
      </c>
      <c r="D2046" s="181" t="s">
        <v>20</v>
      </c>
      <c r="E2046" s="181" t="s">
        <v>21</v>
      </c>
      <c r="F2046" s="587" t="s">
        <v>958</v>
      </c>
      <c r="G2046" s="588"/>
      <c r="H2046" s="588"/>
      <c r="I2046" s="589"/>
      <c r="J2046" s="257" t="s">
        <v>23</v>
      </c>
      <c r="K2046" s="259">
        <f>SUM(L2046:M2046)</f>
        <v>720000</v>
      </c>
      <c r="M2046" s="259">
        <v>720000</v>
      </c>
    </row>
    <row r="2047" spans="1:31" customHeight="1" ht="114.75">
      <c r="B2047" s="405" t="s">
        <v>2823</v>
      </c>
      <c r="C2047" s="181" t="s">
        <v>452</v>
      </c>
      <c r="D2047" s="181" t="s">
        <v>20</v>
      </c>
      <c r="E2047" s="181" t="s">
        <v>21</v>
      </c>
      <c r="F2047" s="587" t="s">
        <v>958</v>
      </c>
      <c r="G2047" s="588"/>
      <c r="H2047" s="588"/>
      <c r="I2047" s="589"/>
      <c r="J2047" s="257" t="s">
        <v>23</v>
      </c>
      <c r="K2047" s="259">
        <f>SUM(L2047:M2047)</f>
        <v>440000</v>
      </c>
      <c r="M2047" s="259">
        <v>440000</v>
      </c>
    </row>
    <row r="2048" spans="1:31">
      <c r="B2048" s="406" t="s">
        <v>2824</v>
      </c>
      <c r="F2048" s="587"/>
      <c r="G2048" s="588"/>
      <c r="H2048" s="588"/>
      <c r="I2048" s="589"/>
    </row>
    <row r="2049" spans="1:31" customHeight="1" ht="38.25">
      <c r="B2049" s="226" t="s">
        <v>2825</v>
      </c>
      <c r="C2049" s="181" t="s">
        <v>452</v>
      </c>
      <c r="D2049" s="181" t="s">
        <v>20</v>
      </c>
      <c r="E2049" s="181" t="s">
        <v>21</v>
      </c>
      <c r="F2049" s="587" t="s">
        <v>958</v>
      </c>
      <c r="G2049" s="588"/>
      <c r="H2049" s="588"/>
      <c r="I2049" s="589"/>
      <c r="J2049" s="257" t="s">
        <v>23</v>
      </c>
      <c r="K2049" s="259">
        <f>SUM(L2049:M2049)</f>
        <v>954800</v>
      </c>
      <c r="L2049" s="259">
        <v>954800</v>
      </c>
    </row>
    <row r="2050" spans="1:31" customHeight="1" ht="25.5">
      <c r="B2050" s="226" t="s">
        <v>2826</v>
      </c>
      <c r="C2050" s="181" t="s">
        <v>452</v>
      </c>
      <c r="D2050" s="181" t="s">
        <v>20</v>
      </c>
      <c r="E2050" s="181" t="s">
        <v>21</v>
      </c>
      <c r="F2050" s="587" t="s">
        <v>958</v>
      </c>
      <c r="G2050" s="588"/>
      <c r="H2050" s="588"/>
      <c r="I2050" s="589"/>
      <c r="J2050" s="257" t="s">
        <v>23</v>
      </c>
      <c r="K2050" s="259">
        <f>SUM(L2050:M2050)</f>
        <v>345200</v>
      </c>
      <c r="M2050" s="259">
        <v>345200</v>
      </c>
    </row>
    <row r="2051" spans="1:31">
      <c r="B2051" s="406" t="s">
        <v>2827</v>
      </c>
      <c r="F2051" s="587"/>
      <c r="G2051" s="588"/>
      <c r="H2051" s="588"/>
      <c r="I2051" s="589"/>
    </row>
    <row r="2052" spans="1:31" customHeight="1" ht="51">
      <c r="B2052" s="337" t="s">
        <v>2828</v>
      </c>
      <c r="C2052" s="181" t="s">
        <v>452</v>
      </c>
      <c r="D2052" s="181" t="s">
        <v>20</v>
      </c>
      <c r="E2052" s="181" t="s">
        <v>512</v>
      </c>
      <c r="F2052" s="587" t="s">
        <v>958</v>
      </c>
      <c r="G2052" s="588"/>
      <c r="H2052" s="588"/>
      <c r="I2052" s="589"/>
      <c r="J2052" s="257" t="s">
        <v>23</v>
      </c>
      <c r="K2052" s="259">
        <f>SUM(L2052:M2052)</f>
        <v>45000</v>
      </c>
      <c r="L2052" s="259">
        <v>45000</v>
      </c>
    </row>
    <row r="2053" spans="1:31" customHeight="1" ht="51">
      <c r="B2053" s="407" t="s">
        <v>2829</v>
      </c>
      <c r="C2053" s="181" t="s">
        <v>452</v>
      </c>
      <c r="D2053" s="181" t="s">
        <v>20</v>
      </c>
      <c r="E2053" s="181" t="s">
        <v>512</v>
      </c>
      <c r="F2053" s="587" t="s">
        <v>958</v>
      </c>
      <c r="G2053" s="588"/>
      <c r="H2053" s="588"/>
      <c r="I2053" s="589"/>
      <c r="J2053" s="257" t="s">
        <v>23</v>
      </c>
      <c r="K2053" s="259">
        <f>SUM(L2053:M2053)</f>
        <v>50000</v>
      </c>
      <c r="M2053" s="259">
        <v>50000</v>
      </c>
    </row>
    <row r="2054" spans="1:31">
      <c r="B2054" s="236" t="s">
        <v>2830</v>
      </c>
      <c r="F2054" s="587"/>
      <c r="G2054" s="588"/>
      <c r="H2054" s="588"/>
      <c r="I2054" s="589"/>
    </row>
    <row r="2055" spans="1:31" customHeight="1" ht="25.5">
      <c r="B2055" s="370" t="s">
        <v>2831</v>
      </c>
      <c r="F2055" s="587"/>
      <c r="G2055" s="588"/>
      <c r="H2055" s="588"/>
      <c r="I2055" s="589"/>
    </row>
    <row r="2056" spans="1:31" customHeight="1" ht="76.5">
      <c r="B2056" s="266" t="s">
        <v>2832</v>
      </c>
      <c r="C2056" s="181" t="s">
        <v>452</v>
      </c>
      <c r="D2056" s="181" t="s">
        <v>20</v>
      </c>
      <c r="E2056" s="181" t="s">
        <v>512</v>
      </c>
      <c r="F2056" s="587" t="s">
        <v>973</v>
      </c>
      <c r="G2056" s="588"/>
      <c r="H2056" s="588"/>
      <c r="I2056" s="589"/>
      <c r="J2056" s="257" t="s">
        <v>23</v>
      </c>
      <c r="K2056" s="259">
        <f>SUM(L2056:M2056)</f>
        <v>100000</v>
      </c>
      <c r="L2056" s="259">
        <v>100000</v>
      </c>
    </row>
    <row r="2057" spans="1:31" customHeight="1" ht="51">
      <c r="B2057" s="266" t="s">
        <v>2833</v>
      </c>
      <c r="C2057" s="181" t="s">
        <v>452</v>
      </c>
      <c r="D2057" s="181" t="s">
        <v>20</v>
      </c>
      <c r="E2057" s="181" t="s">
        <v>512</v>
      </c>
      <c r="F2057" s="587" t="s">
        <v>973</v>
      </c>
      <c r="G2057" s="588"/>
      <c r="H2057" s="588"/>
      <c r="I2057" s="589"/>
      <c r="J2057" s="257" t="s">
        <v>23</v>
      </c>
      <c r="K2057" s="259">
        <f>SUM(L2057:M2057)</f>
        <v>3400</v>
      </c>
      <c r="L2057" s="259">
        <v>3400</v>
      </c>
    </row>
    <row r="2058" spans="1:31" customHeight="1" ht="51">
      <c r="B2058" s="266" t="s">
        <v>2834</v>
      </c>
      <c r="C2058" s="181" t="s">
        <v>452</v>
      </c>
      <c r="D2058" s="181" t="s">
        <v>20</v>
      </c>
      <c r="E2058" s="181" t="s">
        <v>512</v>
      </c>
      <c r="F2058" s="587" t="s">
        <v>973</v>
      </c>
      <c r="G2058" s="588"/>
      <c r="H2058" s="588"/>
      <c r="I2058" s="589"/>
      <c r="J2058" s="257" t="s">
        <v>23</v>
      </c>
      <c r="K2058" s="259">
        <f>SUM(L2058:M2058)</f>
        <v>6000</v>
      </c>
      <c r="L2058" s="259">
        <v>6000</v>
      </c>
    </row>
    <row r="2059" spans="1:31" customHeight="1" ht="51">
      <c r="B2059" s="266" t="s">
        <v>2763</v>
      </c>
      <c r="C2059" s="181" t="s">
        <v>452</v>
      </c>
      <c r="D2059" s="181" t="s">
        <v>20</v>
      </c>
      <c r="E2059" s="181" t="s">
        <v>512</v>
      </c>
      <c r="F2059" s="587" t="s">
        <v>973</v>
      </c>
      <c r="G2059" s="588"/>
      <c r="H2059" s="588"/>
      <c r="I2059" s="589"/>
      <c r="J2059" s="257" t="s">
        <v>23</v>
      </c>
      <c r="K2059" s="259">
        <f>SUM(L2059:M2059)</f>
        <v>2550</v>
      </c>
      <c r="L2059" s="259">
        <v>2550</v>
      </c>
    </row>
    <row r="2060" spans="1:31" customHeight="1" ht="51">
      <c r="B2060" s="266" t="s">
        <v>2771</v>
      </c>
      <c r="C2060" s="181" t="s">
        <v>452</v>
      </c>
      <c r="D2060" s="181" t="s">
        <v>20</v>
      </c>
      <c r="E2060" s="181" t="s">
        <v>512</v>
      </c>
      <c r="F2060" s="587" t="s">
        <v>973</v>
      </c>
      <c r="G2060" s="588"/>
      <c r="H2060" s="588"/>
      <c r="I2060" s="589"/>
      <c r="J2060" s="257" t="s">
        <v>23</v>
      </c>
      <c r="K2060" s="259">
        <f>SUM(L2060:M2060)</f>
        <v>700</v>
      </c>
      <c r="L2060" s="259">
        <v>700</v>
      </c>
    </row>
    <row r="2061" spans="1:31" customHeight="1" ht="51">
      <c r="B2061" s="266" t="s">
        <v>2835</v>
      </c>
      <c r="C2061" s="181" t="s">
        <v>452</v>
      </c>
      <c r="D2061" s="181" t="s">
        <v>20</v>
      </c>
      <c r="E2061" s="181" t="s">
        <v>512</v>
      </c>
      <c r="F2061" s="587" t="s">
        <v>973</v>
      </c>
      <c r="G2061" s="588"/>
      <c r="H2061" s="588"/>
      <c r="I2061" s="589"/>
      <c r="J2061" s="257" t="s">
        <v>23</v>
      </c>
      <c r="K2061" s="259">
        <f>SUM(L2061:M2061)</f>
        <v>6600</v>
      </c>
      <c r="L2061" s="259">
        <v>6600</v>
      </c>
    </row>
    <row r="2062" spans="1:31">
      <c r="B2062" s="244" t="s">
        <v>2836</v>
      </c>
      <c r="F2062" s="587"/>
      <c r="G2062" s="588"/>
      <c r="H2062" s="588"/>
      <c r="I2062" s="589"/>
    </row>
    <row r="2063" spans="1:31" customHeight="1" ht="25.5">
      <c r="B2063" s="244" t="s">
        <v>2837</v>
      </c>
      <c r="C2063" s="244"/>
      <c r="F2063" s="587"/>
      <c r="G2063" s="588"/>
      <c r="H2063" s="588"/>
      <c r="I2063" s="589"/>
    </row>
    <row r="2064" spans="1:31" customHeight="1" ht="51">
      <c r="B2064" s="63" t="s">
        <v>2838</v>
      </c>
      <c r="C2064" s="181" t="s">
        <v>452</v>
      </c>
      <c r="D2064" s="181" t="s">
        <v>20</v>
      </c>
      <c r="E2064" s="181" t="s">
        <v>512</v>
      </c>
      <c r="F2064" s="587" t="s">
        <v>958</v>
      </c>
      <c r="G2064" s="588"/>
      <c r="H2064" s="588"/>
      <c r="I2064" s="589"/>
      <c r="J2064" s="257" t="s">
        <v>23</v>
      </c>
      <c r="K2064" s="259">
        <f>SUM(L2064:M2064)</f>
        <v>172800</v>
      </c>
      <c r="L2064" s="259">
        <v>172800</v>
      </c>
    </row>
    <row r="2065" spans="1:31" customHeight="1" ht="51">
      <c r="B2065" s="63" t="s">
        <v>2839</v>
      </c>
      <c r="C2065" s="181" t="s">
        <v>452</v>
      </c>
      <c r="D2065" s="181" t="s">
        <v>20</v>
      </c>
      <c r="E2065" s="181" t="s">
        <v>512</v>
      </c>
      <c r="F2065" s="587" t="s">
        <v>958</v>
      </c>
      <c r="G2065" s="588"/>
      <c r="H2065" s="588"/>
      <c r="I2065" s="589"/>
      <c r="J2065" s="257" t="s">
        <v>23</v>
      </c>
      <c r="K2065" s="259">
        <f>SUM(L2065:M2065)</f>
        <v>184320</v>
      </c>
      <c r="L2065" s="259">
        <v>184320</v>
      </c>
    </row>
    <row r="2066" spans="1:31">
      <c r="B2066" s="236" t="s">
        <v>2840</v>
      </c>
      <c r="F2066" s="587"/>
      <c r="G2066" s="588"/>
      <c r="H2066" s="588"/>
      <c r="I2066" s="589"/>
    </row>
    <row r="2067" spans="1:31" customHeight="1" ht="51">
      <c r="B2067" s="408" t="s">
        <v>2841</v>
      </c>
      <c r="C2067" s="181" t="s">
        <v>452</v>
      </c>
      <c r="D2067" s="181" t="s">
        <v>20</v>
      </c>
      <c r="E2067" s="181" t="s">
        <v>512</v>
      </c>
      <c r="F2067" s="587" t="s">
        <v>958</v>
      </c>
      <c r="G2067" s="588"/>
      <c r="H2067" s="588"/>
      <c r="I2067" s="589"/>
      <c r="J2067" s="257" t="s">
        <v>23</v>
      </c>
      <c r="K2067" s="259">
        <f>SUM(L2067:M2067)</f>
        <v>120000</v>
      </c>
      <c r="L2067" s="259">
        <v>120000</v>
      </c>
    </row>
    <row r="2068" spans="1:31" customHeight="1" ht="51">
      <c r="B2068" s="408" t="s">
        <v>2842</v>
      </c>
      <c r="C2068" s="181" t="s">
        <v>452</v>
      </c>
      <c r="D2068" s="181" t="s">
        <v>20</v>
      </c>
      <c r="E2068" s="181" t="s">
        <v>512</v>
      </c>
      <c r="F2068" s="587" t="s">
        <v>958</v>
      </c>
      <c r="G2068" s="588"/>
      <c r="H2068" s="588"/>
      <c r="I2068" s="589"/>
      <c r="J2068" s="257" t="s">
        <v>23</v>
      </c>
      <c r="K2068" s="259">
        <f>SUM(L2068:M2068)</f>
        <v>112500</v>
      </c>
      <c r="L2068" s="259">
        <v>112500</v>
      </c>
    </row>
    <row r="2069" spans="1:31">
      <c r="B2069" s="399" t="s">
        <v>2843</v>
      </c>
      <c r="F2069" s="587"/>
      <c r="G2069" s="588"/>
      <c r="H2069" s="588"/>
      <c r="I2069" s="589"/>
    </row>
    <row r="2070" spans="1:31" customHeight="1" ht="51">
      <c r="B2070" s="63" t="s">
        <v>2838</v>
      </c>
      <c r="C2070" s="181" t="s">
        <v>452</v>
      </c>
      <c r="D2070" s="181" t="s">
        <v>20</v>
      </c>
      <c r="E2070" s="181" t="s">
        <v>512</v>
      </c>
      <c r="F2070" s="587" t="s">
        <v>958</v>
      </c>
      <c r="G2070" s="588"/>
      <c r="H2070" s="588"/>
      <c r="I2070" s="589"/>
      <c r="J2070" s="257" t="s">
        <v>23</v>
      </c>
      <c r="K2070" s="259">
        <f>SUM(L2070:M2070)</f>
        <v>7500</v>
      </c>
      <c r="L2070" s="259">
        <v>7500</v>
      </c>
    </row>
    <row r="2071" spans="1:31" customHeight="1" ht="51">
      <c r="B2071" s="63" t="s">
        <v>2839</v>
      </c>
      <c r="C2071" s="181" t="s">
        <v>452</v>
      </c>
      <c r="D2071" s="181" t="s">
        <v>20</v>
      </c>
      <c r="E2071" s="181" t="s">
        <v>512</v>
      </c>
      <c r="F2071" s="587" t="s">
        <v>958</v>
      </c>
      <c r="G2071" s="588"/>
      <c r="H2071" s="588"/>
      <c r="I2071" s="589"/>
      <c r="J2071" s="257" t="s">
        <v>23</v>
      </c>
      <c r="K2071" s="259">
        <f>SUM(L2071:M2071)</f>
        <v>4000</v>
      </c>
      <c r="L2071" s="259">
        <v>4000</v>
      </c>
    </row>
    <row r="2072" spans="1:31">
      <c r="B2072" s="227" t="s">
        <v>2278</v>
      </c>
      <c r="F2072" s="587"/>
      <c r="G2072" s="588"/>
      <c r="H2072" s="588"/>
      <c r="I2072" s="589"/>
    </row>
    <row r="2073" spans="1:31" customHeight="1" ht="51">
      <c r="B2073" s="402" t="s">
        <v>2844</v>
      </c>
      <c r="C2073" s="181" t="s">
        <v>452</v>
      </c>
      <c r="D2073" s="181" t="s">
        <v>20</v>
      </c>
      <c r="E2073" s="181" t="s">
        <v>512</v>
      </c>
      <c r="F2073" s="587" t="s">
        <v>958</v>
      </c>
      <c r="G2073" s="588"/>
      <c r="H2073" s="588"/>
      <c r="I2073" s="589"/>
      <c r="J2073" s="257" t="s">
        <v>23</v>
      </c>
      <c r="K2073" s="259">
        <f>SUM(L2073:M2073)</f>
        <v>3000</v>
      </c>
      <c r="L2073" s="259">
        <v>3000</v>
      </c>
    </row>
    <row r="2074" spans="1:31" customHeight="1" ht="51">
      <c r="B2074" s="402" t="s">
        <v>2845</v>
      </c>
      <c r="C2074" s="181" t="s">
        <v>452</v>
      </c>
      <c r="D2074" s="181" t="s">
        <v>20</v>
      </c>
      <c r="E2074" s="181" t="s">
        <v>512</v>
      </c>
      <c r="F2074" s="587" t="s">
        <v>958</v>
      </c>
      <c r="G2074" s="588"/>
      <c r="H2074" s="588"/>
      <c r="I2074" s="589"/>
      <c r="J2074" s="257" t="s">
        <v>23</v>
      </c>
      <c r="K2074" s="259">
        <f>SUM(L2074:M2074)</f>
        <v>1875</v>
      </c>
      <c r="L2074" s="259">
        <v>1875</v>
      </c>
    </row>
    <row r="2075" spans="1:31" customHeight="1" ht="51">
      <c r="B2075" s="402" t="s">
        <v>2846</v>
      </c>
      <c r="C2075" s="181" t="s">
        <v>452</v>
      </c>
      <c r="D2075" s="181" t="s">
        <v>20</v>
      </c>
      <c r="E2075" s="181" t="s">
        <v>512</v>
      </c>
      <c r="F2075" s="587" t="s">
        <v>958</v>
      </c>
      <c r="G2075" s="588"/>
      <c r="H2075" s="588"/>
      <c r="I2075" s="589"/>
      <c r="J2075" s="257" t="s">
        <v>23</v>
      </c>
      <c r="K2075" s="259">
        <f>SUM(L2075:M2075)</f>
        <v>2000</v>
      </c>
      <c r="L2075" s="259">
        <v>2000</v>
      </c>
    </row>
    <row r="2076" spans="1:31" customHeight="1" ht="51">
      <c r="B2076" s="402" t="s">
        <v>2847</v>
      </c>
      <c r="C2076" s="181" t="s">
        <v>452</v>
      </c>
      <c r="D2076" s="181" t="s">
        <v>20</v>
      </c>
      <c r="E2076" s="181" t="s">
        <v>512</v>
      </c>
      <c r="F2076" s="587" t="s">
        <v>958</v>
      </c>
      <c r="G2076" s="588"/>
      <c r="H2076" s="588"/>
      <c r="I2076" s="589"/>
      <c r="J2076" s="257" t="s">
        <v>23</v>
      </c>
      <c r="K2076" s="259">
        <f>SUM(L2076:M2076)</f>
        <v>1500</v>
      </c>
      <c r="L2076" s="259">
        <v>1500</v>
      </c>
    </row>
    <row r="2077" spans="1:31" customHeight="1" ht="51">
      <c r="B2077" s="226" t="s">
        <v>2848</v>
      </c>
      <c r="C2077" s="181" t="s">
        <v>452</v>
      </c>
      <c r="D2077" s="181" t="s">
        <v>20</v>
      </c>
      <c r="E2077" s="181" t="s">
        <v>512</v>
      </c>
      <c r="F2077" s="587" t="s">
        <v>958</v>
      </c>
      <c r="G2077" s="588"/>
      <c r="H2077" s="588"/>
      <c r="I2077" s="589"/>
      <c r="J2077" s="257" t="s">
        <v>23</v>
      </c>
      <c r="K2077" s="259">
        <f>SUM(L2077:M2077)</f>
        <v>33750</v>
      </c>
      <c r="L2077" s="259">
        <v>33750</v>
      </c>
    </row>
    <row r="2078" spans="1:31">
      <c r="B2078" s="231" t="s">
        <v>2849</v>
      </c>
      <c r="F2078" s="587"/>
      <c r="G2078" s="588"/>
      <c r="H2078" s="588"/>
      <c r="I2078" s="589"/>
    </row>
    <row r="2079" spans="1:31" customHeight="1" ht="51">
      <c r="B2079" s="241" t="s">
        <v>2850</v>
      </c>
      <c r="C2079" s="181" t="s">
        <v>452</v>
      </c>
      <c r="D2079" s="181" t="s">
        <v>20</v>
      </c>
      <c r="E2079" s="181" t="s">
        <v>512</v>
      </c>
      <c r="F2079" s="587" t="s">
        <v>958</v>
      </c>
      <c r="G2079" s="588"/>
      <c r="H2079" s="588"/>
      <c r="I2079" s="589"/>
      <c r="J2079" s="257" t="s">
        <v>23</v>
      </c>
      <c r="K2079" s="259">
        <f>SUM(L2079:M2079)</f>
        <v>1800</v>
      </c>
      <c r="L2079" s="259">
        <v>1800</v>
      </c>
    </row>
    <row r="2080" spans="1:31" customHeight="1" ht="51">
      <c r="B2080" s="241" t="s">
        <v>2851</v>
      </c>
      <c r="C2080" s="181" t="s">
        <v>452</v>
      </c>
      <c r="D2080" s="181" t="s">
        <v>20</v>
      </c>
      <c r="E2080" s="181" t="s">
        <v>512</v>
      </c>
      <c r="F2080" s="587" t="s">
        <v>958</v>
      </c>
      <c r="G2080" s="588"/>
      <c r="H2080" s="588"/>
      <c r="I2080" s="589"/>
      <c r="J2080" s="257" t="s">
        <v>23</v>
      </c>
      <c r="K2080" s="259">
        <f>SUM(L2080:M2080)</f>
        <v>405</v>
      </c>
      <c r="L2080" s="259">
        <v>405</v>
      </c>
    </row>
    <row r="2081" spans="1:31" customHeight="1" ht="51">
      <c r="B2081" s="241" t="s">
        <v>2852</v>
      </c>
      <c r="C2081" s="181" t="s">
        <v>452</v>
      </c>
      <c r="D2081" s="181" t="s">
        <v>20</v>
      </c>
      <c r="E2081" s="181" t="s">
        <v>512</v>
      </c>
      <c r="F2081" s="587" t="s">
        <v>958</v>
      </c>
      <c r="G2081" s="588"/>
      <c r="H2081" s="588"/>
      <c r="I2081" s="589"/>
      <c r="J2081" s="257" t="s">
        <v>23</v>
      </c>
      <c r="K2081" s="259">
        <f>SUM(L2081:M2081)</f>
        <v>288</v>
      </c>
      <c r="L2081" s="259">
        <v>288</v>
      </c>
    </row>
    <row r="2082" spans="1:31" customHeight="1" ht="51">
      <c r="B2082" s="241" t="s">
        <v>2853</v>
      </c>
      <c r="C2082" s="181" t="s">
        <v>452</v>
      </c>
      <c r="D2082" s="181" t="s">
        <v>20</v>
      </c>
      <c r="E2082" s="181" t="s">
        <v>512</v>
      </c>
      <c r="F2082" s="587" t="s">
        <v>958</v>
      </c>
      <c r="G2082" s="588"/>
      <c r="H2082" s="588"/>
      <c r="I2082" s="589"/>
      <c r="J2082" s="257" t="s">
        <v>23</v>
      </c>
      <c r="K2082" s="259">
        <f>SUM(L2082:M2082)</f>
        <v>405</v>
      </c>
      <c r="L2082" s="259">
        <v>405</v>
      </c>
    </row>
    <row r="2083" spans="1:31" customHeight="1" ht="51">
      <c r="B2083" s="241" t="s">
        <v>2854</v>
      </c>
      <c r="C2083" s="181" t="s">
        <v>452</v>
      </c>
      <c r="D2083" s="181" t="s">
        <v>20</v>
      </c>
      <c r="E2083" s="181" t="s">
        <v>512</v>
      </c>
      <c r="F2083" s="587" t="s">
        <v>958</v>
      </c>
      <c r="G2083" s="588"/>
      <c r="H2083" s="588"/>
      <c r="I2083" s="589"/>
      <c r="J2083" s="257" t="s">
        <v>23</v>
      </c>
      <c r="K2083" s="259">
        <f>SUM(L2083:M2083)</f>
        <v>2250</v>
      </c>
      <c r="L2083" s="259">
        <v>2250</v>
      </c>
    </row>
    <row r="2084" spans="1:31" customHeight="1" ht="51">
      <c r="B2084" s="241" t="s">
        <v>2855</v>
      </c>
      <c r="C2084" s="181" t="s">
        <v>452</v>
      </c>
      <c r="D2084" s="181" t="s">
        <v>20</v>
      </c>
      <c r="E2084" s="181" t="s">
        <v>512</v>
      </c>
      <c r="F2084" s="587" t="s">
        <v>958</v>
      </c>
      <c r="G2084" s="588"/>
      <c r="H2084" s="588"/>
      <c r="I2084" s="589"/>
      <c r="J2084" s="257" t="s">
        <v>23</v>
      </c>
      <c r="K2084" s="259">
        <f>SUM(L2084:M2084)</f>
        <v>1530</v>
      </c>
      <c r="L2084" s="259">
        <v>1530</v>
      </c>
    </row>
    <row r="2085" spans="1:31" customHeight="1" ht="51">
      <c r="B2085" s="241" t="s">
        <v>2856</v>
      </c>
      <c r="C2085" s="181" t="s">
        <v>452</v>
      </c>
      <c r="D2085" s="181" t="s">
        <v>20</v>
      </c>
      <c r="E2085" s="181" t="s">
        <v>512</v>
      </c>
      <c r="F2085" s="587" t="s">
        <v>958</v>
      </c>
      <c r="G2085" s="588"/>
      <c r="H2085" s="588"/>
      <c r="I2085" s="589"/>
      <c r="J2085" s="257" t="s">
        <v>23</v>
      </c>
      <c r="K2085" s="259">
        <f>SUM(L2085:M2085)</f>
        <v>900</v>
      </c>
      <c r="L2085" s="259">
        <v>900</v>
      </c>
    </row>
    <row r="2086" spans="1:31" customHeight="1" ht="51">
      <c r="B2086" s="241" t="s">
        <v>2857</v>
      </c>
      <c r="C2086" s="181" t="s">
        <v>452</v>
      </c>
      <c r="D2086" s="181" t="s">
        <v>20</v>
      </c>
      <c r="E2086" s="181" t="s">
        <v>512</v>
      </c>
      <c r="F2086" s="587" t="s">
        <v>958</v>
      </c>
      <c r="G2086" s="588"/>
      <c r="H2086" s="588"/>
      <c r="I2086" s="589"/>
      <c r="J2086" s="257" t="s">
        <v>23</v>
      </c>
      <c r="K2086" s="259">
        <f>SUM(L2086:M2086)</f>
        <v>18900</v>
      </c>
      <c r="L2086" s="259">
        <v>18900</v>
      </c>
    </row>
    <row r="2087" spans="1:31" customHeight="1" ht="51">
      <c r="B2087" s="241" t="s">
        <v>2858</v>
      </c>
      <c r="C2087" s="181" t="s">
        <v>452</v>
      </c>
      <c r="D2087" s="181" t="s">
        <v>20</v>
      </c>
      <c r="E2087" s="181" t="s">
        <v>512</v>
      </c>
      <c r="F2087" s="587" t="s">
        <v>958</v>
      </c>
      <c r="G2087" s="588"/>
      <c r="H2087" s="588"/>
      <c r="I2087" s="589"/>
      <c r="J2087" s="257" t="s">
        <v>23</v>
      </c>
      <c r="K2087" s="259">
        <f>SUM(L2087:M2087)</f>
        <v>1890</v>
      </c>
      <c r="L2087" s="259">
        <v>1890</v>
      </c>
    </row>
    <row r="2088" spans="1:31" customHeight="1" ht="51">
      <c r="B2088" s="241" t="s">
        <v>2859</v>
      </c>
      <c r="C2088" s="181" t="s">
        <v>452</v>
      </c>
      <c r="D2088" s="181" t="s">
        <v>20</v>
      </c>
      <c r="E2088" s="181" t="s">
        <v>512</v>
      </c>
      <c r="F2088" s="587" t="s">
        <v>958</v>
      </c>
      <c r="G2088" s="588"/>
      <c r="H2088" s="588"/>
      <c r="I2088" s="589"/>
      <c r="J2088" s="257" t="s">
        <v>23</v>
      </c>
      <c r="K2088" s="259">
        <f>SUM(L2088:M2088)</f>
        <v>450</v>
      </c>
      <c r="L2088" s="259">
        <v>450</v>
      </c>
    </row>
    <row r="2089" spans="1:31" customHeight="1" ht="51">
      <c r="B2089" s="241" t="s">
        <v>2860</v>
      </c>
      <c r="C2089" s="181" t="s">
        <v>452</v>
      </c>
      <c r="D2089" s="181" t="s">
        <v>20</v>
      </c>
      <c r="E2089" s="181" t="s">
        <v>512</v>
      </c>
      <c r="F2089" s="587" t="s">
        <v>958</v>
      </c>
      <c r="G2089" s="588"/>
      <c r="H2089" s="588"/>
      <c r="I2089" s="589"/>
      <c r="J2089" s="257" t="s">
        <v>23</v>
      </c>
      <c r="K2089" s="259">
        <f>SUM(L2089:M2089)</f>
        <v>607.5</v>
      </c>
      <c r="L2089" s="259">
        <v>607.5</v>
      </c>
    </row>
    <row r="2090" spans="1:31" customHeight="1" ht="51">
      <c r="B2090" s="241" t="s">
        <v>2861</v>
      </c>
      <c r="C2090" s="181" t="s">
        <v>452</v>
      </c>
      <c r="D2090" s="181" t="s">
        <v>20</v>
      </c>
      <c r="E2090" s="181" t="s">
        <v>512</v>
      </c>
      <c r="F2090" s="587" t="s">
        <v>958</v>
      </c>
      <c r="G2090" s="588"/>
      <c r="H2090" s="588"/>
      <c r="I2090" s="589"/>
      <c r="J2090" s="257" t="s">
        <v>23</v>
      </c>
      <c r="K2090" s="259">
        <f>SUM(L2090:M2090)</f>
        <v>1125</v>
      </c>
      <c r="L2090" s="259">
        <v>1125</v>
      </c>
    </row>
    <row r="2091" spans="1:31" customHeight="1" ht="51">
      <c r="B2091" s="241" t="s">
        <v>2862</v>
      </c>
      <c r="C2091" s="181" t="s">
        <v>452</v>
      </c>
      <c r="D2091" s="181" t="s">
        <v>20</v>
      </c>
      <c r="E2091" s="181" t="s">
        <v>512</v>
      </c>
      <c r="F2091" s="587" t="s">
        <v>958</v>
      </c>
      <c r="G2091" s="588"/>
      <c r="H2091" s="588"/>
      <c r="I2091" s="589"/>
      <c r="J2091" s="257" t="s">
        <v>23</v>
      </c>
      <c r="K2091" s="259">
        <f>SUM(L2091:M2091)</f>
        <v>1710</v>
      </c>
      <c r="L2091" s="259">
        <v>1710</v>
      </c>
    </row>
    <row r="2092" spans="1:31" customHeight="1" ht="51">
      <c r="B2092" s="241" t="s">
        <v>2863</v>
      </c>
      <c r="C2092" s="181" t="s">
        <v>452</v>
      </c>
      <c r="D2092" s="181" t="s">
        <v>20</v>
      </c>
      <c r="E2092" s="181" t="s">
        <v>512</v>
      </c>
      <c r="F2092" s="587" t="s">
        <v>958</v>
      </c>
      <c r="G2092" s="588"/>
      <c r="H2092" s="588"/>
      <c r="I2092" s="589"/>
      <c r="J2092" s="257" t="s">
        <v>23</v>
      </c>
      <c r="K2092" s="259">
        <f>SUM(L2092:M2092)</f>
        <v>405</v>
      </c>
      <c r="L2092" s="259">
        <v>405</v>
      </c>
    </row>
    <row r="2093" spans="1:31" customHeight="1" ht="51">
      <c r="B2093" s="241" t="s">
        <v>2864</v>
      </c>
      <c r="C2093" s="181" t="s">
        <v>452</v>
      </c>
      <c r="D2093" s="181" t="s">
        <v>20</v>
      </c>
      <c r="E2093" s="181" t="s">
        <v>512</v>
      </c>
      <c r="F2093" s="587" t="s">
        <v>958</v>
      </c>
      <c r="G2093" s="588"/>
      <c r="H2093" s="588"/>
      <c r="I2093" s="589"/>
      <c r="J2093" s="257" t="s">
        <v>23</v>
      </c>
      <c r="K2093" s="259">
        <f>SUM(L2093:M2093)</f>
        <v>337.5</v>
      </c>
      <c r="L2093" s="259">
        <v>337.5</v>
      </c>
    </row>
    <row r="2094" spans="1:31" customHeight="1" ht="51">
      <c r="B2094" s="241" t="s">
        <v>2865</v>
      </c>
      <c r="C2094" s="181" t="s">
        <v>452</v>
      </c>
      <c r="D2094" s="181" t="s">
        <v>20</v>
      </c>
      <c r="E2094" s="181" t="s">
        <v>512</v>
      </c>
      <c r="F2094" s="587" t="s">
        <v>958</v>
      </c>
      <c r="G2094" s="588"/>
      <c r="H2094" s="588"/>
      <c r="I2094" s="589"/>
      <c r="J2094" s="257" t="s">
        <v>23</v>
      </c>
      <c r="K2094" s="259">
        <f>SUM(L2094:M2094)</f>
        <v>4050</v>
      </c>
      <c r="L2094" s="259">
        <v>4050</v>
      </c>
    </row>
    <row r="2095" spans="1:31" customHeight="1" ht="51">
      <c r="B2095" s="241" t="s">
        <v>2866</v>
      </c>
      <c r="C2095" s="181" t="s">
        <v>452</v>
      </c>
      <c r="D2095" s="181" t="s">
        <v>20</v>
      </c>
      <c r="E2095" s="181" t="s">
        <v>512</v>
      </c>
      <c r="F2095" s="587" t="s">
        <v>958</v>
      </c>
      <c r="G2095" s="588"/>
      <c r="H2095" s="588"/>
      <c r="I2095" s="589"/>
      <c r="J2095" s="257" t="s">
        <v>23</v>
      </c>
      <c r="K2095" s="259">
        <f>SUM(L2095:M2095)</f>
        <v>900</v>
      </c>
      <c r="L2095" s="259">
        <v>900</v>
      </c>
    </row>
    <row r="2096" spans="1:31" customHeight="1" ht="51">
      <c r="B2096" s="241" t="s">
        <v>2867</v>
      </c>
      <c r="C2096" s="181" t="s">
        <v>452</v>
      </c>
      <c r="D2096" s="181" t="s">
        <v>20</v>
      </c>
      <c r="E2096" s="181" t="s">
        <v>512</v>
      </c>
      <c r="F2096" s="587" t="s">
        <v>958</v>
      </c>
      <c r="G2096" s="588"/>
      <c r="H2096" s="588"/>
      <c r="I2096" s="589"/>
      <c r="J2096" s="257" t="s">
        <v>23</v>
      </c>
      <c r="K2096" s="259">
        <f>SUM(L2096:M2096)</f>
        <v>972</v>
      </c>
      <c r="L2096" s="259">
        <v>972</v>
      </c>
    </row>
    <row r="2097" spans="1:31" customHeight="1" ht="51">
      <c r="B2097" s="241" t="s">
        <v>2868</v>
      </c>
      <c r="C2097" s="181" t="s">
        <v>452</v>
      </c>
      <c r="D2097" s="181" t="s">
        <v>20</v>
      </c>
      <c r="E2097" s="181" t="s">
        <v>512</v>
      </c>
      <c r="F2097" s="587" t="s">
        <v>958</v>
      </c>
      <c r="G2097" s="588"/>
      <c r="H2097" s="588"/>
      <c r="I2097" s="589"/>
      <c r="J2097" s="257" t="s">
        <v>23</v>
      </c>
      <c r="K2097" s="259">
        <v>486</v>
      </c>
      <c r="L2097" s="259">
        <v>786</v>
      </c>
    </row>
    <row r="2098" spans="1:31" customHeight="1" ht="51">
      <c r="B2098" s="241" t="s">
        <v>2869</v>
      </c>
      <c r="C2098" s="181" t="s">
        <v>452</v>
      </c>
      <c r="D2098" s="181" t="s">
        <v>20</v>
      </c>
      <c r="E2098" s="181" t="s">
        <v>512</v>
      </c>
      <c r="F2098" s="587" t="s">
        <v>958</v>
      </c>
      <c r="G2098" s="588"/>
      <c r="H2098" s="588"/>
      <c r="I2098" s="589"/>
      <c r="J2098" s="257" t="s">
        <v>23</v>
      </c>
      <c r="K2098" s="259">
        <f>SUM(L2098:M2098)</f>
        <v>4860</v>
      </c>
      <c r="L2098" s="259">
        <v>4860</v>
      </c>
    </row>
    <row r="2099" spans="1:31" customHeight="1" ht="51">
      <c r="B2099" s="241" t="s">
        <v>2870</v>
      </c>
      <c r="C2099" s="181" t="s">
        <v>452</v>
      </c>
      <c r="D2099" s="181" t="s">
        <v>20</v>
      </c>
      <c r="E2099" s="181" t="s">
        <v>512</v>
      </c>
      <c r="F2099" s="587" t="s">
        <v>958</v>
      </c>
      <c r="G2099" s="588"/>
      <c r="H2099" s="588"/>
      <c r="I2099" s="589"/>
      <c r="J2099" s="257" t="s">
        <v>23</v>
      </c>
      <c r="K2099" s="259">
        <f>SUM(L2099:M2099)</f>
        <v>1080</v>
      </c>
      <c r="L2099" s="259">
        <v>1080</v>
      </c>
    </row>
    <row r="2100" spans="1:31" customHeight="1" ht="51">
      <c r="B2100" s="241" t="s">
        <v>2871</v>
      </c>
      <c r="C2100" s="181" t="s">
        <v>452</v>
      </c>
      <c r="D2100" s="181" t="s">
        <v>20</v>
      </c>
      <c r="E2100" s="181" t="s">
        <v>512</v>
      </c>
      <c r="F2100" s="587" t="s">
        <v>958</v>
      </c>
      <c r="G2100" s="588"/>
      <c r="H2100" s="588"/>
      <c r="I2100" s="589"/>
      <c r="J2100" s="257" t="s">
        <v>23</v>
      </c>
      <c r="K2100" s="259">
        <f>SUM(L2100:M2100)</f>
        <v>1080</v>
      </c>
      <c r="L2100" s="259">
        <v>1080</v>
      </c>
    </row>
    <row r="2101" spans="1:31" customHeight="1" ht="51">
      <c r="B2101" s="241" t="s">
        <v>2872</v>
      </c>
      <c r="C2101" s="181" t="s">
        <v>452</v>
      </c>
      <c r="D2101" s="181" t="s">
        <v>20</v>
      </c>
      <c r="E2101" s="181" t="s">
        <v>512</v>
      </c>
      <c r="F2101" s="587" t="s">
        <v>958</v>
      </c>
      <c r="G2101" s="588"/>
      <c r="H2101" s="588"/>
      <c r="I2101" s="589"/>
      <c r="J2101" s="257" t="s">
        <v>23</v>
      </c>
      <c r="K2101" s="259">
        <f>SUM(L2101:M2101)</f>
        <v>900</v>
      </c>
      <c r="L2101" s="259">
        <v>900</v>
      </c>
    </row>
    <row r="2102" spans="1:31" customHeight="1" ht="51">
      <c r="B2102" s="241" t="s">
        <v>2873</v>
      </c>
      <c r="C2102" s="181" t="s">
        <v>452</v>
      </c>
      <c r="D2102" s="181" t="s">
        <v>20</v>
      </c>
      <c r="E2102" s="181" t="s">
        <v>512</v>
      </c>
      <c r="F2102" s="587" t="s">
        <v>958</v>
      </c>
      <c r="G2102" s="588"/>
      <c r="H2102" s="588"/>
      <c r="I2102" s="589"/>
      <c r="J2102" s="257" t="s">
        <v>23</v>
      </c>
      <c r="K2102" s="259">
        <f>SUM(L2102:M2102)</f>
        <v>630</v>
      </c>
      <c r="L2102" s="259">
        <v>630</v>
      </c>
    </row>
    <row r="2103" spans="1:31" customHeight="1" ht="51">
      <c r="B2103" s="241" t="s">
        <v>2874</v>
      </c>
      <c r="C2103" s="181" t="s">
        <v>452</v>
      </c>
      <c r="D2103" s="181" t="s">
        <v>20</v>
      </c>
      <c r="E2103" s="181" t="s">
        <v>512</v>
      </c>
      <c r="F2103" s="587" t="s">
        <v>958</v>
      </c>
      <c r="G2103" s="588"/>
      <c r="H2103" s="588"/>
      <c r="I2103" s="589"/>
      <c r="J2103" s="257" t="s">
        <v>23</v>
      </c>
      <c r="K2103" s="259">
        <f>SUM(L2103:M2103)</f>
        <v>1350</v>
      </c>
      <c r="L2103" s="259">
        <v>1350</v>
      </c>
    </row>
    <row r="2104" spans="1:31" customHeight="1" ht="51">
      <c r="B2104" s="241" t="s">
        <v>2875</v>
      </c>
      <c r="C2104" s="181" t="s">
        <v>452</v>
      </c>
      <c r="D2104" s="181" t="s">
        <v>20</v>
      </c>
      <c r="E2104" s="181" t="s">
        <v>512</v>
      </c>
      <c r="F2104" s="587" t="s">
        <v>958</v>
      </c>
      <c r="G2104" s="588"/>
      <c r="H2104" s="588"/>
      <c r="I2104" s="589"/>
      <c r="J2104" s="257" t="s">
        <v>23</v>
      </c>
      <c r="K2104" s="259">
        <f>SUM(L2104:M2104)</f>
        <v>324</v>
      </c>
      <c r="L2104" s="259">
        <v>324</v>
      </c>
    </row>
    <row r="2105" spans="1:31" customHeight="1" ht="51">
      <c r="B2105" s="241" t="s">
        <v>2876</v>
      </c>
      <c r="C2105" s="181" t="s">
        <v>452</v>
      </c>
      <c r="D2105" s="181" t="s">
        <v>20</v>
      </c>
      <c r="E2105" s="181" t="s">
        <v>512</v>
      </c>
      <c r="F2105" s="587" t="s">
        <v>958</v>
      </c>
      <c r="G2105" s="588"/>
      <c r="H2105" s="588"/>
      <c r="I2105" s="589"/>
      <c r="J2105" s="257" t="s">
        <v>23</v>
      </c>
      <c r="K2105" s="259">
        <f>SUM(L2105:M2105)</f>
        <v>445.5</v>
      </c>
      <c r="L2105" s="259">
        <v>445.5</v>
      </c>
    </row>
    <row r="2106" spans="1:31" customHeight="1" ht="51">
      <c r="B2106" s="241" t="s">
        <v>2877</v>
      </c>
      <c r="C2106" s="181" t="s">
        <v>452</v>
      </c>
      <c r="D2106" s="181" t="s">
        <v>20</v>
      </c>
      <c r="E2106" s="181" t="s">
        <v>512</v>
      </c>
      <c r="F2106" s="587" t="s">
        <v>958</v>
      </c>
      <c r="G2106" s="588"/>
      <c r="H2106" s="588"/>
      <c r="I2106" s="589"/>
      <c r="J2106" s="257" t="s">
        <v>23</v>
      </c>
      <c r="K2106" s="259">
        <f>SUM(L2106:M2106)</f>
        <v>900</v>
      </c>
      <c r="L2106" s="259">
        <v>900</v>
      </c>
    </row>
    <row r="2107" spans="1:31" customHeight="1" ht="51">
      <c r="B2107" s="241" t="s">
        <v>2878</v>
      </c>
      <c r="C2107" s="181" t="s">
        <v>452</v>
      </c>
      <c r="D2107" s="181" t="s">
        <v>20</v>
      </c>
      <c r="E2107" s="181" t="s">
        <v>512</v>
      </c>
      <c r="F2107" s="587" t="s">
        <v>958</v>
      </c>
      <c r="G2107" s="588"/>
      <c r="H2107" s="588"/>
      <c r="I2107" s="589"/>
      <c r="J2107" s="257" t="s">
        <v>23</v>
      </c>
      <c r="K2107" s="259">
        <f>SUM(L2107:M2107)</f>
        <v>540</v>
      </c>
      <c r="L2107" s="259">
        <v>540</v>
      </c>
    </row>
    <row r="2108" spans="1:31" customHeight="1" ht="51">
      <c r="B2108" s="241" t="s">
        <v>2879</v>
      </c>
      <c r="C2108" s="181" t="s">
        <v>452</v>
      </c>
      <c r="D2108" s="181" t="s">
        <v>20</v>
      </c>
      <c r="E2108" s="181" t="s">
        <v>512</v>
      </c>
      <c r="F2108" s="587" t="s">
        <v>958</v>
      </c>
      <c r="G2108" s="588"/>
      <c r="H2108" s="588"/>
      <c r="I2108" s="589"/>
      <c r="J2108" s="257" t="s">
        <v>23</v>
      </c>
      <c r="K2108" s="259">
        <f>SUM(L2108:M2108)</f>
        <v>78489</v>
      </c>
      <c r="L2108" s="259">
        <v>78489</v>
      </c>
    </row>
    <row r="2109" spans="1:31" customHeight="1" ht="51">
      <c r="B2109" s="241" t="s">
        <v>2880</v>
      </c>
      <c r="C2109" s="181" t="s">
        <v>452</v>
      </c>
      <c r="D2109" s="181" t="s">
        <v>20</v>
      </c>
      <c r="E2109" s="181" t="s">
        <v>512</v>
      </c>
      <c r="F2109" s="587" t="s">
        <v>958</v>
      </c>
      <c r="G2109" s="588"/>
      <c r="H2109" s="588"/>
      <c r="I2109" s="589"/>
      <c r="J2109" s="257" t="s">
        <v>23</v>
      </c>
      <c r="K2109" s="259">
        <f>SUM(L2109:M2109)</f>
        <v>6480</v>
      </c>
      <c r="L2109" s="259">
        <v>6480</v>
      </c>
    </row>
    <row r="2110" spans="1:31" customHeight="1" ht="51">
      <c r="B2110" s="241" t="s">
        <v>2881</v>
      </c>
      <c r="C2110" s="181" t="s">
        <v>452</v>
      </c>
      <c r="D2110" s="181" t="s">
        <v>20</v>
      </c>
      <c r="E2110" s="181" t="s">
        <v>512</v>
      </c>
      <c r="F2110" s="587" t="s">
        <v>958</v>
      </c>
      <c r="G2110" s="588"/>
      <c r="H2110" s="588"/>
      <c r="I2110" s="589"/>
      <c r="J2110" s="257" t="s">
        <v>23</v>
      </c>
      <c r="K2110" s="259">
        <f>SUM(L2110:M2110)</f>
        <v>8437.5</v>
      </c>
      <c r="L2110" s="259">
        <v>8437.5</v>
      </c>
    </row>
    <row r="2111" spans="1:31" customHeight="1" ht="51">
      <c r="B2111" s="241" t="s">
        <v>2882</v>
      </c>
      <c r="C2111" s="181" t="s">
        <v>452</v>
      </c>
      <c r="D2111" s="181" t="s">
        <v>20</v>
      </c>
      <c r="E2111" s="181" t="s">
        <v>512</v>
      </c>
      <c r="F2111" s="587" t="s">
        <v>958</v>
      </c>
      <c r="G2111" s="588"/>
      <c r="H2111" s="588"/>
      <c r="I2111" s="589"/>
      <c r="J2111" s="257" t="s">
        <v>23</v>
      </c>
      <c r="K2111" s="259">
        <f>SUM(L2111:M2111)</f>
        <v>10125</v>
      </c>
      <c r="L2111" s="259">
        <v>10125</v>
      </c>
    </row>
    <row r="2112" spans="1:31" customHeight="1" ht="51">
      <c r="B2112" s="241" t="s">
        <v>2883</v>
      </c>
      <c r="C2112" s="181" t="s">
        <v>452</v>
      </c>
      <c r="D2112" s="181" t="s">
        <v>20</v>
      </c>
      <c r="E2112" s="181" t="s">
        <v>512</v>
      </c>
      <c r="F2112" s="587" t="s">
        <v>958</v>
      </c>
      <c r="G2112" s="588"/>
      <c r="H2112" s="588"/>
      <c r="I2112" s="589"/>
      <c r="J2112" s="257" t="s">
        <v>23</v>
      </c>
      <c r="K2112" s="259">
        <f>SUM(L2112:M2112)</f>
        <v>8437.5</v>
      </c>
      <c r="L2112" s="259">
        <v>8437.5</v>
      </c>
    </row>
    <row r="2113" spans="1:31" customHeight="1" ht="51">
      <c r="B2113" s="241" t="s">
        <v>2884</v>
      </c>
      <c r="C2113" s="181" t="s">
        <v>452</v>
      </c>
      <c r="D2113" s="181" t="s">
        <v>20</v>
      </c>
      <c r="E2113" s="181" t="s">
        <v>512</v>
      </c>
      <c r="F2113" s="587" t="s">
        <v>958</v>
      </c>
      <c r="G2113" s="588"/>
      <c r="H2113" s="588"/>
      <c r="I2113" s="589"/>
      <c r="J2113" s="257" t="s">
        <v>23</v>
      </c>
      <c r="K2113" s="259">
        <f>SUM(L2113:M2113)</f>
        <v>16200</v>
      </c>
      <c r="L2113" s="259">
        <v>16200</v>
      </c>
    </row>
    <row r="2114" spans="1:31" customHeight="1" ht="51">
      <c r="B2114" s="241" t="s">
        <v>2885</v>
      </c>
      <c r="C2114" s="181" t="s">
        <v>452</v>
      </c>
      <c r="D2114" s="181" t="s">
        <v>20</v>
      </c>
      <c r="E2114" s="181" t="s">
        <v>512</v>
      </c>
      <c r="F2114" s="587" t="s">
        <v>958</v>
      </c>
      <c r="G2114" s="588"/>
      <c r="H2114" s="588"/>
      <c r="I2114" s="589"/>
      <c r="J2114" s="257" t="s">
        <v>23</v>
      </c>
      <c r="K2114" s="259">
        <f>SUM(L2114:M2114)</f>
        <v>1836</v>
      </c>
      <c r="L2114" s="259">
        <v>1836</v>
      </c>
    </row>
    <row r="2115" spans="1:31" customHeight="1" ht="51">
      <c r="B2115" s="241" t="s">
        <v>2886</v>
      </c>
      <c r="C2115" s="181" t="s">
        <v>452</v>
      </c>
      <c r="D2115" s="181" t="s">
        <v>20</v>
      </c>
      <c r="E2115" s="181" t="s">
        <v>512</v>
      </c>
      <c r="F2115" s="587" t="s">
        <v>958</v>
      </c>
      <c r="G2115" s="588"/>
      <c r="H2115" s="588"/>
      <c r="I2115" s="589"/>
      <c r="J2115" s="257" t="s">
        <v>23</v>
      </c>
      <c r="K2115" s="259">
        <f>SUM(L2115:M2115)</f>
        <v>97200</v>
      </c>
      <c r="L2115" s="259">
        <v>97200</v>
      </c>
    </row>
    <row r="2116" spans="1:31" customHeight="1" ht="51">
      <c r="B2116" s="241" t="s">
        <v>2887</v>
      </c>
      <c r="C2116" s="181" t="s">
        <v>452</v>
      </c>
      <c r="D2116" s="181" t="s">
        <v>20</v>
      </c>
      <c r="E2116" s="181" t="s">
        <v>512</v>
      </c>
      <c r="F2116" s="587" t="s">
        <v>958</v>
      </c>
      <c r="G2116" s="588"/>
      <c r="H2116" s="588"/>
      <c r="I2116" s="589"/>
      <c r="J2116" s="257" t="s">
        <v>23</v>
      </c>
      <c r="K2116" s="259">
        <f>SUM(L2116:M2116)</f>
        <v>27000</v>
      </c>
      <c r="L2116" s="259">
        <v>27000</v>
      </c>
    </row>
    <row r="2117" spans="1:31" customHeight="1" ht="51">
      <c r="B2117" s="241" t="s">
        <v>2888</v>
      </c>
      <c r="C2117" s="181" t="s">
        <v>452</v>
      </c>
      <c r="D2117" s="181" t="s">
        <v>20</v>
      </c>
      <c r="E2117" s="181" t="s">
        <v>512</v>
      </c>
      <c r="F2117" s="587" t="s">
        <v>958</v>
      </c>
      <c r="G2117" s="588"/>
      <c r="H2117" s="588"/>
      <c r="I2117" s="589"/>
      <c r="J2117" s="257" t="s">
        <v>23</v>
      </c>
      <c r="K2117" s="259">
        <f>SUM(L2117:M2117)</f>
        <v>48600</v>
      </c>
      <c r="L2117" s="259">
        <v>48600</v>
      </c>
    </row>
    <row r="2118" spans="1:31" customHeight="1" ht="51">
      <c r="B2118" s="241" t="s">
        <v>2889</v>
      </c>
      <c r="C2118" s="181" t="s">
        <v>452</v>
      </c>
      <c r="D2118" s="181" t="s">
        <v>20</v>
      </c>
      <c r="E2118" s="181" t="s">
        <v>512</v>
      </c>
      <c r="F2118" s="587" t="s">
        <v>958</v>
      </c>
      <c r="G2118" s="588"/>
      <c r="H2118" s="588"/>
      <c r="I2118" s="589"/>
      <c r="J2118" s="257" t="s">
        <v>23</v>
      </c>
      <c r="K2118" s="259">
        <f>SUM(L2118:M2118)</f>
        <v>52569</v>
      </c>
      <c r="L2118" s="259">
        <v>52569</v>
      </c>
    </row>
    <row r="2119" spans="1:31" customHeight="1" ht="51">
      <c r="B2119" s="241" t="s">
        <v>2890</v>
      </c>
      <c r="C2119" s="181" t="s">
        <v>452</v>
      </c>
      <c r="D2119" s="181" t="s">
        <v>20</v>
      </c>
      <c r="E2119" s="181" t="s">
        <v>512</v>
      </c>
      <c r="F2119" s="587" t="s">
        <v>958</v>
      </c>
      <c r="G2119" s="588"/>
      <c r="H2119" s="588"/>
      <c r="I2119" s="589"/>
      <c r="J2119" s="257" t="s">
        <v>23</v>
      </c>
      <c r="K2119" s="259">
        <f>SUM(L2119:M2119)</f>
        <v>5400</v>
      </c>
      <c r="L2119" s="259">
        <v>5400</v>
      </c>
    </row>
    <row r="2120" spans="1:31" customHeight="1" ht="51">
      <c r="B2120" s="241" t="s">
        <v>2891</v>
      </c>
      <c r="C2120" s="181" t="s">
        <v>452</v>
      </c>
      <c r="D2120" s="181" t="s">
        <v>20</v>
      </c>
      <c r="E2120" s="181" t="s">
        <v>512</v>
      </c>
      <c r="F2120" s="587" t="s">
        <v>958</v>
      </c>
      <c r="G2120" s="588"/>
      <c r="H2120" s="588"/>
      <c r="I2120" s="589"/>
      <c r="J2120" s="257" t="s">
        <v>23</v>
      </c>
      <c r="K2120" s="259">
        <f>SUM(L2120:M2120)</f>
        <v>29250</v>
      </c>
      <c r="L2120" s="259">
        <v>29250</v>
      </c>
    </row>
    <row r="2121" spans="1:31" customHeight="1" ht="51">
      <c r="B2121" s="241" t="s">
        <v>2892</v>
      </c>
      <c r="C2121" s="181" t="s">
        <v>452</v>
      </c>
      <c r="D2121" s="181" t="s">
        <v>20</v>
      </c>
      <c r="E2121" s="181" t="s">
        <v>512</v>
      </c>
      <c r="F2121" s="587" t="s">
        <v>958</v>
      </c>
      <c r="G2121" s="588"/>
      <c r="H2121" s="588"/>
      <c r="I2121" s="589"/>
      <c r="J2121" s="257" t="s">
        <v>23</v>
      </c>
      <c r="K2121" s="259">
        <f>SUM(L2121:M2121)</f>
        <v>23400</v>
      </c>
      <c r="L2121" s="259">
        <v>23400</v>
      </c>
    </row>
    <row r="2122" spans="1:31" customHeight="1" ht="51">
      <c r="B2122" s="241" t="s">
        <v>2893</v>
      </c>
      <c r="C2122" s="181" t="s">
        <v>452</v>
      </c>
      <c r="D2122" s="181" t="s">
        <v>20</v>
      </c>
      <c r="E2122" s="181" t="s">
        <v>512</v>
      </c>
      <c r="F2122" s="587" t="s">
        <v>958</v>
      </c>
      <c r="G2122" s="588"/>
      <c r="H2122" s="588"/>
      <c r="I2122" s="589"/>
      <c r="J2122" s="257" t="s">
        <v>23</v>
      </c>
      <c r="K2122" s="259">
        <f>SUM(L2122:M2122)</f>
        <v>59400</v>
      </c>
      <c r="L2122" s="259">
        <v>59400</v>
      </c>
    </row>
    <row r="2123" spans="1:31" customHeight="1" ht="51">
      <c r="B2123" s="241" t="s">
        <v>2894</v>
      </c>
      <c r="C2123" s="181" t="s">
        <v>452</v>
      </c>
      <c r="D2123" s="181" t="s">
        <v>20</v>
      </c>
      <c r="E2123" s="181" t="s">
        <v>512</v>
      </c>
      <c r="F2123" s="587" t="s">
        <v>958</v>
      </c>
      <c r="G2123" s="588"/>
      <c r="H2123" s="588"/>
      <c r="I2123" s="589"/>
      <c r="J2123" s="257" t="s">
        <v>23</v>
      </c>
      <c r="K2123" s="259">
        <f>SUM(L2123:M2123)</f>
        <v>5400</v>
      </c>
      <c r="L2123" s="259">
        <v>5400</v>
      </c>
    </row>
    <row r="2124" spans="1:31" customHeight="1" ht="51">
      <c r="B2124" s="241" t="s">
        <v>2895</v>
      </c>
      <c r="C2124" s="181" t="s">
        <v>452</v>
      </c>
      <c r="D2124" s="181" t="s">
        <v>20</v>
      </c>
      <c r="E2124" s="181" t="s">
        <v>512</v>
      </c>
      <c r="F2124" s="587" t="s">
        <v>958</v>
      </c>
      <c r="G2124" s="588"/>
      <c r="H2124" s="588"/>
      <c r="I2124" s="589"/>
      <c r="J2124" s="257" t="s">
        <v>23</v>
      </c>
      <c r="K2124" s="259">
        <f>SUM(L2124:M2124)</f>
        <v>22644</v>
      </c>
      <c r="L2124" s="259">
        <v>22644</v>
      </c>
    </row>
    <row r="2125" spans="1:31" customHeight="1" ht="51">
      <c r="B2125" s="241" t="s">
        <v>2896</v>
      </c>
      <c r="C2125" s="181" t="s">
        <v>452</v>
      </c>
      <c r="D2125" s="181" t="s">
        <v>20</v>
      </c>
      <c r="E2125" s="181" t="s">
        <v>512</v>
      </c>
      <c r="F2125" s="587" t="s">
        <v>958</v>
      </c>
      <c r="G2125" s="588"/>
      <c r="H2125" s="588"/>
      <c r="I2125" s="589"/>
      <c r="J2125" s="257" t="s">
        <v>23</v>
      </c>
      <c r="K2125" s="259">
        <f>SUM(L2125:M2125)</f>
        <v>7200</v>
      </c>
      <c r="L2125" s="259">
        <v>7200</v>
      </c>
    </row>
    <row r="2126" spans="1:31" customHeight="1" ht="51">
      <c r="B2126" s="241" t="s">
        <v>2897</v>
      </c>
      <c r="C2126" s="181" t="s">
        <v>452</v>
      </c>
      <c r="D2126" s="181" t="s">
        <v>20</v>
      </c>
      <c r="E2126" s="181" t="s">
        <v>512</v>
      </c>
      <c r="F2126" s="587" t="s">
        <v>958</v>
      </c>
      <c r="G2126" s="588"/>
      <c r="H2126" s="588"/>
      <c r="I2126" s="589"/>
      <c r="J2126" s="257" t="s">
        <v>23</v>
      </c>
      <c r="K2126" s="259">
        <f>SUM(L2126:M2126)</f>
        <v>4500</v>
      </c>
      <c r="L2126" s="259">
        <v>4500</v>
      </c>
    </row>
    <row r="2127" spans="1:31" customHeight="1" ht="51">
      <c r="B2127" s="241" t="s">
        <v>2898</v>
      </c>
      <c r="C2127" s="181" t="s">
        <v>452</v>
      </c>
      <c r="D2127" s="181" t="s">
        <v>20</v>
      </c>
      <c r="E2127" s="181" t="s">
        <v>512</v>
      </c>
      <c r="F2127" s="587" t="s">
        <v>958</v>
      </c>
      <c r="G2127" s="588"/>
      <c r="H2127" s="588"/>
      <c r="I2127" s="589"/>
      <c r="J2127" s="257" t="s">
        <v>23</v>
      </c>
      <c r="K2127" s="259">
        <f>SUM(L2127:M2127)</f>
        <v>33048</v>
      </c>
      <c r="L2127" s="259">
        <v>33048</v>
      </c>
    </row>
    <row r="2128" spans="1:31" customHeight="1" ht="51">
      <c r="B2128" s="241" t="s">
        <v>2899</v>
      </c>
      <c r="C2128" s="181" t="s">
        <v>452</v>
      </c>
      <c r="D2128" s="181" t="s">
        <v>20</v>
      </c>
      <c r="E2128" s="181" t="s">
        <v>512</v>
      </c>
      <c r="F2128" s="587" t="s">
        <v>958</v>
      </c>
      <c r="G2128" s="588"/>
      <c r="H2128" s="588"/>
      <c r="I2128" s="589"/>
      <c r="J2128" s="257" t="s">
        <v>23</v>
      </c>
      <c r="K2128" s="259">
        <f>SUM(L2128:M2128)</f>
        <v>14868</v>
      </c>
      <c r="L2128" s="259">
        <v>14868</v>
      </c>
    </row>
    <row r="2129" spans="1:31" customHeight="1" ht="51">
      <c r="B2129" s="241" t="s">
        <v>2900</v>
      </c>
      <c r="C2129" s="181" t="s">
        <v>452</v>
      </c>
      <c r="D2129" s="181" t="s">
        <v>20</v>
      </c>
      <c r="E2129" s="181" t="s">
        <v>512</v>
      </c>
      <c r="F2129" s="587" t="s">
        <v>958</v>
      </c>
      <c r="G2129" s="588"/>
      <c r="H2129" s="588"/>
      <c r="I2129" s="589"/>
      <c r="J2129" s="257" t="s">
        <v>23</v>
      </c>
      <c r="K2129" s="259">
        <f>SUM(L2129:M2129)</f>
        <v>83916</v>
      </c>
      <c r="L2129" s="259">
        <v>83916</v>
      </c>
    </row>
    <row r="2130" spans="1:31" customHeight="1" ht="51">
      <c r="B2130" s="241" t="s">
        <v>2901</v>
      </c>
      <c r="C2130" s="181" t="s">
        <v>452</v>
      </c>
      <c r="D2130" s="181" t="s">
        <v>20</v>
      </c>
      <c r="E2130" s="181" t="s">
        <v>512</v>
      </c>
      <c r="F2130" s="587" t="s">
        <v>958</v>
      </c>
      <c r="G2130" s="588"/>
      <c r="H2130" s="588"/>
      <c r="I2130" s="589"/>
      <c r="J2130" s="257" t="s">
        <v>23</v>
      </c>
      <c r="K2130" s="259">
        <f>SUM(L2130:M2130)</f>
        <v>2772</v>
      </c>
      <c r="L2130" s="259">
        <v>2772</v>
      </c>
    </row>
    <row r="2131" spans="1:31" customHeight="1" ht="51">
      <c r="B2131" s="241" t="s">
        <v>2902</v>
      </c>
      <c r="C2131" s="181" t="s">
        <v>452</v>
      </c>
      <c r="D2131" s="181" t="s">
        <v>20</v>
      </c>
      <c r="E2131" s="181" t="s">
        <v>512</v>
      </c>
      <c r="F2131" s="587" t="s">
        <v>958</v>
      </c>
      <c r="G2131" s="588"/>
      <c r="H2131" s="588"/>
      <c r="I2131" s="589"/>
      <c r="J2131" s="257" t="s">
        <v>23</v>
      </c>
      <c r="K2131" s="259">
        <f>SUM(L2131:M2131)</f>
        <v>3060</v>
      </c>
      <c r="L2131" s="259">
        <v>3060</v>
      </c>
    </row>
    <row r="2132" spans="1:31" customHeight="1" ht="51">
      <c r="B2132" s="241" t="s">
        <v>2903</v>
      </c>
      <c r="C2132" s="181" t="s">
        <v>452</v>
      </c>
      <c r="D2132" s="181" t="s">
        <v>20</v>
      </c>
      <c r="E2132" s="181" t="s">
        <v>512</v>
      </c>
      <c r="F2132" s="587" t="s">
        <v>958</v>
      </c>
      <c r="G2132" s="588"/>
      <c r="H2132" s="588"/>
      <c r="I2132" s="589"/>
      <c r="J2132" s="257" t="s">
        <v>23</v>
      </c>
      <c r="K2132" s="259">
        <f>SUM(L2132:M2132)</f>
        <v>11682</v>
      </c>
      <c r="L2132" s="259">
        <v>11682</v>
      </c>
    </row>
    <row r="2133" spans="1:31" customHeight="1" ht="51">
      <c r="B2133" s="241" t="s">
        <v>2904</v>
      </c>
      <c r="C2133" s="181" t="s">
        <v>452</v>
      </c>
      <c r="D2133" s="181" t="s">
        <v>20</v>
      </c>
      <c r="E2133" s="181" t="s">
        <v>512</v>
      </c>
      <c r="F2133" s="587" t="s">
        <v>958</v>
      </c>
      <c r="G2133" s="588"/>
      <c r="H2133" s="588"/>
      <c r="I2133" s="589"/>
      <c r="J2133" s="257" t="s">
        <v>23</v>
      </c>
      <c r="K2133" s="259">
        <f>SUM(L2133:M2133)</f>
        <v>7200</v>
      </c>
      <c r="L2133" s="259">
        <v>7200</v>
      </c>
    </row>
    <row r="2134" spans="1:31" customHeight="1" ht="51">
      <c r="B2134" s="241" t="s">
        <v>2905</v>
      </c>
      <c r="C2134" s="181" t="s">
        <v>452</v>
      </c>
      <c r="D2134" s="181" t="s">
        <v>20</v>
      </c>
      <c r="E2134" s="181" t="s">
        <v>512</v>
      </c>
      <c r="F2134" s="587" t="s">
        <v>958</v>
      </c>
      <c r="G2134" s="588"/>
      <c r="H2134" s="588"/>
      <c r="I2134" s="589"/>
      <c r="J2134" s="257" t="s">
        <v>23</v>
      </c>
      <c r="K2134" s="259">
        <f>SUM(L2134:M2134)</f>
        <v>21384</v>
      </c>
      <c r="L2134" s="259">
        <v>21384</v>
      </c>
    </row>
    <row r="2135" spans="1:31" customHeight="1" ht="51">
      <c r="B2135" s="241" t="s">
        <v>2906</v>
      </c>
      <c r="C2135" s="181" t="s">
        <v>452</v>
      </c>
      <c r="D2135" s="181" t="s">
        <v>20</v>
      </c>
      <c r="E2135" s="181" t="s">
        <v>512</v>
      </c>
      <c r="F2135" s="587" t="s">
        <v>958</v>
      </c>
      <c r="G2135" s="588"/>
      <c r="H2135" s="588"/>
      <c r="I2135" s="589"/>
      <c r="J2135" s="257" t="s">
        <v>23</v>
      </c>
      <c r="K2135" s="259">
        <f>SUM(L2135:M2135)</f>
        <v>15750</v>
      </c>
      <c r="L2135" s="259">
        <v>15750</v>
      </c>
    </row>
    <row r="2136" spans="1:31" customHeight="1" ht="51">
      <c r="B2136" s="241" t="s">
        <v>2907</v>
      </c>
      <c r="C2136" s="181" t="s">
        <v>452</v>
      </c>
      <c r="D2136" s="181" t="s">
        <v>20</v>
      </c>
      <c r="E2136" s="181" t="s">
        <v>512</v>
      </c>
      <c r="F2136" s="587" t="s">
        <v>958</v>
      </c>
      <c r="G2136" s="588"/>
      <c r="H2136" s="588"/>
      <c r="I2136" s="589"/>
      <c r="J2136" s="257" t="s">
        <v>23</v>
      </c>
      <c r="K2136" s="259">
        <f>SUM(L2136:M2136)</f>
        <v>42480</v>
      </c>
      <c r="L2136" s="259">
        <v>42480</v>
      </c>
    </row>
    <row r="2137" spans="1:31" customHeight="1" ht="51">
      <c r="B2137" s="241" t="s">
        <v>2908</v>
      </c>
      <c r="C2137" s="181" t="s">
        <v>452</v>
      </c>
      <c r="D2137" s="181" t="s">
        <v>20</v>
      </c>
      <c r="E2137" s="181" t="s">
        <v>512</v>
      </c>
      <c r="F2137" s="587" t="s">
        <v>958</v>
      </c>
      <c r="G2137" s="588"/>
      <c r="H2137" s="588"/>
      <c r="I2137" s="589"/>
      <c r="J2137" s="257" t="s">
        <v>23</v>
      </c>
      <c r="K2137" s="259">
        <f>SUM(L2137:M2137)</f>
        <v>9000</v>
      </c>
      <c r="L2137" s="259">
        <v>9000</v>
      </c>
    </row>
    <row r="2138" spans="1:31" customHeight="1" ht="51">
      <c r="B2138" s="241" t="s">
        <v>2909</v>
      </c>
      <c r="C2138" s="181" t="s">
        <v>452</v>
      </c>
      <c r="D2138" s="181" t="s">
        <v>20</v>
      </c>
      <c r="E2138" s="181" t="s">
        <v>512</v>
      </c>
      <c r="F2138" s="587" t="s">
        <v>958</v>
      </c>
      <c r="G2138" s="588"/>
      <c r="H2138" s="588"/>
      <c r="I2138" s="589"/>
      <c r="J2138" s="257" t="s">
        <v>23</v>
      </c>
      <c r="K2138" s="259">
        <f>SUM(L2138:M2138)</f>
        <v>16200</v>
      </c>
      <c r="L2138" s="259">
        <v>16200</v>
      </c>
    </row>
    <row r="2139" spans="1:31" customHeight="1" ht="51">
      <c r="B2139" s="241" t="s">
        <v>2910</v>
      </c>
      <c r="C2139" s="181" t="s">
        <v>452</v>
      </c>
      <c r="D2139" s="181" t="s">
        <v>20</v>
      </c>
      <c r="E2139" s="181" t="s">
        <v>512</v>
      </c>
      <c r="F2139" s="587" t="s">
        <v>958</v>
      </c>
      <c r="G2139" s="588"/>
      <c r="H2139" s="588"/>
      <c r="I2139" s="589"/>
      <c r="J2139" s="257" t="s">
        <v>23</v>
      </c>
      <c r="K2139" s="259">
        <f>SUM(L2139:M2139)</f>
        <v>16200</v>
      </c>
      <c r="L2139" s="259">
        <v>16200</v>
      </c>
    </row>
    <row r="2140" spans="1:31" customHeight="1" ht="51">
      <c r="B2140" s="241" t="s">
        <v>2911</v>
      </c>
      <c r="C2140" s="181" t="s">
        <v>452</v>
      </c>
      <c r="D2140" s="181" t="s">
        <v>20</v>
      </c>
      <c r="E2140" s="181" t="s">
        <v>512</v>
      </c>
      <c r="F2140" s="587" t="s">
        <v>958</v>
      </c>
      <c r="G2140" s="588"/>
      <c r="H2140" s="588"/>
      <c r="I2140" s="589"/>
      <c r="J2140" s="257" t="s">
        <v>23</v>
      </c>
      <c r="K2140" s="259">
        <f>SUM(L2140:M2140)</f>
        <v>7200</v>
      </c>
      <c r="L2140" s="259">
        <v>7200</v>
      </c>
    </row>
    <row r="2141" spans="1:31" customHeight="1" ht="51">
      <c r="B2141" s="241" t="s">
        <v>2912</v>
      </c>
      <c r="C2141" s="181" t="s">
        <v>452</v>
      </c>
      <c r="D2141" s="181" t="s">
        <v>20</v>
      </c>
      <c r="E2141" s="181" t="s">
        <v>512</v>
      </c>
      <c r="F2141" s="587" t="s">
        <v>958</v>
      </c>
      <c r="G2141" s="588"/>
      <c r="H2141" s="588"/>
      <c r="I2141" s="589"/>
      <c r="J2141" s="257" t="s">
        <v>23</v>
      </c>
      <c r="K2141" s="259">
        <f>SUM(L2141:M2141)</f>
        <v>12600</v>
      </c>
      <c r="L2141" s="259">
        <v>12600</v>
      </c>
    </row>
    <row r="2142" spans="1:31" customHeight="1" ht="51">
      <c r="B2142" s="241" t="s">
        <v>2913</v>
      </c>
      <c r="C2142" s="181" t="s">
        <v>452</v>
      </c>
      <c r="D2142" s="181" t="s">
        <v>20</v>
      </c>
      <c r="E2142" s="181" t="s">
        <v>512</v>
      </c>
      <c r="F2142" s="587" t="s">
        <v>958</v>
      </c>
      <c r="G2142" s="588"/>
      <c r="H2142" s="588"/>
      <c r="I2142" s="589"/>
      <c r="J2142" s="257" t="s">
        <v>23</v>
      </c>
      <c r="K2142" s="259">
        <f>SUM(L2142:M2142)</f>
        <v>18000</v>
      </c>
      <c r="L2142" s="259">
        <v>18000</v>
      </c>
    </row>
    <row r="2143" spans="1:31" customHeight="1" ht="51">
      <c r="B2143" s="241" t="s">
        <v>2914</v>
      </c>
      <c r="C2143" s="181" t="s">
        <v>452</v>
      </c>
      <c r="D2143" s="181" t="s">
        <v>20</v>
      </c>
      <c r="E2143" s="181" t="s">
        <v>512</v>
      </c>
      <c r="F2143" s="587" t="s">
        <v>958</v>
      </c>
      <c r="G2143" s="588"/>
      <c r="H2143" s="588"/>
      <c r="I2143" s="589"/>
      <c r="J2143" s="257" t="s">
        <v>23</v>
      </c>
      <c r="K2143" s="259">
        <f>SUM(L2143:M2143)</f>
        <v>18000</v>
      </c>
      <c r="L2143" s="259">
        <v>18000</v>
      </c>
    </row>
    <row r="2144" spans="1:31" customHeight="1" ht="51">
      <c r="B2144" s="241" t="s">
        <v>2915</v>
      </c>
      <c r="C2144" s="181" t="s">
        <v>452</v>
      </c>
      <c r="D2144" s="181" t="s">
        <v>20</v>
      </c>
      <c r="E2144" s="181" t="s">
        <v>512</v>
      </c>
      <c r="F2144" s="587" t="s">
        <v>958</v>
      </c>
      <c r="G2144" s="588"/>
      <c r="H2144" s="588"/>
      <c r="I2144" s="589"/>
      <c r="J2144" s="257" t="s">
        <v>23</v>
      </c>
      <c r="K2144" s="259">
        <f>SUM(L2144:M2144)</f>
        <v>18000</v>
      </c>
      <c r="L2144" s="259">
        <v>18000</v>
      </c>
    </row>
    <row r="2145" spans="1:31" customHeight="1" ht="51">
      <c r="B2145" s="241" t="s">
        <v>2916</v>
      </c>
      <c r="C2145" s="181" t="s">
        <v>452</v>
      </c>
      <c r="D2145" s="181" t="s">
        <v>20</v>
      </c>
      <c r="E2145" s="181" t="s">
        <v>512</v>
      </c>
      <c r="F2145" s="587" t="s">
        <v>958</v>
      </c>
      <c r="G2145" s="588"/>
      <c r="H2145" s="588"/>
      <c r="I2145" s="589"/>
      <c r="J2145" s="257" t="s">
        <v>23</v>
      </c>
      <c r="K2145" s="259">
        <f>SUM(L2145:M2145)</f>
        <v>14400</v>
      </c>
      <c r="L2145" s="259">
        <v>14400</v>
      </c>
    </row>
    <row r="2146" spans="1:31" customHeight="1" ht="51">
      <c r="B2146" s="241" t="s">
        <v>2917</v>
      </c>
      <c r="C2146" s="181" t="s">
        <v>452</v>
      </c>
      <c r="D2146" s="181" t="s">
        <v>20</v>
      </c>
      <c r="E2146" s="181" t="s">
        <v>512</v>
      </c>
      <c r="F2146" s="587" t="s">
        <v>958</v>
      </c>
      <c r="G2146" s="588"/>
      <c r="H2146" s="588"/>
      <c r="I2146" s="589"/>
      <c r="J2146" s="257" t="s">
        <v>23</v>
      </c>
      <c r="K2146" s="259">
        <f>SUM(L2146:M2146)</f>
        <v>14400</v>
      </c>
      <c r="L2146" s="259">
        <v>14400</v>
      </c>
    </row>
    <row r="2147" spans="1:31" customHeight="1" ht="51">
      <c r="B2147" s="241" t="s">
        <v>2918</v>
      </c>
      <c r="C2147" s="181" t="s">
        <v>452</v>
      </c>
      <c r="D2147" s="181" t="s">
        <v>20</v>
      </c>
      <c r="E2147" s="181" t="s">
        <v>512</v>
      </c>
      <c r="F2147" s="587" t="s">
        <v>958</v>
      </c>
      <c r="G2147" s="588"/>
      <c r="H2147" s="588"/>
      <c r="I2147" s="589"/>
      <c r="J2147" s="257" t="s">
        <v>23</v>
      </c>
      <c r="K2147" s="259">
        <f>SUM(L2147:M2147)</f>
        <v>16200</v>
      </c>
      <c r="L2147" s="259">
        <v>16200</v>
      </c>
    </row>
    <row r="2148" spans="1:31" customHeight="1" ht="51">
      <c r="B2148" s="241" t="s">
        <v>2919</v>
      </c>
      <c r="C2148" s="181" t="s">
        <v>452</v>
      </c>
      <c r="D2148" s="181" t="s">
        <v>20</v>
      </c>
      <c r="E2148" s="181" t="s">
        <v>512</v>
      </c>
      <c r="F2148" s="587" t="s">
        <v>958</v>
      </c>
      <c r="G2148" s="588"/>
      <c r="H2148" s="588"/>
      <c r="I2148" s="589"/>
      <c r="J2148" s="257" t="s">
        <v>23</v>
      </c>
      <c r="K2148" s="259">
        <f>SUM(L2148:M2148)</f>
        <v>12600</v>
      </c>
      <c r="L2148" s="259">
        <v>12600</v>
      </c>
    </row>
    <row r="2149" spans="1:31" customHeight="1" ht="51">
      <c r="B2149" s="241" t="s">
        <v>2920</v>
      </c>
      <c r="C2149" s="181" t="s">
        <v>452</v>
      </c>
      <c r="D2149" s="181" t="s">
        <v>20</v>
      </c>
      <c r="E2149" s="181" t="s">
        <v>512</v>
      </c>
      <c r="F2149" s="587" t="s">
        <v>958</v>
      </c>
      <c r="G2149" s="588"/>
      <c r="H2149" s="588"/>
      <c r="I2149" s="589"/>
      <c r="J2149" s="257" t="s">
        <v>23</v>
      </c>
      <c r="K2149" s="259">
        <f>SUM(L2149:M2149)</f>
        <v>12600</v>
      </c>
      <c r="L2149" s="259">
        <v>12600</v>
      </c>
    </row>
    <row r="2150" spans="1:31" customHeight="1" ht="51">
      <c r="B2150" s="241" t="s">
        <v>2921</v>
      </c>
      <c r="C2150" s="181" t="s">
        <v>452</v>
      </c>
      <c r="D2150" s="181" t="s">
        <v>20</v>
      </c>
      <c r="E2150" s="181" t="s">
        <v>512</v>
      </c>
      <c r="F2150" s="587" t="s">
        <v>958</v>
      </c>
      <c r="G2150" s="588"/>
      <c r="H2150" s="588"/>
      <c r="I2150" s="589"/>
      <c r="J2150" s="257" t="s">
        <v>23</v>
      </c>
      <c r="K2150" s="259">
        <f>SUM(L2150:M2150)</f>
        <v>14400</v>
      </c>
      <c r="L2150" s="259">
        <v>14400</v>
      </c>
    </row>
    <row r="2151" spans="1:31" customHeight="1" ht="51">
      <c r="B2151" s="241" t="s">
        <v>2922</v>
      </c>
      <c r="C2151" s="181" t="s">
        <v>452</v>
      </c>
      <c r="D2151" s="181" t="s">
        <v>20</v>
      </c>
      <c r="E2151" s="181" t="s">
        <v>512</v>
      </c>
      <c r="F2151" s="587" t="s">
        <v>958</v>
      </c>
      <c r="G2151" s="588"/>
      <c r="H2151" s="588"/>
      <c r="I2151" s="589"/>
      <c r="J2151" s="257" t="s">
        <v>23</v>
      </c>
      <c r="K2151" s="259">
        <f>SUM(L2151:M2151)</f>
        <v>4104</v>
      </c>
      <c r="L2151" s="259">
        <v>4104</v>
      </c>
    </row>
    <row r="2152" spans="1:31" customHeight="1" ht="51">
      <c r="B2152" s="241" t="s">
        <v>2923</v>
      </c>
      <c r="C2152" s="181" t="s">
        <v>452</v>
      </c>
      <c r="D2152" s="181" t="s">
        <v>20</v>
      </c>
      <c r="E2152" s="181" t="s">
        <v>512</v>
      </c>
      <c r="F2152" s="587" t="s">
        <v>958</v>
      </c>
      <c r="G2152" s="588"/>
      <c r="H2152" s="588"/>
      <c r="I2152" s="589"/>
      <c r="J2152" s="257" t="s">
        <v>23</v>
      </c>
      <c r="K2152" s="259">
        <f>SUM(L2152:M2152)</f>
        <v>2322</v>
      </c>
      <c r="L2152" s="259">
        <v>2322</v>
      </c>
    </row>
    <row r="2153" spans="1:31" customHeight="1" ht="51">
      <c r="B2153" s="241" t="s">
        <v>2924</v>
      </c>
      <c r="C2153" s="181" t="s">
        <v>452</v>
      </c>
      <c r="D2153" s="181" t="s">
        <v>20</v>
      </c>
      <c r="E2153" s="181" t="s">
        <v>512</v>
      </c>
      <c r="F2153" s="587" t="s">
        <v>958</v>
      </c>
      <c r="G2153" s="588"/>
      <c r="H2153" s="588"/>
      <c r="I2153" s="589"/>
      <c r="J2153" s="257" t="s">
        <v>23</v>
      </c>
      <c r="K2153" s="259">
        <f>SUM(L2153:M2153)</f>
        <v>6192</v>
      </c>
      <c r="L2153" s="259">
        <v>6192</v>
      </c>
    </row>
    <row r="2154" spans="1:31" customHeight="1" ht="51">
      <c r="B2154" s="241" t="s">
        <v>2925</v>
      </c>
      <c r="C2154" s="181" t="s">
        <v>452</v>
      </c>
      <c r="D2154" s="181" t="s">
        <v>20</v>
      </c>
      <c r="E2154" s="181" t="s">
        <v>512</v>
      </c>
      <c r="F2154" s="587" t="s">
        <v>958</v>
      </c>
      <c r="G2154" s="588"/>
      <c r="H2154" s="588"/>
      <c r="I2154" s="589"/>
      <c r="J2154" s="257" t="s">
        <v>23</v>
      </c>
      <c r="K2154" s="259">
        <f>SUM(L2154:M2154)</f>
        <v>990</v>
      </c>
      <c r="L2154" s="259">
        <v>990</v>
      </c>
    </row>
    <row r="2155" spans="1:31" customHeight="1" ht="51">
      <c r="B2155" s="241" t="s">
        <v>2926</v>
      </c>
      <c r="C2155" s="181" t="s">
        <v>452</v>
      </c>
      <c r="D2155" s="181" t="s">
        <v>20</v>
      </c>
      <c r="E2155" s="181" t="s">
        <v>512</v>
      </c>
      <c r="F2155" s="587" t="s">
        <v>958</v>
      </c>
      <c r="G2155" s="588"/>
      <c r="H2155" s="588"/>
      <c r="I2155" s="589"/>
      <c r="J2155" s="257" t="s">
        <v>23</v>
      </c>
      <c r="K2155" s="259">
        <f>SUM(L2155:M2155)</f>
        <v>1354.5</v>
      </c>
      <c r="L2155" s="259">
        <v>1354.5</v>
      </c>
    </row>
    <row r="2156" spans="1:31" customHeight="1" ht="51">
      <c r="B2156" s="241" t="s">
        <v>2927</v>
      </c>
      <c r="C2156" s="181" t="s">
        <v>452</v>
      </c>
      <c r="D2156" s="181" t="s">
        <v>20</v>
      </c>
      <c r="E2156" s="181" t="s">
        <v>512</v>
      </c>
      <c r="F2156" s="587" t="s">
        <v>958</v>
      </c>
      <c r="G2156" s="588"/>
      <c r="H2156" s="588"/>
      <c r="I2156" s="589"/>
      <c r="J2156" s="257" t="s">
        <v>23</v>
      </c>
      <c r="K2156" s="259">
        <f>SUM(L2156:M2156)</f>
        <v>742.5</v>
      </c>
      <c r="L2156" s="259">
        <v>742.5</v>
      </c>
    </row>
    <row r="2157" spans="1:31" customHeight="1" ht="51">
      <c r="B2157" s="241" t="s">
        <v>2928</v>
      </c>
      <c r="C2157" s="181" t="s">
        <v>452</v>
      </c>
      <c r="D2157" s="181" t="s">
        <v>20</v>
      </c>
      <c r="E2157" s="181" t="s">
        <v>512</v>
      </c>
      <c r="F2157" s="587" t="s">
        <v>958</v>
      </c>
      <c r="G2157" s="588"/>
      <c r="H2157" s="588"/>
      <c r="I2157" s="589"/>
      <c r="J2157" s="257" t="s">
        <v>23</v>
      </c>
      <c r="K2157" s="259">
        <f>SUM(L2157:M2157)</f>
        <v>810</v>
      </c>
      <c r="L2157" s="259">
        <v>810</v>
      </c>
    </row>
    <row r="2158" spans="1:31" customHeight="1" ht="51">
      <c r="B2158" s="241" t="s">
        <v>2929</v>
      </c>
      <c r="C2158" s="181" t="s">
        <v>452</v>
      </c>
      <c r="D2158" s="181" t="s">
        <v>20</v>
      </c>
      <c r="E2158" s="181" t="s">
        <v>512</v>
      </c>
      <c r="F2158" s="587" t="s">
        <v>958</v>
      </c>
      <c r="G2158" s="588"/>
      <c r="H2158" s="588"/>
      <c r="I2158" s="589"/>
      <c r="J2158" s="257" t="s">
        <v>23</v>
      </c>
      <c r="K2158" s="259">
        <f>SUM(L2158:M2158)</f>
        <v>194.4</v>
      </c>
      <c r="L2158" s="259">
        <v>194.4</v>
      </c>
    </row>
    <row r="2159" spans="1:31" customHeight="1" ht="51">
      <c r="B2159" s="241" t="s">
        <v>2930</v>
      </c>
      <c r="C2159" s="181" t="s">
        <v>452</v>
      </c>
      <c r="D2159" s="181" t="s">
        <v>20</v>
      </c>
      <c r="E2159" s="181" t="s">
        <v>512</v>
      </c>
      <c r="F2159" s="587" t="s">
        <v>958</v>
      </c>
      <c r="G2159" s="588"/>
      <c r="H2159" s="588"/>
      <c r="I2159" s="589"/>
      <c r="J2159" s="257" t="s">
        <v>23</v>
      </c>
      <c r="K2159" s="259">
        <f>SUM(L2159:M2159)</f>
        <v>994.5</v>
      </c>
      <c r="L2159" s="259">
        <v>994.5</v>
      </c>
    </row>
    <row r="2160" spans="1:31" customHeight="1" ht="51">
      <c r="B2160" s="241" t="s">
        <v>2931</v>
      </c>
      <c r="C2160" s="181" t="s">
        <v>452</v>
      </c>
      <c r="D2160" s="181" t="s">
        <v>20</v>
      </c>
      <c r="E2160" s="181" t="s">
        <v>512</v>
      </c>
      <c r="F2160" s="587" t="s">
        <v>958</v>
      </c>
      <c r="G2160" s="588"/>
      <c r="H2160" s="588"/>
      <c r="I2160" s="589"/>
      <c r="J2160" s="257" t="s">
        <v>23</v>
      </c>
      <c r="K2160" s="259">
        <f>SUM(L2160:M2160)</f>
        <v>2925</v>
      </c>
      <c r="L2160" s="259">
        <v>2925</v>
      </c>
    </row>
    <row r="2161" spans="1:31" customHeight="1" ht="51">
      <c r="B2161" s="241" t="s">
        <v>2932</v>
      </c>
      <c r="C2161" s="181" t="s">
        <v>452</v>
      </c>
      <c r="D2161" s="181" t="s">
        <v>20</v>
      </c>
      <c r="E2161" s="181" t="s">
        <v>512</v>
      </c>
      <c r="F2161" s="587" t="s">
        <v>958</v>
      </c>
      <c r="G2161" s="588"/>
      <c r="H2161" s="588"/>
      <c r="I2161" s="589"/>
      <c r="J2161" s="257" t="s">
        <v>23</v>
      </c>
      <c r="K2161" s="259">
        <f>SUM(L2161:M2161)</f>
        <v>2430</v>
      </c>
      <c r="L2161" s="259">
        <v>2430</v>
      </c>
    </row>
    <row r="2162" spans="1:31" customHeight="1" ht="51">
      <c r="B2162" s="241" t="s">
        <v>2933</v>
      </c>
      <c r="C2162" s="181" t="s">
        <v>452</v>
      </c>
      <c r="D2162" s="181" t="s">
        <v>20</v>
      </c>
      <c r="E2162" s="181" t="s">
        <v>512</v>
      </c>
      <c r="F2162" s="587" t="s">
        <v>958</v>
      </c>
      <c r="G2162" s="588"/>
      <c r="H2162" s="588"/>
      <c r="I2162" s="589"/>
      <c r="J2162" s="257" t="s">
        <v>23</v>
      </c>
      <c r="K2162" s="259">
        <f>SUM(L2162:M2162)</f>
        <v>1008</v>
      </c>
      <c r="L2162" s="259">
        <v>1008</v>
      </c>
    </row>
    <row r="2163" spans="1:31" customHeight="1" ht="51">
      <c r="B2163" s="241" t="s">
        <v>2934</v>
      </c>
      <c r="C2163" s="181" t="s">
        <v>452</v>
      </c>
      <c r="D2163" s="181" t="s">
        <v>20</v>
      </c>
      <c r="E2163" s="181" t="s">
        <v>512</v>
      </c>
      <c r="F2163" s="587" t="s">
        <v>958</v>
      </c>
      <c r="G2163" s="588"/>
      <c r="H2163" s="588"/>
      <c r="I2163" s="589"/>
      <c r="J2163" s="257" t="s">
        <v>23</v>
      </c>
      <c r="K2163" s="259">
        <f>SUM(L2163:M2163)</f>
        <v>535.5</v>
      </c>
      <c r="L2163" s="259">
        <v>535.5</v>
      </c>
    </row>
    <row r="2164" spans="1:31" customHeight="1" ht="51">
      <c r="B2164" s="241" t="s">
        <v>2935</v>
      </c>
      <c r="C2164" s="181" t="s">
        <v>452</v>
      </c>
      <c r="D2164" s="181" t="s">
        <v>20</v>
      </c>
      <c r="E2164" s="181" t="s">
        <v>512</v>
      </c>
      <c r="F2164" s="587" t="s">
        <v>958</v>
      </c>
      <c r="G2164" s="588"/>
      <c r="H2164" s="588"/>
      <c r="I2164" s="589"/>
      <c r="J2164" s="257" t="s">
        <v>23</v>
      </c>
      <c r="K2164" s="259">
        <f>SUM(L2164:M2164)</f>
        <v>1354.5</v>
      </c>
      <c r="L2164" s="259">
        <v>1354.5</v>
      </c>
    </row>
    <row r="2165" spans="1:31" customHeight="1" ht="51">
      <c r="B2165" s="241" t="s">
        <v>2936</v>
      </c>
      <c r="C2165" s="181" t="s">
        <v>452</v>
      </c>
      <c r="D2165" s="181" t="s">
        <v>20</v>
      </c>
      <c r="E2165" s="181" t="s">
        <v>512</v>
      </c>
      <c r="F2165" s="587" t="s">
        <v>958</v>
      </c>
      <c r="G2165" s="588"/>
      <c r="H2165" s="588"/>
      <c r="I2165" s="589"/>
      <c r="J2165" s="257" t="s">
        <v>23</v>
      </c>
      <c r="K2165" s="259">
        <f>SUM(L2165:M2165)</f>
        <v>7011</v>
      </c>
      <c r="L2165" s="259">
        <v>7011</v>
      </c>
    </row>
    <row r="2166" spans="1:31" customHeight="1" ht="51">
      <c r="B2166" s="241" t="s">
        <v>2937</v>
      </c>
      <c r="C2166" s="181" t="s">
        <v>452</v>
      </c>
      <c r="D2166" s="181" t="s">
        <v>20</v>
      </c>
      <c r="E2166" s="181" t="s">
        <v>512</v>
      </c>
      <c r="F2166" s="587" t="s">
        <v>958</v>
      </c>
      <c r="G2166" s="588"/>
      <c r="H2166" s="588"/>
      <c r="I2166" s="589"/>
      <c r="J2166" s="257" t="s">
        <v>23</v>
      </c>
      <c r="K2166" s="259">
        <f>SUM(L2166:M2166)</f>
        <v>1260</v>
      </c>
      <c r="L2166" s="259">
        <v>1260</v>
      </c>
    </row>
    <row r="2167" spans="1:31" customHeight="1" ht="51">
      <c r="B2167" s="241" t="s">
        <v>2938</v>
      </c>
      <c r="C2167" s="181" t="s">
        <v>452</v>
      </c>
      <c r="D2167" s="181" t="s">
        <v>20</v>
      </c>
      <c r="E2167" s="181" t="s">
        <v>512</v>
      </c>
      <c r="F2167" s="587" t="s">
        <v>958</v>
      </c>
      <c r="G2167" s="588"/>
      <c r="H2167" s="588"/>
      <c r="I2167" s="589"/>
      <c r="J2167" s="257" t="s">
        <v>23</v>
      </c>
      <c r="K2167" s="259">
        <f>SUM(L2167:M2167)</f>
        <v>2079</v>
      </c>
      <c r="L2167" s="259">
        <v>2079</v>
      </c>
    </row>
    <row r="2168" spans="1:31" customHeight="1" ht="51">
      <c r="B2168" s="241" t="s">
        <v>2939</v>
      </c>
      <c r="C2168" s="181" t="s">
        <v>452</v>
      </c>
      <c r="D2168" s="181" t="s">
        <v>20</v>
      </c>
      <c r="E2168" s="181" t="s">
        <v>512</v>
      </c>
      <c r="F2168" s="587" t="s">
        <v>958</v>
      </c>
      <c r="G2168" s="588"/>
      <c r="H2168" s="588"/>
      <c r="I2168" s="589"/>
      <c r="J2168" s="257" t="s">
        <v>23</v>
      </c>
      <c r="K2168" s="259">
        <f>SUM(L2168:M2168)</f>
        <v>4860</v>
      </c>
      <c r="L2168" s="259">
        <v>4860</v>
      </c>
    </row>
    <row r="2169" spans="1:31" customHeight="1" ht="51">
      <c r="B2169" s="241" t="s">
        <v>2940</v>
      </c>
      <c r="C2169" s="181" t="s">
        <v>452</v>
      </c>
      <c r="D2169" s="181" t="s">
        <v>20</v>
      </c>
      <c r="E2169" s="181" t="s">
        <v>512</v>
      </c>
      <c r="F2169" s="587" t="s">
        <v>958</v>
      </c>
      <c r="G2169" s="588"/>
      <c r="H2169" s="588"/>
      <c r="I2169" s="589"/>
      <c r="J2169" s="257" t="s">
        <v>23</v>
      </c>
      <c r="K2169" s="259">
        <f>SUM(L2169:M2169)</f>
        <v>5940</v>
      </c>
      <c r="L2169" s="259">
        <v>5940</v>
      </c>
    </row>
    <row r="2170" spans="1:31" customHeight="1" ht="51">
      <c r="B2170" s="241" t="s">
        <v>2053</v>
      </c>
      <c r="C2170" s="181" t="s">
        <v>452</v>
      </c>
      <c r="D2170" s="181" t="s">
        <v>20</v>
      </c>
      <c r="E2170" s="181" t="s">
        <v>512</v>
      </c>
      <c r="F2170" s="587" t="s">
        <v>958</v>
      </c>
      <c r="G2170" s="588"/>
      <c r="H2170" s="588"/>
      <c r="I2170" s="589"/>
      <c r="J2170" s="257" t="s">
        <v>23</v>
      </c>
      <c r="K2170" s="259">
        <f>SUM(L2170:M2170)</f>
        <v>1350</v>
      </c>
      <c r="L2170" s="259">
        <v>1350</v>
      </c>
    </row>
    <row r="2171" spans="1:31" customHeight="1" ht="51">
      <c r="B2171" s="241" t="s">
        <v>2941</v>
      </c>
      <c r="C2171" s="181" t="s">
        <v>452</v>
      </c>
      <c r="D2171" s="181" t="s">
        <v>20</v>
      </c>
      <c r="E2171" s="181" t="s">
        <v>512</v>
      </c>
      <c r="F2171" s="587" t="s">
        <v>958</v>
      </c>
      <c r="G2171" s="588"/>
      <c r="H2171" s="588"/>
      <c r="I2171" s="589"/>
      <c r="J2171" s="257" t="s">
        <v>23</v>
      </c>
      <c r="K2171" s="259">
        <f>SUM(L2171:M2171)</f>
        <v>2700</v>
      </c>
      <c r="L2171" s="259">
        <v>2700</v>
      </c>
    </row>
    <row r="2172" spans="1:31" customHeight="1" ht="51">
      <c r="B2172" s="241" t="s">
        <v>2942</v>
      </c>
      <c r="C2172" s="181" t="s">
        <v>452</v>
      </c>
      <c r="D2172" s="181" t="s">
        <v>20</v>
      </c>
      <c r="E2172" s="181" t="s">
        <v>512</v>
      </c>
      <c r="F2172" s="587" t="s">
        <v>958</v>
      </c>
      <c r="G2172" s="588"/>
      <c r="H2172" s="588"/>
      <c r="I2172" s="589"/>
      <c r="J2172" s="257" t="s">
        <v>23</v>
      </c>
      <c r="K2172" s="259">
        <f>SUM(L2172:M2172)</f>
        <v>4500</v>
      </c>
      <c r="L2172" s="259">
        <v>4500</v>
      </c>
    </row>
    <row r="2173" spans="1:31" customHeight="1" ht="51">
      <c r="B2173" s="241" t="s">
        <v>2943</v>
      </c>
      <c r="C2173" s="181" t="s">
        <v>452</v>
      </c>
      <c r="D2173" s="181" t="s">
        <v>20</v>
      </c>
      <c r="E2173" s="181" t="s">
        <v>512</v>
      </c>
      <c r="F2173" s="587" t="s">
        <v>958</v>
      </c>
      <c r="G2173" s="588"/>
      <c r="H2173" s="588"/>
      <c r="I2173" s="589"/>
      <c r="J2173" s="257" t="s">
        <v>23</v>
      </c>
      <c r="K2173" s="259">
        <f>SUM(L2173:M2173)</f>
        <v>14850</v>
      </c>
      <c r="L2173" s="259">
        <v>14850</v>
      </c>
    </row>
    <row r="2174" spans="1:31" customHeight="1" ht="51">
      <c r="B2174" s="241" t="s">
        <v>2944</v>
      </c>
      <c r="C2174" s="181" t="s">
        <v>452</v>
      </c>
      <c r="D2174" s="181" t="s">
        <v>20</v>
      </c>
      <c r="E2174" s="181" t="s">
        <v>512</v>
      </c>
      <c r="F2174" s="587" t="s">
        <v>958</v>
      </c>
      <c r="G2174" s="588"/>
      <c r="H2174" s="588"/>
      <c r="I2174" s="589"/>
      <c r="J2174" s="257" t="s">
        <v>23</v>
      </c>
      <c r="K2174" s="259">
        <f>SUM(L2174:M2174)</f>
        <v>2025</v>
      </c>
      <c r="L2174" s="259">
        <v>2025</v>
      </c>
    </row>
    <row r="2175" spans="1:31" customHeight="1" ht="51">
      <c r="B2175" s="241" t="s">
        <v>2945</v>
      </c>
      <c r="C2175" s="181" t="s">
        <v>452</v>
      </c>
      <c r="D2175" s="181" t="s">
        <v>20</v>
      </c>
      <c r="E2175" s="181" t="s">
        <v>512</v>
      </c>
      <c r="F2175" s="587" t="s">
        <v>958</v>
      </c>
      <c r="G2175" s="588"/>
      <c r="H2175" s="588"/>
      <c r="I2175" s="589"/>
      <c r="J2175" s="257" t="s">
        <v>23</v>
      </c>
      <c r="K2175" s="259">
        <f>SUM(L2175:M2175)</f>
        <v>31500</v>
      </c>
      <c r="L2175" s="259">
        <v>31500</v>
      </c>
    </row>
    <row r="2176" spans="1:31" customHeight="1" ht="51">
      <c r="B2176" s="241" t="s">
        <v>2946</v>
      </c>
      <c r="C2176" s="181" t="s">
        <v>452</v>
      </c>
      <c r="D2176" s="181" t="s">
        <v>20</v>
      </c>
      <c r="E2176" s="181" t="s">
        <v>512</v>
      </c>
      <c r="F2176" s="587" t="s">
        <v>958</v>
      </c>
      <c r="G2176" s="588"/>
      <c r="H2176" s="588"/>
      <c r="I2176" s="589"/>
      <c r="J2176" s="257" t="s">
        <v>23</v>
      </c>
      <c r="K2176" s="259">
        <f>SUM(L2176:M2176)</f>
        <v>3600</v>
      </c>
      <c r="L2176" s="259">
        <v>3600</v>
      </c>
    </row>
    <row r="2177" spans="1:31" customHeight="1" ht="51">
      <c r="B2177" s="241" t="s">
        <v>2947</v>
      </c>
      <c r="C2177" s="181" t="s">
        <v>452</v>
      </c>
      <c r="D2177" s="181" t="s">
        <v>20</v>
      </c>
      <c r="E2177" s="181" t="s">
        <v>512</v>
      </c>
      <c r="F2177" s="587" t="s">
        <v>958</v>
      </c>
      <c r="G2177" s="588"/>
      <c r="H2177" s="588"/>
      <c r="I2177" s="589"/>
      <c r="J2177" s="257" t="s">
        <v>23</v>
      </c>
      <c r="K2177" s="259">
        <f>SUM(L2177:M2177)</f>
        <v>30600</v>
      </c>
      <c r="L2177" s="259">
        <v>30600</v>
      </c>
    </row>
    <row r="2178" spans="1:31" customHeight="1" ht="51">
      <c r="B2178" s="241" t="s">
        <v>2948</v>
      </c>
      <c r="C2178" s="181" t="s">
        <v>452</v>
      </c>
      <c r="D2178" s="181" t="s">
        <v>20</v>
      </c>
      <c r="E2178" s="181" t="s">
        <v>512</v>
      </c>
      <c r="F2178" s="587" t="s">
        <v>958</v>
      </c>
      <c r="G2178" s="588"/>
      <c r="H2178" s="588"/>
      <c r="I2178" s="589"/>
      <c r="J2178" s="257" t="s">
        <v>23</v>
      </c>
      <c r="K2178" s="259">
        <f>SUM(L2178:M2178)</f>
        <v>900</v>
      </c>
      <c r="L2178" s="259">
        <v>900</v>
      </c>
    </row>
    <row r="2179" spans="1:31" customHeight="1" ht="51">
      <c r="B2179" s="241" t="s">
        <v>2949</v>
      </c>
      <c r="C2179" s="181" t="s">
        <v>452</v>
      </c>
      <c r="D2179" s="181" t="s">
        <v>20</v>
      </c>
      <c r="E2179" s="181" t="s">
        <v>512</v>
      </c>
      <c r="F2179" s="587" t="s">
        <v>958</v>
      </c>
      <c r="G2179" s="588"/>
      <c r="H2179" s="588"/>
      <c r="I2179" s="589"/>
      <c r="J2179" s="257" t="s">
        <v>23</v>
      </c>
      <c r="K2179" s="259">
        <f>SUM(L2179:M2179)</f>
        <v>945</v>
      </c>
      <c r="L2179" s="259">
        <v>945</v>
      </c>
    </row>
    <row r="2180" spans="1:31" customHeight="1" ht="51">
      <c r="B2180" s="241" t="s">
        <v>2950</v>
      </c>
      <c r="C2180" s="181" t="s">
        <v>452</v>
      </c>
      <c r="D2180" s="181" t="s">
        <v>20</v>
      </c>
      <c r="E2180" s="181" t="s">
        <v>512</v>
      </c>
      <c r="F2180" s="587" t="s">
        <v>958</v>
      </c>
      <c r="G2180" s="588"/>
      <c r="H2180" s="588"/>
      <c r="I2180" s="589"/>
      <c r="J2180" s="257" t="s">
        <v>23</v>
      </c>
      <c r="K2180" s="259">
        <f>SUM(L2180:M2180)</f>
        <v>3240</v>
      </c>
      <c r="L2180" s="259">
        <v>3240</v>
      </c>
    </row>
    <row r="2181" spans="1:31" customHeight="1" ht="51">
      <c r="B2181" s="241" t="s">
        <v>2951</v>
      </c>
      <c r="C2181" s="181" t="s">
        <v>452</v>
      </c>
      <c r="D2181" s="181" t="s">
        <v>20</v>
      </c>
      <c r="E2181" s="181" t="s">
        <v>512</v>
      </c>
      <c r="F2181" s="587" t="s">
        <v>958</v>
      </c>
      <c r="G2181" s="588"/>
      <c r="H2181" s="588"/>
      <c r="I2181" s="589"/>
      <c r="J2181" s="257" t="s">
        <v>23</v>
      </c>
      <c r="K2181" s="259">
        <f>SUM(L2181:M2181)</f>
        <v>5400</v>
      </c>
      <c r="L2181" s="259">
        <v>5400</v>
      </c>
    </row>
    <row r="2182" spans="1:31" customHeight="1" ht="51">
      <c r="B2182" s="241" t="s">
        <v>2952</v>
      </c>
      <c r="C2182" s="181" t="s">
        <v>452</v>
      </c>
      <c r="D2182" s="181" t="s">
        <v>20</v>
      </c>
      <c r="E2182" s="181" t="s">
        <v>512</v>
      </c>
      <c r="F2182" s="587" t="s">
        <v>958</v>
      </c>
      <c r="G2182" s="588"/>
      <c r="H2182" s="588"/>
      <c r="I2182" s="589"/>
      <c r="J2182" s="257" t="s">
        <v>23</v>
      </c>
      <c r="K2182" s="259">
        <f>SUM(L2182:M2182)</f>
        <v>2070</v>
      </c>
      <c r="L2182" s="259">
        <v>2070</v>
      </c>
    </row>
    <row r="2183" spans="1:31" customHeight="1" ht="51">
      <c r="B2183" s="241" t="s">
        <v>2953</v>
      </c>
      <c r="C2183" s="181" t="s">
        <v>452</v>
      </c>
      <c r="D2183" s="181" t="s">
        <v>20</v>
      </c>
      <c r="E2183" s="181" t="s">
        <v>512</v>
      </c>
      <c r="F2183" s="587" t="s">
        <v>958</v>
      </c>
      <c r="G2183" s="588"/>
      <c r="H2183" s="588"/>
      <c r="I2183" s="589"/>
      <c r="J2183" s="257" t="s">
        <v>23</v>
      </c>
      <c r="K2183" s="259">
        <f>SUM(L2183:M2183)</f>
        <v>2700</v>
      </c>
      <c r="L2183" s="259">
        <v>2700</v>
      </c>
    </row>
    <row r="2184" spans="1:31" customHeight="1" ht="51">
      <c r="B2184" s="241" t="s">
        <v>2954</v>
      </c>
      <c r="C2184" s="181" t="s">
        <v>452</v>
      </c>
      <c r="D2184" s="181" t="s">
        <v>20</v>
      </c>
      <c r="E2184" s="181" t="s">
        <v>512</v>
      </c>
      <c r="F2184" s="587" t="s">
        <v>958</v>
      </c>
      <c r="G2184" s="588"/>
      <c r="H2184" s="588"/>
      <c r="I2184" s="589"/>
      <c r="J2184" s="257" t="s">
        <v>23</v>
      </c>
      <c r="K2184" s="259">
        <f>SUM(L2184:M2184)</f>
        <v>240</v>
      </c>
      <c r="L2184" s="259">
        <v>240</v>
      </c>
    </row>
    <row r="2185" spans="1:31" customHeight="1" ht="51">
      <c r="B2185" s="241" t="s">
        <v>2955</v>
      </c>
      <c r="C2185" s="181" t="s">
        <v>452</v>
      </c>
      <c r="D2185" s="181" t="s">
        <v>20</v>
      </c>
      <c r="E2185" s="181" t="s">
        <v>512</v>
      </c>
      <c r="F2185" s="587" t="s">
        <v>958</v>
      </c>
      <c r="G2185" s="588"/>
      <c r="H2185" s="588"/>
      <c r="I2185" s="589"/>
      <c r="J2185" s="257" t="s">
        <v>23</v>
      </c>
      <c r="K2185" s="259">
        <f>SUM(L2185:M2185)</f>
        <v>6750</v>
      </c>
      <c r="L2185" s="259">
        <v>6750</v>
      </c>
    </row>
    <row r="2186" spans="1:31" customHeight="1" ht="51">
      <c r="B2186" s="241" t="s">
        <v>2956</v>
      </c>
      <c r="C2186" s="181" t="s">
        <v>452</v>
      </c>
      <c r="D2186" s="181" t="s">
        <v>20</v>
      </c>
      <c r="E2186" s="181" t="s">
        <v>512</v>
      </c>
      <c r="F2186" s="587" t="s">
        <v>958</v>
      </c>
      <c r="G2186" s="588"/>
      <c r="H2186" s="588"/>
      <c r="I2186" s="589"/>
      <c r="J2186" s="257" t="s">
        <v>23</v>
      </c>
      <c r="K2186" s="259">
        <f>SUM(L2186:M2186)</f>
        <v>8100</v>
      </c>
      <c r="L2186" s="259">
        <v>8100</v>
      </c>
    </row>
    <row r="2187" spans="1:31" customHeight="1" ht="51">
      <c r="B2187" s="241" t="s">
        <v>2957</v>
      </c>
      <c r="C2187" s="181" t="s">
        <v>452</v>
      </c>
      <c r="D2187" s="181" t="s">
        <v>20</v>
      </c>
      <c r="E2187" s="181" t="s">
        <v>512</v>
      </c>
      <c r="F2187" s="587" t="s">
        <v>958</v>
      </c>
      <c r="G2187" s="588"/>
      <c r="H2187" s="588"/>
      <c r="I2187" s="589"/>
      <c r="J2187" s="257" t="s">
        <v>23</v>
      </c>
      <c r="K2187" s="259">
        <f>SUM(L2187:M2187)</f>
        <v>396</v>
      </c>
      <c r="L2187" s="259">
        <v>396</v>
      </c>
    </row>
    <row r="2188" spans="1:31" customHeight="1" ht="51">
      <c r="B2188" s="241" t="s">
        <v>2958</v>
      </c>
      <c r="C2188" s="181" t="s">
        <v>452</v>
      </c>
      <c r="D2188" s="181" t="s">
        <v>20</v>
      </c>
      <c r="E2188" s="181" t="s">
        <v>512</v>
      </c>
      <c r="F2188" s="587" t="s">
        <v>958</v>
      </c>
      <c r="G2188" s="588"/>
      <c r="H2188" s="588"/>
      <c r="I2188" s="589"/>
      <c r="J2188" s="257" t="s">
        <v>23</v>
      </c>
      <c r="K2188" s="259">
        <f>SUM(L2188:M2188)</f>
        <v>2250</v>
      </c>
      <c r="L2188" s="259">
        <v>2250</v>
      </c>
    </row>
    <row r="2189" spans="1:31" customHeight="1" ht="51">
      <c r="B2189" s="241" t="s">
        <v>2959</v>
      </c>
      <c r="C2189" s="181" t="s">
        <v>452</v>
      </c>
      <c r="D2189" s="181" t="s">
        <v>20</v>
      </c>
      <c r="E2189" s="181" t="s">
        <v>512</v>
      </c>
      <c r="F2189" s="587" t="s">
        <v>958</v>
      </c>
      <c r="G2189" s="588"/>
      <c r="H2189" s="588"/>
      <c r="I2189" s="589"/>
      <c r="J2189" s="257" t="s">
        <v>23</v>
      </c>
      <c r="K2189" s="259">
        <f>SUM(L2189:M2189)</f>
        <v>2700</v>
      </c>
      <c r="L2189" s="259">
        <v>2700</v>
      </c>
    </row>
    <row r="2190" spans="1:31" customHeight="1" ht="51">
      <c r="B2190" s="241" t="s">
        <v>2960</v>
      </c>
      <c r="C2190" s="181" t="s">
        <v>452</v>
      </c>
      <c r="D2190" s="181" t="s">
        <v>20</v>
      </c>
      <c r="E2190" s="181" t="s">
        <v>512</v>
      </c>
      <c r="F2190" s="587" t="s">
        <v>958</v>
      </c>
      <c r="G2190" s="588"/>
      <c r="H2190" s="588"/>
      <c r="I2190" s="589"/>
      <c r="J2190" s="257" t="s">
        <v>23</v>
      </c>
      <c r="K2190" s="259">
        <f>SUM(L2190:M2190)</f>
        <v>4860</v>
      </c>
      <c r="L2190" s="259">
        <v>4860</v>
      </c>
    </row>
    <row r="2191" spans="1:31" customHeight="1" ht="51">
      <c r="B2191" s="241" t="s">
        <v>2961</v>
      </c>
      <c r="C2191" s="181" t="s">
        <v>452</v>
      </c>
      <c r="D2191" s="181" t="s">
        <v>20</v>
      </c>
      <c r="E2191" s="181" t="s">
        <v>512</v>
      </c>
      <c r="F2191" s="587" t="s">
        <v>958</v>
      </c>
      <c r="G2191" s="588"/>
      <c r="H2191" s="588"/>
      <c r="I2191" s="589"/>
      <c r="J2191" s="257" t="s">
        <v>23</v>
      </c>
      <c r="K2191" s="259">
        <f>SUM(L2191:M2191)</f>
        <v>1620</v>
      </c>
      <c r="L2191" s="259">
        <v>1620</v>
      </c>
    </row>
    <row r="2192" spans="1:31" customHeight="1" ht="51">
      <c r="B2192" s="241" t="s">
        <v>2962</v>
      </c>
      <c r="C2192" s="181" t="s">
        <v>452</v>
      </c>
      <c r="D2192" s="181" t="s">
        <v>20</v>
      </c>
      <c r="E2192" s="181" t="s">
        <v>512</v>
      </c>
      <c r="F2192" s="587" t="s">
        <v>958</v>
      </c>
      <c r="G2192" s="588"/>
      <c r="H2192" s="588"/>
      <c r="I2192" s="589"/>
      <c r="J2192" s="257" t="s">
        <v>23</v>
      </c>
      <c r="K2192" s="259">
        <f>SUM(L2192:M2192)</f>
        <v>3200</v>
      </c>
      <c r="L2192" s="259">
        <v>3200</v>
      </c>
    </row>
    <row r="2193" spans="1:31" customHeight="1" ht="51">
      <c r="B2193" s="241" t="s">
        <v>2963</v>
      </c>
      <c r="C2193" s="181" t="s">
        <v>452</v>
      </c>
      <c r="D2193" s="181" t="s">
        <v>20</v>
      </c>
      <c r="E2193" s="181" t="s">
        <v>512</v>
      </c>
      <c r="F2193" s="587" t="s">
        <v>958</v>
      </c>
      <c r="G2193" s="588"/>
      <c r="H2193" s="588"/>
      <c r="I2193" s="589"/>
      <c r="J2193" s="257" t="s">
        <v>23</v>
      </c>
      <c r="K2193" s="259">
        <f>SUM(L2193:M2193)</f>
        <v>10327.5</v>
      </c>
      <c r="L2193" s="259">
        <v>10327.5</v>
      </c>
    </row>
    <row r="2194" spans="1:31">
      <c r="B2194" s="231" t="s">
        <v>2964</v>
      </c>
      <c r="F2194" s="587"/>
      <c r="G2194" s="588"/>
      <c r="H2194" s="588"/>
      <c r="I2194" s="589"/>
    </row>
    <row r="2195" spans="1:31" customHeight="1" ht="51">
      <c r="B2195" s="241" t="s">
        <v>2850</v>
      </c>
      <c r="C2195" s="181" t="s">
        <v>452</v>
      </c>
      <c r="D2195" s="181" t="s">
        <v>20</v>
      </c>
      <c r="E2195" s="181" t="s">
        <v>512</v>
      </c>
      <c r="F2195" s="587" t="s">
        <v>958</v>
      </c>
      <c r="G2195" s="588"/>
      <c r="H2195" s="588"/>
      <c r="I2195" s="589"/>
      <c r="J2195" s="257" t="s">
        <v>23</v>
      </c>
      <c r="K2195" s="259">
        <f>SUM(L2195:M2195)</f>
        <v>2088</v>
      </c>
      <c r="L2195" s="259">
        <v>2088</v>
      </c>
    </row>
    <row r="2196" spans="1:31" customHeight="1" ht="51">
      <c r="B2196" s="241" t="s">
        <v>2851</v>
      </c>
      <c r="C2196" s="181" t="s">
        <v>452</v>
      </c>
      <c r="D2196" s="181" t="s">
        <v>20</v>
      </c>
      <c r="E2196" s="181" t="s">
        <v>512</v>
      </c>
      <c r="F2196" s="587" t="s">
        <v>958</v>
      </c>
      <c r="G2196" s="588"/>
      <c r="H2196" s="588"/>
      <c r="I2196" s="589"/>
      <c r="J2196" s="257" t="s">
        <v>23</v>
      </c>
      <c r="K2196" s="259">
        <f>SUM(L2196:M2196)</f>
        <v>648</v>
      </c>
      <c r="L2196" s="259">
        <v>648</v>
      </c>
    </row>
    <row r="2197" spans="1:31" customHeight="1" ht="51">
      <c r="B2197" s="241" t="s">
        <v>2852</v>
      </c>
      <c r="C2197" s="181" t="s">
        <v>452</v>
      </c>
      <c r="D2197" s="181" t="s">
        <v>20</v>
      </c>
      <c r="E2197" s="181" t="s">
        <v>512</v>
      </c>
      <c r="F2197" s="587" t="s">
        <v>958</v>
      </c>
      <c r="G2197" s="588"/>
      <c r="H2197" s="588"/>
      <c r="I2197" s="589"/>
      <c r="J2197" s="257" t="s">
        <v>23</v>
      </c>
      <c r="K2197" s="259">
        <f>SUM(L2197:M2197)</f>
        <v>540</v>
      </c>
      <c r="L2197" s="259">
        <v>540</v>
      </c>
    </row>
    <row r="2198" spans="1:31" customHeight="1" ht="51">
      <c r="B2198" s="241" t="s">
        <v>2853</v>
      </c>
      <c r="C2198" s="181" t="s">
        <v>452</v>
      </c>
      <c r="D2198" s="181" t="s">
        <v>20</v>
      </c>
      <c r="E2198" s="181" t="s">
        <v>512</v>
      </c>
      <c r="F2198" s="587" t="s">
        <v>958</v>
      </c>
      <c r="G2198" s="588"/>
      <c r="H2198" s="588"/>
      <c r="I2198" s="589"/>
      <c r="J2198" s="257" t="s">
        <v>23</v>
      </c>
      <c r="K2198" s="259">
        <f>SUM(L2198:M2198)</f>
        <v>405</v>
      </c>
      <c r="L2198" s="259">
        <v>405</v>
      </c>
    </row>
    <row r="2199" spans="1:31" customHeight="1" ht="51">
      <c r="B2199" s="241" t="s">
        <v>2854</v>
      </c>
      <c r="C2199" s="181" t="s">
        <v>452</v>
      </c>
      <c r="D2199" s="181" t="s">
        <v>20</v>
      </c>
      <c r="E2199" s="181" t="s">
        <v>512</v>
      </c>
      <c r="F2199" s="587" t="s">
        <v>958</v>
      </c>
      <c r="G2199" s="588"/>
      <c r="H2199" s="588"/>
      <c r="I2199" s="589"/>
      <c r="J2199" s="257" t="s">
        <v>23</v>
      </c>
      <c r="K2199" s="259">
        <f>SUM(L2199:M2199)</f>
        <v>2250</v>
      </c>
      <c r="L2199" s="259">
        <v>2250</v>
      </c>
    </row>
    <row r="2200" spans="1:31" customHeight="1" ht="51">
      <c r="B2200" s="241" t="s">
        <v>2855</v>
      </c>
      <c r="C2200" s="181" t="s">
        <v>452</v>
      </c>
      <c r="D2200" s="181" t="s">
        <v>20</v>
      </c>
      <c r="E2200" s="181" t="s">
        <v>512</v>
      </c>
      <c r="F2200" s="587" t="s">
        <v>958</v>
      </c>
      <c r="G2200" s="588"/>
      <c r="H2200" s="588"/>
      <c r="I2200" s="589"/>
      <c r="J2200" s="257" t="s">
        <v>23</v>
      </c>
      <c r="K2200" s="259">
        <f>SUM(L2200:M2200)</f>
        <v>1683</v>
      </c>
      <c r="L2200" s="259">
        <v>1683</v>
      </c>
    </row>
    <row r="2201" spans="1:31" customHeight="1" ht="51">
      <c r="B2201" s="241" t="s">
        <v>2856</v>
      </c>
      <c r="C2201" s="181" t="s">
        <v>452</v>
      </c>
      <c r="D2201" s="181" t="s">
        <v>20</v>
      </c>
      <c r="E2201" s="181" t="s">
        <v>512</v>
      </c>
      <c r="F2201" s="587" t="s">
        <v>958</v>
      </c>
      <c r="G2201" s="588"/>
      <c r="H2201" s="588"/>
      <c r="I2201" s="589"/>
      <c r="J2201" s="257" t="s">
        <v>23</v>
      </c>
      <c r="K2201" s="259">
        <f>SUM(L2201:M2201)</f>
        <v>1350</v>
      </c>
      <c r="L2201" s="259">
        <v>1350</v>
      </c>
    </row>
    <row r="2202" spans="1:31" customHeight="1" ht="51">
      <c r="B2202" s="241" t="s">
        <v>2857</v>
      </c>
      <c r="C2202" s="181" t="s">
        <v>452</v>
      </c>
      <c r="D2202" s="181" t="s">
        <v>20</v>
      </c>
      <c r="E2202" s="181" t="s">
        <v>512</v>
      </c>
      <c r="F2202" s="587" t="s">
        <v>958</v>
      </c>
      <c r="G2202" s="588"/>
      <c r="H2202" s="588"/>
      <c r="I2202" s="589"/>
      <c r="J2202" s="257" t="s">
        <v>23</v>
      </c>
      <c r="K2202" s="259">
        <f>SUM(L2202:M2202)</f>
        <v>31500</v>
      </c>
      <c r="L2202" s="259">
        <v>31500</v>
      </c>
    </row>
    <row r="2203" spans="1:31" customHeight="1" ht="51">
      <c r="B2203" s="241" t="s">
        <v>2858</v>
      </c>
      <c r="C2203" s="181" t="s">
        <v>452</v>
      </c>
      <c r="D2203" s="181" t="s">
        <v>20</v>
      </c>
      <c r="E2203" s="181" t="s">
        <v>512</v>
      </c>
      <c r="F2203" s="587" t="s">
        <v>958</v>
      </c>
      <c r="G2203" s="588"/>
      <c r="H2203" s="588"/>
      <c r="I2203" s="589"/>
      <c r="J2203" s="257" t="s">
        <v>23</v>
      </c>
      <c r="K2203" s="259">
        <f>SUM(L2203:M2203)</f>
        <v>3654</v>
      </c>
      <c r="L2203" s="259">
        <v>3654</v>
      </c>
    </row>
    <row r="2204" spans="1:31" customHeight="1" ht="51">
      <c r="B2204" s="241" t="s">
        <v>2859</v>
      </c>
      <c r="C2204" s="181" t="s">
        <v>452</v>
      </c>
      <c r="D2204" s="181" t="s">
        <v>20</v>
      </c>
      <c r="E2204" s="181" t="s">
        <v>512</v>
      </c>
      <c r="F2204" s="587" t="s">
        <v>958</v>
      </c>
      <c r="G2204" s="588"/>
      <c r="H2204" s="588"/>
      <c r="I2204" s="589"/>
      <c r="J2204" s="257" t="s">
        <v>23</v>
      </c>
      <c r="K2204" s="259">
        <f>SUM(L2204:M2204)</f>
        <v>450</v>
      </c>
      <c r="L2204" s="259">
        <v>450</v>
      </c>
    </row>
    <row r="2205" spans="1:31" customHeight="1" ht="51">
      <c r="B2205" s="241" t="s">
        <v>2860</v>
      </c>
      <c r="C2205" s="181" t="s">
        <v>452</v>
      </c>
      <c r="D2205" s="181" t="s">
        <v>20</v>
      </c>
      <c r="E2205" s="181" t="s">
        <v>512</v>
      </c>
      <c r="F2205" s="587" t="s">
        <v>958</v>
      </c>
      <c r="G2205" s="588"/>
      <c r="H2205" s="588"/>
      <c r="I2205" s="589"/>
      <c r="J2205" s="257" t="s">
        <v>23</v>
      </c>
      <c r="K2205" s="259">
        <f>SUM(L2205:M2205)</f>
        <v>972</v>
      </c>
      <c r="L2205" s="259">
        <v>972</v>
      </c>
    </row>
    <row r="2206" spans="1:31" customHeight="1" ht="51">
      <c r="B2206" s="241" t="s">
        <v>2861</v>
      </c>
      <c r="C2206" s="181" t="s">
        <v>452</v>
      </c>
      <c r="D2206" s="181" t="s">
        <v>20</v>
      </c>
      <c r="E2206" s="181" t="s">
        <v>512</v>
      </c>
      <c r="F2206" s="587" t="s">
        <v>958</v>
      </c>
      <c r="G2206" s="588"/>
      <c r="H2206" s="588"/>
      <c r="I2206" s="589"/>
      <c r="J2206" s="257" t="s">
        <v>23</v>
      </c>
      <c r="K2206" s="259">
        <f>SUM(L2206:M2206)</f>
        <v>1800</v>
      </c>
      <c r="L2206" s="259">
        <v>1800</v>
      </c>
    </row>
    <row r="2207" spans="1:31" customHeight="1" ht="51">
      <c r="B2207" s="241" t="s">
        <v>2862</v>
      </c>
      <c r="C2207" s="181" t="s">
        <v>452</v>
      </c>
      <c r="D2207" s="181" t="s">
        <v>20</v>
      </c>
      <c r="E2207" s="181" t="s">
        <v>512</v>
      </c>
      <c r="F2207" s="587" t="s">
        <v>958</v>
      </c>
      <c r="G2207" s="588"/>
      <c r="H2207" s="588"/>
      <c r="I2207" s="589"/>
      <c r="J2207" s="257" t="s">
        <v>23</v>
      </c>
      <c r="K2207" s="259">
        <f>SUM(L2207:M2207)</f>
        <v>4275</v>
      </c>
      <c r="L2207" s="259">
        <v>4275</v>
      </c>
    </row>
    <row r="2208" spans="1:31" customHeight="1" ht="51">
      <c r="B2208" s="241" t="s">
        <v>2863</v>
      </c>
      <c r="C2208" s="181" t="s">
        <v>452</v>
      </c>
      <c r="D2208" s="181" t="s">
        <v>20</v>
      </c>
      <c r="E2208" s="181" t="s">
        <v>512</v>
      </c>
      <c r="F2208" s="587" t="s">
        <v>958</v>
      </c>
      <c r="G2208" s="588"/>
      <c r="H2208" s="588"/>
      <c r="I2208" s="589"/>
      <c r="J2208" s="257" t="s">
        <v>23</v>
      </c>
      <c r="K2208" s="259">
        <f>SUM(L2208:M2208)</f>
        <v>675</v>
      </c>
      <c r="L2208" s="259">
        <v>675</v>
      </c>
    </row>
    <row r="2209" spans="1:31" customHeight="1" ht="51">
      <c r="B2209" s="241" t="s">
        <v>2864</v>
      </c>
      <c r="C2209" s="181" t="s">
        <v>452</v>
      </c>
      <c r="D2209" s="181" t="s">
        <v>20</v>
      </c>
      <c r="E2209" s="181" t="s">
        <v>512</v>
      </c>
      <c r="F2209" s="587" t="s">
        <v>958</v>
      </c>
      <c r="G2209" s="588"/>
      <c r="H2209" s="588"/>
      <c r="I2209" s="589"/>
      <c r="J2209" s="257" t="s">
        <v>23</v>
      </c>
      <c r="K2209" s="259">
        <f>SUM(L2209:M2209)</f>
        <v>540</v>
      </c>
      <c r="L2209" s="259">
        <v>540</v>
      </c>
    </row>
    <row r="2210" spans="1:31" customHeight="1" ht="51">
      <c r="B2210" s="241" t="s">
        <v>2865</v>
      </c>
      <c r="C2210" s="181" t="s">
        <v>452</v>
      </c>
      <c r="D2210" s="181" t="s">
        <v>20</v>
      </c>
      <c r="E2210" s="181" t="s">
        <v>512</v>
      </c>
      <c r="F2210" s="587" t="s">
        <v>958</v>
      </c>
      <c r="G2210" s="588"/>
      <c r="H2210" s="588"/>
      <c r="I2210" s="589"/>
      <c r="J2210" s="257" t="s">
        <v>23</v>
      </c>
      <c r="K2210" s="259">
        <f>SUM(L2210:M2210)</f>
        <v>5400</v>
      </c>
      <c r="L2210" s="259">
        <v>5400</v>
      </c>
    </row>
    <row r="2211" spans="1:31" customHeight="1" ht="51">
      <c r="B2211" s="241" t="s">
        <v>2866</v>
      </c>
      <c r="C2211" s="181" t="s">
        <v>452</v>
      </c>
      <c r="D2211" s="181" t="s">
        <v>20</v>
      </c>
      <c r="E2211" s="181" t="s">
        <v>512</v>
      </c>
      <c r="F2211" s="587" t="s">
        <v>958</v>
      </c>
      <c r="G2211" s="588"/>
      <c r="H2211" s="588"/>
      <c r="I2211" s="589"/>
      <c r="J2211" s="257" t="s">
        <v>23</v>
      </c>
      <c r="K2211" s="259">
        <f>SUM(L2211:M2211)</f>
        <v>900</v>
      </c>
      <c r="L2211" s="259">
        <v>900</v>
      </c>
    </row>
    <row r="2212" spans="1:31" customHeight="1" ht="51">
      <c r="B2212" s="241" t="s">
        <v>2867</v>
      </c>
      <c r="C2212" s="181" t="s">
        <v>452</v>
      </c>
      <c r="D2212" s="181" t="s">
        <v>20</v>
      </c>
      <c r="E2212" s="181" t="s">
        <v>512</v>
      </c>
      <c r="F2212" s="587" t="s">
        <v>958</v>
      </c>
      <c r="G2212" s="588"/>
      <c r="H2212" s="588"/>
      <c r="I2212" s="589"/>
      <c r="J2212" s="257" t="s">
        <v>23</v>
      </c>
      <c r="K2212" s="259">
        <f>SUM(L2212:M2212)</f>
        <v>3888</v>
      </c>
      <c r="L2212" s="259">
        <v>3888</v>
      </c>
    </row>
    <row r="2213" spans="1:31" customHeight="1" ht="51">
      <c r="B2213" s="241" t="s">
        <v>2868</v>
      </c>
      <c r="C2213" s="181" t="s">
        <v>452</v>
      </c>
      <c r="D2213" s="181" t="s">
        <v>20</v>
      </c>
      <c r="E2213" s="181" t="s">
        <v>512</v>
      </c>
      <c r="F2213" s="587" t="s">
        <v>958</v>
      </c>
      <c r="G2213" s="588"/>
      <c r="H2213" s="588"/>
      <c r="I2213" s="589"/>
      <c r="J2213" s="257" t="s">
        <v>23</v>
      </c>
      <c r="K2213" s="259">
        <f>SUM(L2213:M2213)</f>
        <v>972</v>
      </c>
      <c r="L2213" s="259">
        <v>972</v>
      </c>
    </row>
    <row r="2214" spans="1:31" customHeight="1" ht="51">
      <c r="B2214" s="241" t="s">
        <v>2869</v>
      </c>
      <c r="C2214" s="181" t="s">
        <v>452</v>
      </c>
      <c r="D2214" s="181" t="s">
        <v>20</v>
      </c>
      <c r="E2214" s="181" t="s">
        <v>512</v>
      </c>
      <c r="F2214" s="587" t="s">
        <v>958</v>
      </c>
      <c r="G2214" s="588"/>
      <c r="H2214" s="588"/>
      <c r="I2214" s="589"/>
      <c r="J2214" s="257" t="s">
        <v>23</v>
      </c>
      <c r="K2214" s="259">
        <f>SUM(L2214:M2214)</f>
        <v>4860</v>
      </c>
      <c r="L2214" s="259">
        <v>4860</v>
      </c>
    </row>
    <row r="2215" spans="1:31" customHeight="1" ht="51">
      <c r="B2215" s="241" t="s">
        <v>2870</v>
      </c>
      <c r="C2215" s="181" t="s">
        <v>452</v>
      </c>
      <c r="D2215" s="181" t="s">
        <v>20</v>
      </c>
      <c r="E2215" s="181" t="s">
        <v>512</v>
      </c>
      <c r="F2215" s="587" t="s">
        <v>958</v>
      </c>
      <c r="G2215" s="588"/>
      <c r="H2215" s="588"/>
      <c r="I2215" s="589"/>
      <c r="J2215" s="257" t="s">
        <v>23</v>
      </c>
      <c r="K2215" s="259">
        <f>SUM(L2215:M2215)</f>
        <v>1080</v>
      </c>
      <c r="L2215" s="259">
        <v>1080</v>
      </c>
    </row>
    <row r="2216" spans="1:31" customHeight="1" ht="51">
      <c r="B2216" s="241" t="s">
        <v>2871</v>
      </c>
      <c r="C2216" s="181" t="s">
        <v>452</v>
      </c>
      <c r="D2216" s="181" t="s">
        <v>20</v>
      </c>
      <c r="E2216" s="181" t="s">
        <v>512</v>
      </c>
      <c r="F2216" s="587" t="s">
        <v>958</v>
      </c>
      <c r="G2216" s="588"/>
      <c r="H2216" s="588"/>
      <c r="I2216" s="589"/>
      <c r="J2216" s="257" t="s">
        <v>23</v>
      </c>
      <c r="K2216" s="259">
        <f>SUM(L2216:M2216)</f>
        <v>1080</v>
      </c>
      <c r="L2216" s="259">
        <v>1080</v>
      </c>
    </row>
    <row r="2217" spans="1:31" customHeight="1" ht="51">
      <c r="B2217" s="241" t="s">
        <v>2872</v>
      </c>
      <c r="C2217" s="181" t="s">
        <v>452</v>
      </c>
      <c r="D2217" s="181" t="s">
        <v>20</v>
      </c>
      <c r="E2217" s="181" t="s">
        <v>512</v>
      </c>
      <c r="F2217" s="587" t="s">
        <v>958</v>
      </c>
      <c r="G2217" s="588"/>
      <c r="H2217" s="588"/>
      <c r="I2217" s="589"/>
      <c r="J2217" s="257" t="s">
        <v>23</v>
      </c>
      <c r="K2217" s="259">
        <f>SUM(L2217:M2217)</f>
        <v>2700</v>
      </c>
      <c r="L2217" s="259">
        <v>2700</v>
      </c>
    </row>
    <row r="2218" spans="1:31" customHeight="1" ht="51">
      <c r="B2218" s="241" t="s">
        <v>2873</v>
      </c>
      <c r="C2218" s="181" t="s">
        <v>452</v>
      </c>
      <c r="D2218" s="181" t="s">
        <v>20</v>
      </c>
      <c r="E2218" s="181" t="s">
        <v>512</v>
      </c>
      <c r="F2218" s="587" t="s">
        <v>958</v>
      </c>
      <c r="G2218" s="588"/>
      <c r="H2218" s="588"/>
      <c r="I2218" s="589"/>
      <c r="J2218" s="257" t="s">
        <v>23</v>
      </c>
      <c r="K2218" s="259">
        <f>SUM(L2218:M2218)</f>
        <v>756</v>
      </c>
      <c r="L2218" s="259">
        <v>756</v>
      </c>
    </row>
    <row r="2219" spans="1:31" customHeight="1" ht="51">
      <c r="B2219" s="241" t="s">
        <v>2874</v>
      </c>
      <c r="C2219" s="181" t="s">
        <v>452</v>
      </c>
      <c r="D2219" s="181" t="s">
        <v>20</v>
      </c>
      <c r="E2219" s="181" t="s">
        <v>512</v>
      </c>
      <c r="F2219" s="587" t="s">
        <v>958</v>
      </c>
      <c r="G2219" s="588"/>
      <c r="H2219" s="588"/>
      <c r="I2219" s="589"/>
      <c r="J2219" s="257" t="s">
        <v>23</v>
      </c>
      <c r="K2219" s="259">
        <f>SUM(L2219:M2219)</f>
        <v>1575</v>
      </c>
      <c r="L2219" s="259">
        <v>1575</v>
      </c>
    </row>
    <row r="2220" spans="1:31" customHeight="1" ht="51">
      <c r="B2220" s="241" t="s">
        <v>2875</v>
      </c>
      <c r="C2220" s="181" t="s">
        <v>452</v>
      </c>
      <c r="D2220" s="181" t="s">
        <v>20</v>
      </c>
      <c r="E2220" s="181" t="s">
        <v>512</v>
      </c>
      <c r="F2220" s="587" t="s">
        <v>958</v>
      </c>
      <c r="G2220" s="588"/>
      <c r="H2220" s="588"/>
      <c r="I2220" s="589"/>
      <c r="J2220" s="257" t="s">
        <v>23</v>
      </c>
      <c r="K2220" s="259">
        <f>SUM(L2220:M2220)</f>
        <v>324</v>
      </c>
      <c r="L2220" s="259">
        <v>324</v>
      </c>
    </row>
    <row r="2221" spans="1:31" customHeight="1" ht="51">
      <c r="B2221" s="241" t="s">
        <v>2876</v>
      </c>
      <c r="C2221" s="181" t="s">
        <v>452</v>
      </c>
      <c r="D2221" s="181" t="s">
        <v>20</v>
      </c>
      <c r="E2221" s="181" t="s">
        <v>512</v>
      </c>
      <c r="F2221" s="587" t="s">
        <v>958</v>
      </c>
      <c r="G2221" s="588"/>
      <c r="H2221" s="588"/>
      <c r="I2221" s="589"/>
      <c r="J2221" s="257" t="s">
        <v>23</v>
      </c>
      <c r="K2221" s="259">
        <f>SUM(L2221:M2221)</f>
        <v>526.5</v>
      </c>
      <c r="L2221" s="259">
        <v>526.5</v>
      </c>
    </row>
    <row r="2222" spans="1:31" customHeight="1" ht="51">
      <c r="B2222" s="241" t="s">
        <v>2877</v>
      </c>
      <c r="C2222" s="181" t="s">
        <v>452</v>
      </c>
      <c r="D2222" s="181" t="s">
        <v>20</v>
      </c>
      <c r="E2222" s="181" t="s">
        <v>512</v>
      </c>
      <c r="F2222" s="587" t="s">
        <v>958</v>
      </c>
      <c r="G2222" s="588"/>
      <c r="H2222" s="588"/>
      <c r="I2222" s="589"/>
      <c r="J2222" s="257" t="s">
        <v>23</v>
      </c>
      <c r="K2222" s="259">
        <f>SUM(L2222:M2222)</f>
        <v>900</v>
      </c>
      <c r="L2222" s="259">
        <v>900</v>
      </c>
    </row>
    <row r="2223" spans="1:31" customHeight="1" ht="51">
      <c r="B2223" s="241" t="s">
        <v>2878</v>
      </c>
      <c r="C2223" s="181" t="s">
        <v>452</v>
      </c>
      <c r="D2223" s="181" t="s">
        <v>20</v>
      </c>
      <c r="E2223" s="181" t="s">
        <v>512</v>
      </c>
      <c r="F2223" s="587" t="s">
        <v>958</v>
      </c>
      <c r="G2223" s="588"/>
      <c r="H2223" s="588"/>
      <c r="I2223" s="589"/>
      <c r="J2223" s="257" t="s">
        <v>23</v>
      </c>
      <c r="K2223" s="259">
        <f>SUM(L2223:M2223)</f>
        <v>540</v>
      </c>
      <c r="L2223" s="259">
        <v>540</v>
      </c>
    </row>
    <row r="2224" spans="1:31" customHeight="1" ht="51">
      <c r="B2224" s="241" t="s">
        <v>2965</v>
      </c>
      <c r="C2224" s="181" t="s">
        <v>452</v>
      </c>
      <c r="D2224" s="181" t="s">
        <v>20</v>
      </c>
      <c r="E2224" s="181" t="s">
        <v>512</v>
      </c>
      <c r="F2224" s="587" t="s">
        <v>958</v>
      </c>
      <c r="G2224" s="588"/>
      <c r="H2224" s="588"/>
      <c r="I2224" s="589"/>
      <c r="J2224" s="257" t="s">
        <v>23</v>
      </c>
      <c r="K2224" s="259">
        <f>SUM(L2224:M2224)</f>
        <v>22275</v>
      </c>
      <c r="L2224" s="259">
        <v>22275</v>
      </c>
    </row>
    <row r="2225" spans="1:31" customHeight="1" ht="51">
      <c r="B2225" s="241" t="s">
        <v>2879</v>
      </c>
      <c r="C2225" s="181" t="s">
        <v>452</v>
      </c>
      <c r="D2225" s="181" t="s">
        <v>20</v>
      </c>
      <c r="E2225" s="181" t="s">
        <v>512</v>
      </c>
      <c r="F2225" s="587" t="s">
        <v>958</v>
      </c>
      <c r="G2225" s="588"/>
      <c r="H2225" s="588"/>
      <c r="I2225" s="589"/>
      <c r="J2225" s="257" t="s">
        <v>23</v>
      </c>
      <c r="K2225" s="259">
        <f>SUM(L2225:M2225)</f>
        <v>50625</v>
      </c>
      <c r="L2225" s="259">
        <v>50625</v>
      </c>
    </row>
    <row r="2226" spans="1:31" customHeight="1" ht="51">
      <c r="B2226" s="241" t="s">
        <v>2880</v>
      </c>
      <c r="C2226" s="181" t="s">
        <v>452</v>
      </c>
      <c r="D2226" s="181" t="s">
        <v>20</v>
      </c>
      <c r="E2226" s="181" t="s">
        <v>512</v>
      </c>
      <c r="F2226" s="587" t="s">
        <v>958</v>
      </c>
      <c r="G2226" s="588"/>
      <c r="H2226" s="588"/>
      <c r="I2226" s="589"/>
      <c r="J2226" s="257" t="s">
        <v>23</v>
      </c>
      <c r="K2226" s="259">
        <f>SUM(L2226:M2226)</f>
        <v>6480</v>
      </c>
      <c r="L2226" s="259">
        <v>6480</v>
      </c>
    </row>
    <row r="2227" spans="1:31" customHeight="1" ht="51">
      <c r="B2227" s="241" t="s">
        <v>2881</v>
      </c>
      <c r="C2227" s="181" t="s">
        <v>452</v>
      </c>
      <c r="D2227" s="181" t="s">
        <v>20</v>
      </c>
      <c r="E2227" s="181" t="s">
        <v>512</v>
      </c>
      <c r="F2227" s="587" t="s">
        <v>958</v>
      </c>
      <c r="G2227" s="588"/>
      <c r="H2227" s="588"/>
      <c r="I2227" s="589"/>
      <c r="J2227" s="257" t="s">
        <v>23</v>
      </c>
      <c r="K2227" s="259">
        <f>SUM(L2227:M2227)</f>
        <v>8437.5</v>
      </c>
      <c r="L2227" s="259">
        <v>8437.5</v>
      </c>
    </row>
    <row r="2228" spans="1:31" customHeight="1" ht="51">
      <c r="B2228" s="241" t="s">
        <v>2882</v>
      </c>
      <c r="C2228" s="181" t="s">
        <v>452</v>
      </c>
      <c r="D2228" s="181" t="s">
        <v>20</v>
      </c>
      <c r="E2228" s="181" t="s">
        <v>512</v>
      </c>
      <c r="F2228" s="587" t="s">
        <v>958</v>
      </c>
      <c r="G2228" s="588"/>
      <c r="H2228" s="588"/>
      <c r="I2228" s="589"/>
      <c r="J2228" s="257" t="s">
        <v>23</v>
      </c>
      <c r="K2228" s="259">
        <f>SUM(L2228:M2228)</f>
        <v>13500</v>
      </c>
      <c r="L2228" s="259">
        <v>13500</v>
      </c>
    </row>
    <row r="2229" spans="1:31" customHeight="1" ht="51">
      <c r="B2229" s="241" t="s">
        <v>2883</v>
      </c>
      <c r="C2229" s="181" t="s">
        <v>452</v>
      </c>
      <c r="D2229" s="181" t="s">
        <v>20</v>
      </c>
      <c r="E2229" s="181" t="s">
        <v>512</v>
      </c>
      <c r="F2229" s="587" t="s">
        <v>958</v>
      </c>
      <c r="G2229" s="588"/>
      <c r="H2229" s="588"/>
      <c r="I2229" s="589"/>
      <c r="J2229" s="257" t="s">
        <v>23</v>
      </c>
      <c r="K2229" s="259">
        <f>SUM(L2229:M2229)</f>
        <v>8437.5</v>
      </c>
      <c r="L2229" s="259">
        <v>8437.5</v>
      </c>
    </row>
    <row r="2230" spans="1:31" customHeight="1" ht="51">
      <c r="B2230" s="241" t="s">
        <v>2884</v>
      </c>
      <c r="C2230" s="181" t="s">
        <v>452</v>
      </c>
      <c r="D2230" s="181" t="s">
        <v>20</v>
      </c>
      <c r="E2230" s="181" t="s">
        <v>512</v>
      </c>
      <c r="F2230" s="587" t="s">
        <v>958</v>
      </c>
      <c r="G2230" s="588"/>
      <c r="H2230" s="588"/>
      <c r="I2230" s="589"/>
      <c r="J2230" s="257" t="s">
        <v>23</v>
      </c>
      <c r="K2230" s="259">
        <f>SUM(L2230:M2230)</f>
        <v>16200</v>
      </c>
      <c r="L2230" s="259">
        <v>16200</v>
      </c>
    </row>
    <row r="2231" spans="1:31" customHeight="1" ht="51">
      <c r="B2231" s="241" t="s">
        <v>2885</v>
      </c>
      <c r="C2231" s="181" t="s">
        <v>452</v>
      </c>
      <c r="D2231" s="181" t="s">
        <v>20</v>
      </c>
      <c r="E2231" s="181" t="s">
        <v>512</v>
      </c>
      <c r="F2231" s="587" t="s">
        <v>958</v>
      </c>
      <c r="G2231" s="588"/>
      <c r="H2231" s="588"/>
      <c r="I2231" s="589"/>
      <c r="J2231" s="257" t="s">
        <v>23</v>
      </c>
      <c r="K2231" s="259">
        <f>SUM(L2231:M2231)</f>
        <v>2295</v>
      </c>
      <c r="L2231" s="259">
        <v>2295</v>
      </c>
    </row>
    <row r="2232" spans="1:31" customHeight="1" ht="51">
      <c r="B2232" s="241" t="s">
        <v>2886</v>
      </c>
      <c r="C2232" s="181" t="s">
        <v>452</v>
      </c>
      <c r="D2232" s="181" t="s">
        <v>20</v>
      </c>
      <c r="E2232" s="181" t="s">
        <v>512</v>
      </c>
      <c r="F2232" s="587" t="s">
        <v>958</v>
      </c>
      <c r="G2232" s="588"/>
      <c r="H2232" s="588"/>
      <c r="I2232" s="589"/>
      <c r="J2232" s="257" t="s">
        <v>23</v>
      </c>
      <c r="K2232" s="259">
        <f>SUM(L2232:M2232)</f>
        <v>91125</v>
      </c>
      <c r="L2232" s="259">
        <v>91125</v>
      </c>
    </row>
    <row r="2233" spans="1:31" customHeight="1" ht="51">
      <c r="B2233" s="241" t="s">
        <v>2887</v>
      </c>
      <c r="C2233" s="181" t="s">
        <v>452</v>
      </c>
      <c r="D2233" s="181" t="s">
        <v>20</v>
      </c>
      <c r="E2233" s="181" t="s">
        <v>512</v>
      </c>
      <c r="F2233" s="587" t="s">
        <v>958</v>
      </c>
      <c r="G2233" s="588"/>
      <c r="H2233" s="588"/>
      <c r="I2233" s="589"/>
      <c r="J2233" s="257" t="s">
        <v>23</v>
      </c>
      <c r="K2233" s="259">
        <f>SUM(L2233:M2233)</f>
        <v>30375</v>
      </c>
      <c r="L2233" s="259">
        <v>30375</v>
      </c>
    </row>
    <row r="2234" spans="1:31" customHeight="1" ht="51">
      <c r="B2234" s="241" t="s">
        <v>2888</v>
      </c>
      <c r="C2234" s="181" t="s">
        <v>452</v>
      </c>
      <c r="D2234" s="181" t="s">
        <v>20</v>
      </c>
      <c r="E2234" s="181" t="s">
        <v>512</v>
      </c>
      <c r="F2234" s="587" t="s">
        <v>958</v>
      </c>
      <c r="G2234" s="588"/>
      <c r="H2234" s="588"/>
      <c r="I2234" s="589"/>
      <c r="J2234" s="257" t="s">
        <v>23</v>
      </c>
      <c r="K2234" s="259">
        <f>SUM(L2234:M2234)</f>
        <v>54675</v>
      </c>
      <c r="L2234" s="259">
        <v>54675</v>
      </c>
    </row>
    <row r="2235" spans="1:31" customHeight="1" ht="51">
      <c r="B2235" s="241" t="s">
        <v>2889</v>
      </c>
      <c r="C2235" s="181" t="s">
        <v>452</v>
      </c>
      <c r="D2235" s="181" t="s">
        <v>20</v>
      </c>
      <c r="E2235" s="181" t="s">
        <v>512</v>
      </c>
      <c r="F2235" s="587" t="s">
        <v>958</v>
      </c>
      <c r="G2235" s="588"/>
      <c r="H2235" s="588"/>
      <c r="I2235" s="589"/>
      <c r="J2235" s="257" t="s">
        <v>23</v>
      </c>
      <c r="K2235" s="259">
        <v>59697</v>
      </c>
      <c r="L2235" s="259">
        <v>56697</v>
      </c>
    </row>
    <row r="2236" spans="1:31" customHeight="1" ht="51">
      <c r="B2236" s="241" t="s">
        <v>2890</v>
      </c>
      <c r="C2236" s="181" t="s">
        <v>452</v>
      </c>
      <c r="D2236" s="181" t="s">
        <v>20</v>
      </c>
      <c r="E2236" s="181" t="s">
        <v>512</v>
      </c>
      <c r="F2236" s="587" t="s">
        <v>958</v>
      </c>
      <c r="G2236" s="588"/>
      <c r="H2236" s="588"/>
      <c r="I2236" s="589"/>
      <c r="J2236" s="257" t="s">
        <v>23</v>
      </c>
      <c r="K2236" s="259">
        <f>SUM(L2236:M2236)</f>
        <v>5400</v>
      </c>
      <c r="L2236" s="259">
        <v>5400</v>
      </c>
    </row>
    <row r="2237" spans="1:31" customHeight="1" ht="51">
      <c r="B2237" s="241" t="s">
        <v>2891</v>
      </c>
      <c r="C2237" s="181" t="s">
        <v>452</v>
      </c>
      <c r="D2237" s="181" t="s">
        <v>20</v>
      </c>
      <c r="E2237" s="181" t="s">
        <v>512</v>
      </c>
      <c r="F2237" s="587" t="s">
        <v>958</v>
      </c>
      <c r="G2237" s="588"/>
      <c r="H2237" s="588"/>
      <c r="I2237" s="589"/>
      <c r="J2237" s="257" t="s">
        <v>23</v>
      </c>
      <c r="K2237" s="259">
        <f>SUM(L2237:M2237)</f>
        <v>36450</v>
      </c>
      <c r="L2237" s="259">
        <v>36450</v>
      </c>
    </row>
    <row r="2238" spans="1:31" customHeight="1" ht="51">
      <c r="B2238" s="241" t="s">
        <v>2892</v>
      </c>
      <c r="C2238" s="181" t="s">
        <v>452</v>
      </c>
      <c r="D2238" s="181" t="s">
        <v>20</v>
      </c>
      <c r="E2238" s="181" t="s">
        <v>512</v>
      </c>
      <c r="F2238" s="587" t="s">
        <v>958</v>
      </c>
      <c r="G2238" s="588"/>
      <c r="H2238" s="588"/>
      <c r="I2238" s="589"/>
      <c r="J2238" s="257" t="s">
        <v>23</v>
      </c>
      <c r="K2238" s="259">
        <f>SUM(L2238:M2238)</f>
        <v>26280</v>
      </c>
      <c r="L2238" s="259">
        <v>26280</v>
      </c>
    </row>
    <row r="2239" spans="1:31" customHeight="1" ht="51">
      <c r="B2239" s="241" t="s">
        <v>2893</v>
      </c>
      <c r="C2239" s="181" t="s">
        <v>452</v>
      </c>
      <c r="D2239" s="181" t="s">
        <v>20</v>
      </c>
      <c r="E2239" s="181" t="s">
        <v>512</v>
      </c>
      <c r="F2239" s="587" t="s">
        <v>958</v>
      </c>
      <c r="G2239" s="588"/>
      <c r="H2239" s="588"/>
      <c r="I2239" s="589"/>
      <c r="J2239" s="257" t="s">
        <v>23</v>
      </c>
      <c r="K2239" s="259">
        <f>SUM(L2239:M2239)</f>
        <v>44550</v>
      </c>
      <c r="L2239" s="259">
        <v>44550</v>
      </c>
    </row>
    <row r="2240" spans="1:31" customHeight="1" ht="51">
      <c r="B2240" s="241" t="s">
        <v>2894</v>
      </c>
      <c r="C2240" s="181" t="s">
        <v>452</v>
      </c>
      <c r="D2240" s="181" t="s">
        <v>20</v>
      </c>
      <c r="E2240" s="181" t="s">
        <v>512</v>
      </c>
      <c r="F2240" s="587" t="s">
        <v>958</v>
      </c>
      <c r="G2240" s="588"/>
      <c r="H2240" s="588"/>
      <c r="I2240" s="589"/>
      <c r="J2240" s="257" t="s">
        <v>23</v>
      </c>
      <c r="K2240" s="259">
        <f>SUM(L2240:M2240)</f>
        <v>6075</v>
      </c>
      <c r="L2240" s="259">
        <v>6075</v>
      </c>
    </row>
    <row r="2241" spans="1:31" customHeight="1" ht="51">
      <c r="B2241" s="241" t="s">
        <v>2895</v>
      </c>
      <c r="C2241" s="181" t="s">
        <v>452</v>
      </c>
      <c r="D2241" s="181" t="s">
        <v>20</v>
      </c>
      <c r="E2241" s="181" t="s">
        <v>512</v>
      </c>
      <c r="F2241" s="587" t="s">
        <v>958</v>
      </c>
      <c r="G2241" s="588"/>
      <c r="H2241" s="588"/>
      <c r="I2241" s="589"/>
      <c r="J2241" s="257" t="s">
        <v>23</v>
      </c>
      <c r="K2241" s="259">
        <f>SUM(L2241:M2241)</f>
        <v>22221</v>
      </c>
      <c r="L2241" s="259">
        <v>22221</v>
      </c>
    </row>
    <row r="2242" spans="1:31" customHeight="1" ht="51">
      <c r="B2242" s="241" t="s">
        <v>2896</v>
      </c>
      <c r="C2242" s="181" t="s">
        <v>452</v>
      </c>
      <c r="D2242" s="181" t="s">
        <v>20</v>
      </c>
      <c r="E2242" s="181" t="s">
        <v>512</v>
      </c>
      <c r="F2242" s="587" t="s">
        <v>958</v>
      </c>
      <c r="G2242" s="588"/>
      <c r="H2242" s="588"/>
      <c r="I2242" s="589"/>
      <c r="J2242" s="257" t="s">
        <v>23</v>
      </c>
      <c r="K2242" s="259">
        <f>SUM(L2242:M2242)</f>
        <v>8100</v>
      </c>
      <c r="L2242" s="259">
        <v>8100</v>
      </c>
    </row>
    <row r="2243" spans="1:31" customHeight="1" ht="51">
      <c r="B2243" s="241" t="s">
        <v>2897</v>
      </c>
      <c r="C2243" s="181" t="s">
        <v>452</v>
      </c>
      <c r="D2243" s="181" t="s">
        <v>20</v>
      </c>
      <c r="E2243" s="181" t="s">
        <v>512</v>
      </c>
      <c r="F2243" s="587" t="s">
        <v>958</v>
      </c>
      <c r="G2243" s="588"/>
      <c r="H2243" s="588"/>
      <c r="I2243" s="589"/>
      <c r="J2243" s="257" t="s">
        <v>23</v>
      </c>
      <c r="K2243" s="259">
        <f>SUM(L2243:M2243)</f>
        <v>4950</v>
      </c>
      <c r="L2243" s="259">
        <v>4950</v>
      </c>
    </row>
    <row r="2244" spans="1:31" customHeight="1" ht="51">
      <c r="B2244" s="241" t="s">
        <v>2898</v>
      </c>
      <c r="C2244" s="181" t="s">
        <v>452</v>
      </c>
      <c r="D2244" s="181" t="s">
        <v>20</v>
      </c>
      <c r="E2244" s="181" t="s">
        <v>512</v>
      </c>
      <c r="F2244" s="587" t="s">
        <v>958</v>
      </c>
      <c r="G2244" s="588"/>
      <c r="H2244" s="588"/>
      <c r="I2244" s="589"/>
      <c r="J2244" s="257" t="s">
        <v>23</v>
      </c>
      <c r="K2244" s="259">
        <f>SUM(L2244:M2244)</f>
        <v>49572</v>
      </c>
      <c r="L2244" s="259">
        <v>49572</v>
      </c>
    </row>
    <row r="2245" spans="1:31" customHeight="1" ht="51">
      <c r="B2245" s="241" t="s">
        <v>2899</v>
      </c>
      <c r="C2245" s="181" t="s">
        <v>452</v>
      </c>
      <c r="D2245" s="181" t="s">
        <v>20</v>
      </c>
      <c r="E2245" s="181" t="s">
        <v>512</v>
      </c>
      <c r="F2245" s="587" t="s">
        <v>958</v>
      </c>
      <c r="G2245" s="588"/>
      <c r="H2245" s="588"/>
      <c r="I2245" s="589"/>
      <c r="J2245" s="257" t="s">
        <v>23</v>
      </c>
      <c r="K2245" s="259">
        <f>SUM(L2245:M2245)</f>
        <v>16884</v>
      </c>
      <c r="L2245" s="259">
        <v>16884</v>
      </c>
    </row>
    <row r="2246" spans="1:31" customHeight="1" ht="51">
      <c r="B2246" s="241" t="s">
        <v>2900</v>
      </c>
      <c r="C2246" s="181" t="s">
        <v>452</v>
      </c>
      <c r="D2246" s="181" t="s">
        <v>20</v>
      </c>
      <c r="E2246" s="181" t="s">
        <v>512</v>
      </c>
      <c r="F2246" s="587" t="s">
        <v>958</v>
      </c>
      <c r="G2246" s="588"/>
      <c r="H2246" s="588"/>
      <c r="I2246" s="589"/>
      <c r="J2246" s="257" t="s">
        <v>23</v>
      </c>
      <c r="K2246" s="259">
        <f>SUM(L2246:M2246)</f>
        <v>84420</v>
      </c>
      <c r="L2246" s="259">
        <v>84420</v>
      </c>
    </row>
    <row r="2247" spans="1:31" customHeight="1" ht="51">
      <c r="B2247" s="241" t="s">
        <v>2902</v>
      </c>
      <c r="C2247" s="181" t="s">
        <v>452</v>
      </c>
      <c r="D2247" s="181" t="s">
        <v>20</v>
      </c>
      <c r="E2247" s="181" t="s">
        <v>512</v>
      </c>
      <c r="F2247" s="587" t="s">
        <v>958</v>
      </c>
      <c r="G2247" s="588"/>
      <c r="H2247" s="588"/>
      <c r="I2247" s="589"/>
      <c r="J2247" s="257" t="s">
        <v>23</v>
      </c>
      <c r="K2247" s="259">
        <f>SUM(L2247:M2247)</f>
        <v>3600</v>
      </c>
      <c r="L2247" s="259">
        <v>3600</v>
      </c>
    </row>
    <row r="2248" spans="1:31" customHeight="1" ht="51">
      <c r="B2248" s="241" t="s">
        <v>2903</v>
      </c>
      <c r="C2248" s="181" t="s">
        <v>452</v>
      </c>
      <c r="D2248" s="181" t="s">
        <v>20</v>
      </c>
      <c r="E2248" s="181" t="s">
        <v>512</v>
      </c>
      <c r="F2248" s="587" t="s">
        <v>958</v>
      </c>
      <c r="G2248" s="588"/>
      <c r="H2248" s="588"/>
      <c r="I2248" s="589"/>
      <c r="J2248" s="257" t="s">
        <v>23</v>
      </c>
      <c r="K2248" s="259">
        <f>SUM(L2248:M2248)</f>
        <v>13266</v>
      </c>
      <c r="L2248" s="259">
        <v>13266</v>
      </c>
    </row>
    <row r="2249" spans="1:31" customHeight="1" ht="51">
      <c r="B2249" s="241" t="s">
        <v>2904</v>
      </c>
      <c r="C2249" s="181" t="s">
        <v>452</v>
      </c>
      <c r="D2249" s="181" t="s">
        <v>20</v>
      </c>
      <c r="E2249" s="181" t="s">
        <v>512</v>
      </c>
      <c r="F2249" s="587" t="s">
        <v>958</v>
      </c>
      <c r="G2249" s="588"/>
      <c r="H2249" s="588"/>
      <c r="I2249" s="589"/>
      <c r="J2249" s="257" t="s">
        <v>23</v>
      </c>
      <c r="K2249" s="259">
        <f>SUM(L2249:M2249)</f>
        <v>8100</v>
      </c>
      <c r="L2249" s="259">
        <v>8100</v>
      </c>
    </row>
    <row r="2250" spans="1:31" customHeight="1" ht="51">
      <c r="B2250" s="241" t="s">
        <v>2905</v>
      </c>
      <c r="C2250" s="181" t="s">
        <v>452</v>
      </c>
      <c r="D2250" s="181" t="s">
        <v>20</v>
      </c>
      <c r="E2250" s="181" t="s">
        <v>512</v>
      </c>
      <c r="F2250" s="587" t="s">
        <v>958</v>
      </c>
      <c r="G2250" s="588"/>
      <c r="H2250" s="588"/>
      <c r="I2250" s="589"/>
      <c r="J2250" s="257" t="s">
        <v>23</v>
      </c>
      <c r="K2250" s="259">
        <f>SUM(L2250:M2250)</f>
        <v>24156</v>
      </c>
      <c r="L2250" s="259">
        <v>24156</v>
      </c>
    </row>
    <row r="2251" spans="1:31" customHeight="1" ht="51">
      <c r="B2251" s="241" t="s">
        <v>2906</v>
      </c>
      <c r="C2251" s="181" t="s">
        <v>452</v>
      </c>
      <c r="D2251" s="181" t="s">
        <v>20</v>
      </c>
      <c r="E2251" s="181" t="s">
        <v>512</v>
      </c>
      <c r="F2251" s="587" t="s">
        <v>958</v>
      </c>
      <c r="G2251" s="588"/>
      <c r="H2251" s="588"/>
      <c r="I2251" s="589"/>
      <c r="J2251" s="257" t="s">
        <v>23</v>
      </c>
      <c r="K2251" s="259">
        <f>SUM(L2251:M2251)</f>
        <v>17775</v>
      </c>
      <c r="L2251" s="259">
        <v>17775</v>
      </c>
    </row>
    <row r="2252" spans="1:31" customHeight="1" ht="51">
      <c r="B2252" s="241" t="s">
        <v>2907</v>
      </c>
      <c r="C2252" s="181" t="s">
        <v>452</v>
      </c>
      <c r="D2252" s="181" t="s">
        <v>20</v>
      </c>
      <c r="E2252" s="181" t="s">
        <v>512</v>
      </c>
      <c r="F2252" s="587" t="s">
        <v>958</v>
      </c>
      <c r="G2252" s="588"/>
      <c r="H2252" s="588"/>
      <c r="I2252" s="589"/>
      <c r="J2252" s="257" t="s">
        <v>23</v>
      </c>
      <c r="K2252" s="259">
        <f>SUM(L2252:M2252)</f>
        <v>45225</v>
      </c>
      <c r="L2252" s="259">
        <v>45225</v>
      </c>
    </row>
    <row r="2253" spans="1:31" customHeight="1" ht="51">
      <c r="B2253" s="241" t="s">
        <v>2908</v>
      </c>
      <c r="C2253" s="181" t="s">
        <v>452</v>
      </c>
      <c r="D2253" s="181" t="s">
        <v>20</v>
      </c>
      <c r="E2253" s="181" t="s">
        <v>512</v>
      </c>
      <c r="F2253" s="587" t="s">
        <v>958</v>
      </c>
      <c r="G2253" s="588"/>
      <c r="H2253" s="588"/>
      <c r="I2253" s="589"/>
      <c r="J2253" s="257" t="s">
        <v>23</v>
      </c>
      <c r="K2253" s="259">
        <f>SUM(L2253:M2253)</f>
        <v>10125</v>
      </c>
      <c r="L2253" s="259">
        <v>10125</v>
      </c>
    </row>
    <row r="2254" spans="1:31" customHeight="1" ht="51">
      <c r="B2254" s="241" t="s">
        <v>2909</v>
      </c>
      <c r="C2254" s="181" t="s">
        <v>452</v>
      </c>
      <c r="D2254" s="181" t="s">
        <v>20</v>
      </c>
      <c r="E2254" s="181" t="s">
        <v>512</v>
      </c>
      <c r="F2254" s="587" t="s">
        <v>958</v>
      </c>
      <c r="G2254" s="588"/>
      <c r="H2254" s="588"/>
      <c r="I2254" s="589"/>
      <c r="J2254" s="257" t="s">
        <v>23</v>
      </c>
      <c r="K2254" s="259">
        <f>SUM(L2254:M2254)</f>
        <v>18225</v>
      </c>
      <c r="L2254" s="259">
        <v>18225</v>
      </c>
    </row>
    <row r="2255" spans="1:31" customHeight="1" ht="51">
      <c r="B2255" s="241" t="s">
        <v>2910</v>
      </c>
      <c r="C2255" s="181" t="s">
        <v>452</v>
      </c>
      <c r="D2255" s="181" t="s">
        <v>20</v>
      </c>
      <c r="E2255" s="181" t="s">
        <v>512</v>
      </c>
      <c r="F2255" s="587" t="s">
        <v>958</v>
      </c>
      <c r="G2255" s="588"/>
      <c r="H2255" s="588"/>
      <c r="I2255" s="589"/>
      <c r="J2255" s="257" t="s">
        <v>23</v>
      </c>
      <c r="K2255" s="259">
        <f>SUM(L2255:M2255)</f>
        <v>18225</v>
      </c>
      <c r="L2255" s="259">
        <v>18225</v>
      </c>
    </row>
    <row r="2256" spans="1:31" customHeight="1" ht="51">
      <c r="B2256" s="241" t="s">
        <v>2911</v>
      </c>
      <c r="C2256" s="181" t="s">
        <v>452</v>
      </c>
      <c r="D2256" s="181" t="s">
        <v>20</v>
      </c>
      <c r="E2256" s="181" t="s">
        <v>512</v>
      </c>
      <c r="F2256" s="587" t="s">
        <v>958</v>
      </c>
      <c r="G2256" s="588"/>
      <c r="H2256" s="588"/>
      <c r="I2256" s="589"/>
      <c r="J2256" s="257" t="s">
        <v>23</v>
      </c>
      <c r="K2256" s="259">
        <f>SUM(L2256:M2256)</f>
        <v>8100</v>
      </c>
      <c r="L2256" s="259">
        <v>8100</v>
      </c>
    </row>
    <row r="2257" spans="1:31" customHeight="1" ht="51">
      <c r="B2257" s="241" t="s">
        <v>2912</v>
      </c>
      <c r="C2257" s="181" t="s">
        <v>452</v>
      </c>
      <c r="D2257" s="181" t="s">
        <v>20</v>
      </c>
      <c r="E2257" s="181" t="s">
        <v>512</v>
      </c>
      <c r="F2257" s="587" t="s">
        <v>958</v>
      </c>
      <c r="G2257" s="588"/>
      <c r="H2257" s="588"/>
      <c r="I2257" s="589"/>
      <c r="J2257" s="257" t="s">
        <v>23</v>
      </c>
      <c r="K2257" s="259">
        <f>SUM(L2257:M2257)</f>
        <v>14175</v>
      </c>
      <c r="L2257" s="259">
        <v>14175</v>
      </c>
    </row>
    <row r="2258" spans="1:31" customHeight="1" ht="51">
      <c r="B2258" s="241" t="s">
        <v>2913</v>
      </c>
      <c r="C2258" s="181" t="s">
        <v>452</v>
      </c>
      <c r="D2258" s="181" t="s">
        <v>20</v>
      </c>
      <c r="E2258" s="181" t="s">
        <v>512</v>
      </c>
      <c r="F2258" s="587" t="s">
        <v>958</v>
      </c>
      <c r="G2258" s="588"/>
      <c r="H2258" s="588"/>
      <c r="I2258" s="589"/>
      <c r="J2258" s="257" t="s">
        <v>23</v>
      </c>
      <c r="K2258" s="259">
        <f>SUM(L2258:M2258)</f>
        <v>20250</v>
      </c>
      <c r="L2258" s="259">
        <v>20250</v>
      </c>
    </row>
    <row r="2259" spans="1:31" customHeight="1" ht="51">
      <c r="B2259" s="241" t="s">
        <v>2914</v>
      </c>
      <c r="C2259" s="181" t="s">
        <v>452</v>
      </c>
      <c r="D2259" s="181" t="s">
        <v>20</v>
      </c>
      <c r="E2259" s="181" t="s">
        <v>512</v>
      </c>
      <c r="F2259" s="587" t="s">
        <v>958</v>
      </c>
      <c r="G2259" s="588"/>
      <c r="H2259" s="588"/>
      <c r="I2259" s="589"/>
      <c r="J2259" s="257" t="s">
        <v>23</v>
      </c>
      <c r="K2259" s="259">
        <f>SUM(L2259:M2259)</f>
        <v>20250</v>
      </c>
      <c r="L2259" s="259">
        <v>20250</v>
      </c>
    </row>
    <row r="2260" spans="1:31" customHeight="1" ht="51">
      <c r="B2260" s="241" t="s">
        <v>2915</v>
      </c>
      <c r="C2260" s="181" t="s">
        <v>452</v>
      </c>
      <c r="D2260" s="181" t="s">
        <v>20</v>
      </c>
      <c r="E2260" s="181" t="s">
        <v>512</v>
      </c>
      <c r="F2260" s="587" t="s">
        <v>958</v>
      </c>
      <c r="G2260" s="588"/>
      <c r="H2260" s="588"/>
      <c r="I2260" s="589"/>
      <c r="J2260" s="257" t="s">
        <v>23</v>
      </c>
      <c r="K2260" s="259">
        <f>SUM(L2260:M2260)</f>
        <v>20250</v>
      </c>
      <c r="L2260" s="259">
        <v>20250</v>
      </c>
    </row>
    <row r="2261" spans="1:31" customHeight="1" ht="51">
      <c r="B2261" s="241" t="s">
        <v>2916</v>
      </c>
      <c r="C2261" s="181" t="s">
        <v>452</v>
      </c>
      <c r="D2261" s="181" t="s">
        <v>20</v>
      </c>
      <c r="E2261" s="181" t="s">
        <v>512</v>
      </c>
      <c r="F2261" s="587" t="s">
        <v>958</v>
      </c>
      <c r="G2261" s="588"/>
      <c r="H2261" s="588"/>
      <c r="I2261" s="589"/>
      <c r="J2261" s="257" t="s">
        <v>23</v>
      </c>
      <c r="K2261" s="259">
        <f>SUM(L2261:M2261)</f>
        <v>16200</v>
      </c>
      <c r="L2261" s="259">
        <v>16200</v>
      </c>
    </row>
    <row r="2262" spans="1:31" customHeight="1" ht="51">
      <c r="B2262" s="241" t="s">
        <v>2917</v>
      </c>
      <c r="C2262" s="181" t="s">
        <v>452</v>
      </c>
      <c r="D2262" s="181" t="s">
        <v>20</v>
      </c>
      <c r="E2262" s="181" t="s">
        <v>512</v>
      </c>
      <c r="F2262" s="587" t="s">
        <v>958</v>
      </c>
      <c r="G2262" s="588"/>
      <c r="H2262" s="588"/>
      <c r="I2262" s="589"/>
      <c r="J2262" s="257" t="s">
        <v>23</v>
      </c>
      <c r="K2262" s="259">
        <f>SUM(L2262:M2262)</f>
        <v>16200</v>
      </c>
      <c r="L2262" s="259">
        <v>16200</v>
      </c>
    </row>
    <row r="2263" spans="1:31" customHeight="1" ht="51">
      <c r="B2263" s="241" t="s">
        <v>2919</v>
      </c>
      <c r="C2263" s="181" t="s">
        <v>452</v>
      </c>
      <c r="D2263" s="181" t="s">
        <v>20</v>
      </c>
      <c r="E2263" s="181" t="s">
        <v>512</v>
      </c>
      <c r="F2263" s="587" t="s">
        <v>958</v>
      </c>
      <c r="G2263" s="588"/>
      <c r="H2263" s="588"/>
      <c r="I2263" s="589"/>
      <c r="J2263" s="257" t="s">
        <v>23</v>
      </c>
      <c r="K2263" s="259">
        <f>SUM(L2263:M2263)</f>
        <v>14175</v>
      </c>
      <c r="L2263" s="259">
        <v>14175</v>
      </c>
    </row>
    <row r="2264" spans="1:31" customHeight="1" ht="51">
      <c r="B2264" s="241" t="s">
        <v>2920</v>
      </c>
      <c r="C2264" s="181" t="s">
        <v>452</v>
      </c>
      <c r="D2264" s="181" t="s">
        <v>20</v>
      </c>
      <c r="E2264" s="181" t="s">
        <v>512</v>
      </c>
      <c r="F2264" s="587" t="s">
        <v>958</v>
      </c>
      <c r="G2264" s="588"/>
      <c r="H2264" s="588"/>
      <c r="I2264" s="589"/>
      <c r="J2264" s="257" t="s">
        <v>23</v>
      </c>
      <c r="K2264" s="259">
        <f>SUM(L2264:M2264)</f>
        <v>14175</v>
      </c>
      <c r="L2264" s="259">
        <v>14175</v>
      </c>
    </row>
    <row r="2265" spans="1:31" customHeight="1" ht="51">
      <c r="B2265" s="241" t="s">
        <v>2921</v>
      </c>
      <c r="C2265" s="181" t="s">
        <v>452</v>
      </c>
      <c r="D2265" s="181" t="s">
        <v>20</v>
      </c>
      <c r="E2265" s="181" t="s">
        <v>512</v>
      </c>
      <c r="F2265" s="587" t="s">
        <v>958</v>
      </c>
      <c r="G2265" s="588"/>
      <c r="H2265" s="588"/>
      <c r="I2265" s="589"/>
      <c r="J2265" s="257" t="s">
        <v>23</v>
      </c>
      <c r="K2265" s="259">
        <f>SUM(L2265:M2265)</f>
        <v>16200</v>
      </c>
      <c r="L2265" s="259">
        <v>16200</v>
      </c>
    </row>
    <row r="2266" spans="1:31" customHeight="1" ht="51">
      <c r="B2266" s="241" t="s">
        <v>2923</v>
      </c>
      <c r="C2266" s="181" t="s">
        <v>452</v>
      </c>
      <c r="D2266" s="181" t="s">
        <v>20</v>
      </c>
      <c r="E2266" s="181" t="s">
        <v>512</v>
      </c>
      <c r="F2266" s="587" t="s">
        <v>958</v>
      </c>
      <c r="G2266" s="588"/>
      <c r="H2266" s="588"/>
      <c r="I2266" s="589"/>
      <c r="J2266" s="257" t="s">
        <v>23</v>
      </c>
      <c r="K2266" s="259">
        <f>SUM(L2266:M2266)</f>
        <v>2646</v>
      </c>
      <c r="L2266" s="259">
        <v>2646</v>
      </c>
    </row>
    <row r="2267" spans="1:31" customHeight="1" ht="51">
      <c r="B2267" s="241" t="s">
        <v>2924</v>
      </c>
      <c r="C2267" s="181" t="s">
        <v>452</v>
      </c>
      <c r="D2267" s="181" t="s">
        <v>20</v>
      </c>
      <c r="E2267" s="181" t="s">
        <v>512</v>
      </c>
      <c r="F2267" s="587" t="s">
        <v>958</v>
      </c>
      <c r="G2267" s="588"/>
      <c r="H2267" s="588"/>
      <c r="I2267" s="589"/>
      <c r="J2267" s="257" t="s">
        <v>23</v>
      </c>
      <c r="K2267" s="259">
        <f>SUM(L2267:M2267)</f>
        <v>7056</v>
      </c>
      <c r="L2267" s="259">
        <v>7056</v>
      </c>
    </row>
    <row r="2268" spans="1:31" customHeight="1" ht="51">
      <c r="B2268" s="241" t="s">
        <v>2925</v>
      </c>
      <c r="C2268" s="181" t="s">
        <v>452</v>
      </c>
      <c r="D2268" s="181" t="s">
        <v>20</v>
      </c>
      <c r="E2268" s="181" t="s">
        <v>512</v>
      </c>
      <c r="F2268" s="587" t="s">
        <v>958</v>
      </c>
      <c r="G2268" s="588"/>
      <c r="H2268" s="588"/>
      <c r="I2268" s="589"/>
      <c r="J2268" s="257" t="s">
        <v>23</v>
      </c>
      <c r="K2268" s="259">
        <f>SUM(L2268:M2268)</f>
        <v>1170</v>
      </c>
      <c r="L2268" s="259">
        <v>1170</v>
      </c>
    </row>
    <row r="2269" spans="1:31" customHeight="1" ht="51">
      <c r="B2269" s="241" t="s">
        <v>2926</v>
      </c>
      <c r="C2269" s="181" t="s">
        <v>452</v>
      </c>
      <c r="D2269" s="181" t="s">
        <v>20</v>
      </c>
      <c r="E2269" s="181" t="s">
        <v>512</v>
      </c>
      <c r="F2269" s="587" t="s">
        <v>958</v>
      </c>
      <c r="G2269" s="588"/>
      <c r="H2269" s="588"/>
      <c r="I2269" s="589"/>
      <c r="J2269" s="257" t="s">
        <v>23</v>
      </c>
      <c r="K2269" s="259">
        <f>SUM(L2269:M2269)</f>
        <v>1543.5</v>
      </c>
      <c r="L2269" s="259">
        <v>1543.5</v>
      </c>
    </row>
    <row r="2270" spans="1:31" customHeight="1" ht="51">
      <c r="B2270" s="241" t="s">
        <v>2927</v>
      </c>
      <c r="C2270" s="181" t="s">
        <v>452</v>
      </c>
      <c r="D2270" s="181" t="s">
        <v>20</v>
      </c>
      <c r="E2270" s="181" t="s">
        <v>512</v>
      </c>
      <c r="F2270" s="587" t="s">
        <v>958</v>
      </c>
      <c r="G2270" s="588"/>
      <c r="H2270" s="588"/>
      <c r="I2270" s="589"/>
      <c r="J2270" s="257" t="s">
        <v>23</v>
      </c>
      <c r="K2270" s="259">
        <f>SUM(L2270:M2270)</f>
        <v>832.5</v>
      </c>
      <c r="L2270" s="259">
        <v>832.5</v>
      </c>
    </row>
    <row r="2271" spans="1:31" customHeight="1" ht="51">
      <c r="B2271" s="241" t="s">
        <v>2928</v>
      </c>
      <c r="C2271" s="181" t="s">
        <v>452</v>
      </c>
      <c r="D2271" s="181" t="s">
        <v>20</v>
      </c>
      <c r="E2271" s="181" t="s">
        <v>512</v>
      </c>
      <c r="F2271" s="587" t="s">
        <v>958</v>
      </c>
      <c r="G2271" s="588"/>
      <c r="H2271" s="588"/>
      <c r="I2271" s="589"/>
      <c r="J2271" s="257" t="s">
        <v>23</v>
      </c>
      <c r="K2271" s="259">
        <f>SUM(L2271:M2271)</f>
        <v>1215</v>
      </c>
      <c r="L2271" s="259">
        <v>1215</v>
      </c>
    </row>
    <row r="2272" spans="1:31" customHeight="1" ht="51">
      <c r="B2272" s="241" t="s">
        <v>2929</v>
      </c>
      <c r="C2272" s="181" t="s">
        <v>452</v>
      </c>
      <c r="D2272" s="181" t="s">
        <v>20</v>
      </c>
      <c r="E2272" s="181" t="s">
        <v>512</v>
      </c>
      <c r="F2272" s="587" t="s">
        <v>958</v>
      </c>
      <c r="G2272" s="588"/>
      <c r="H2272" s="588"/>
      <c r="I2272" s="589"/>
      <c r="J2272" s="257" t="s">
        <v>23</v>
      </c>
      <c r="K2272" s="259">
        <f>SUM(L2272:M2272)</f>
        <v>223.2</v>
      </c>
      <c r="L2272" s="259">
        <v>223.2</v>
      </c>
    </row>
    <row r="2273" spans="1:31" customHeight="1" ht="51">
      <c r="B2273" s="241" t="s">
        <v>2930</v>
      </c>
      <c r="C2273" s="181" t="s">
        <v>452</v>
      </c>
      <c r="D2273" s="181" t="s">
        <v>20</v>
      </c>
      <c r="E2273" s="181" t="s">
        <v>512</v>
      </c>
      <c r="F2273" s="587" t="s">
        <v>958</v>
      </c>
      <c r="G2273" s="588"/>
      <c r="H2273" s="588"/>
      <c r="I2273" s="589"/>
      <c r="J2273" s="257" t="s">
        <v>23</v>
      </c>
      <c r="K2273" s="259">
        <f>SUM(L2273:M2273)</f>
        <v>1147.5</v>
      </c>
      <c r="L2273" s="259">
        <v>1147.5</v>
      </c>
    </row>
    <row r="2274" spans="1:31" customHeight="1" ht="51">
      <c r="B2274" s="241" t="s">
        <v>2931</v>
      </c>
      <c r="C2274" s="181" t="s">
        <v>452</v>
      </c>
      <c r="D2274" s="181" t="s">
        <v>20</v>
      </c>
      <c r="E2274" s="181" t="s">
        <v>512</v>
      </c>
      <c r="F2274" s="587" t="s">
        <v>958</v>
      </c>
      <c r="G2274" s="588"/>
      <c r="H2274" s="588"/>
      <c r="I2274" s="589"/>
      <c r="J2274" s="257" t="s">
        <v>23</v>
      </c>
      <c r="K2274" s="259">
        <f>SUM(L2274:M2274)</f>
        <v>3285</v>
      </c>
      <c r="L2274" s="259">
        <v>3285</v>
      </c>
    </row>
    <row r="2275" spans="1:31" customHeight="1" ht="51">
      <c r="B2275" s="241" t="s">
        <v>2932</v>
      </c>
      <c r="C2275" s="181" t="s">
        <v>452</v>
      </c>
      <c r="D2275" s="181" t="s">
        <v>20</v>
      </c>
      <c r="E2275" s="181" t="s">
        <v>512</v>
      </c>
      <c r="F2275" s="587" t="s">
        <v>958</v>
      </c>
      <c r="G2275" s="588"/>
      <c r="H2275" s="588"/>
      <c r="I2275" s="589"/>
      <c r="J2275" s="257" t="s">
        <v>23</v>
      </c>
      <c r="K2275" s="259">
        <f>SUM(L2275:M2275)</f>
        <v>7533</v>
      </c>
      <c r="L2275" s="259">
        <v>7533</v>
      </c>
    </row>
    <row r="2276" spans="1:31" customHeight="1" ht="51">
      <c r="B2276" s="241" t="s">
        <v>2933</v>
      </c>
      <c r="C2276" s="181" t="s">
        <v>452</v>
      </c>
      <c r="D2276" s="181" t="s">
        <v>20</v>
      </c>
      <c r="E2276" s="181" t="s">
        <v>512</v>
      </c>
      <c r="F2276" s="587" t="s">
        <v>958</v>
      </c>
      <c r="G2276" s="588"/>
      <c r="H2276" s="588"/>
      <c r="I2276" s="589"/>
      <c r="J2276" s="257" t="s">
        <v>23</v>
      </c>
      <c r="K2276" s="259">
        <f>SUM(L2276:M2276)</f>
        <v>576</v>
      </c>
      <c r="L2276" s="259">
        <v>576</v>
      </c>
    </row>
    <row r="2277" spans="1:31" customHeight="1" ht="51">
      <c r="B2277" s="241" t="s">
        <v>2934</v>
      </c>
      <c r="C2277" s="181" t="s">
        <v>452</v>
      </c>
      <c r="D2277" s="181" t="s">
        <v>20</v>
      </c>
      <c r="E2277" s="181" t="s">
        <v>512</v>
      </c>
      <c r="F2277" s="587" t="s">
        <v>958</v>
      </c>
      <c r="G2277" s="588"/>
      <c r="H2277" s="588"/>
      <c r="I2277" s="589"/>
      <c r="J2277" s="257" t="s">
        <v>23</v>
      </c>
      <c r="K2277" s="259">
        <f>SUM(L2277:M2277)</f>
        <v>630</v>
      </c>
      <c r="L2277" s="259">
        <v>630</v>
      </c>
    </row>
    <row r="2278" spans="1:31" customHeight="1" ht="51">
      <c r="B2278" s="241" t="s">
        <v>2935</v>
      </c>
      <c r="C2278" s="181" t="s">
        <v>452</v>
      </c>
      <c r="D2278" s="181" t="s">
        <v>20</v>
      </c>
      <c r="E2278" s="181" t="s">
        <v>512</v>
      </c>
      <c r="F2278" s="587" t="s">
        <v>958</v>
      </c>
      <c r="G2278" s="588"/>
      <c r="H2278" s="588"/>
      <c r="I2278" s="589"/>
      <c r="J2278" s="257" t="s">
        <v>23</v>
      </c>
      <c r="K2278" s="259">
        <f>SUM(L2278:M2278)</f>
        <v>1543.5</v>
      </c>
      <c r="L2278" s="259">
        <v>1543.5</v>
      </c>
    </row>
    <row r="2279" spans="1:31" customHeight="1" ht="51">
      <c r="B2279" s="241" t="s">
        <v>2936</v>
      </c>
      <c r="C2279" s="181" t="s">
        <v>452</v>
      </c>
      <c r="D2279" s="181" t="s">
        <v>20</v>
      </c>
      <c r="E2279" s="181" t="s">
        <v>512</v>
      </c>
      <c r="F2279" s="587" t="s">
        <v>958</v>
      </c>
      <c r="G2279" s="588"/>
      <c r="H2279" s="588"/>
      <c r="I2279" s="589"/>
      <c r="J2279" s="257" t="s">
        <v>23</v>
      </c>
      <c r="K2279" s="259">
        <f>SUM(L2279:M2279)</f>
        <v>7866</v>
      </c>
      <c r="L2279" s="259">
        <v>7866</v>
      </c>
    </row>
    <row r="2280" spans="1:31" customHeight="1" ht="51">
      <c r="B2280" s="241" t="s">
        <v>2937</v>
      </c>
      <c r="C2280" s="181" t="s">
        <v>452</v>
      </c>
      <c r="D2280" s="181" t="s">
        <v>20</v>
      </c>
      <c r="E2280" s="181" t="s">
        <v>512</v>
      </c>
      <c r="F2280" s="587" t="s">
        <v>958</v>
      </c>
      <c r="G2280" s="588"/>
      <c r="H2280" s="588"/>
      <c r="I2280" s="589"/>
      <c r="J2280" s="257" t="s">
        <v>23</v>
      </c>
      <c r="K2280" s="259">
        <f>SUM(L2280:M2280)</f>
        <v>1512</v>
      </c>
      <c r="L2280" s="259">
        <v>1512</v>
      </c>
    </row>
    <row r="2281" spans="1:31" customHeight="1" ht="51">
      <c r="B2281" s="241" t="s">
        <v>2938</v>
      </c>
      <c r="C2281" s="181" t="s">
        <v>452</v>
      </c>
      <c r="D2281" s="181" t="s">
        <v>20</v>
      </c>
      <c r="E2281" s="181" t="s">
        <v>512</v>
      </c>
      <c r="F2281" s="587" t="s">
        <v>958</v>
      </c>
      <c r="G2281" s="588"/>
      <c r="H2281" s="588"/>
      <c r="I2281" s="589"/>
      <c r="J2281" s="257" t="s">
        <v>23</v>
      </c>
      <c r="K2281" s="259">
        <f>SUM(L2281:M2281)</f>
        <v>2331</v>
      </c>
      <c r="L2281" s="259">
        <v>2331</v>
      </c>
    </row>
    <row r="2282" spans="1:31" customHeight="1" ht="51">
      <c r="B2282" s="241" t="s">
        <v>2939</v>
      </c>
      <c r="C2282" s="181" t="s">
        <v>452</v>
      </c>
      <c r="D2282" s="181" t="s">
        <v>20</v>
      </c>
      <c r="E2282" s="181" t="s">
        <v>512</v>
      </c>
      <c r="F2282" s="587" t="s">
        <v>958</v>
      </c>
      <c r="G2282" s="588"/>
      <c r="H2282" s="588"/>
      <c r="I2282" s="589"/>
      <c r="J2282" s="257" t="s">
        <v>23</v>
      </c>
      <c r="K2282" s="259">
        <f>SUM(L2282:M2282)</f>
        <v>4860</v>
      </c>
      <c r="L2282" s="259">
        <v>4860</v>
      </c>
    </row>
    <row r="2283" spans="1:31" customHeight="1" ht="51">
      <c r="B2283" s="241" t="s">
        <v>2940</v>
      </c>
      <c r="C2283" s="181" t="s">
        <v>452</v>
      </c>
      <c r="D2283" s="181" t="s">
        <v>20</v>
      </c>
      <c r="E2283" s="181" t="s">
        <v>512</v>
      </c>
      <c r="F2283" s="587" t="s">
        <v>958</v>
      </c>
      <c r="G2283" s="588"/>
      <c r="H2283" s="588"/>
      <c r="I2283" s="589"/>
      <c r="J2283" s="257" t="s">
        <v>23</v>
      </c>
      <c r="K2283" s="259">
        <f>SUM(L2283:M2283)</f>
        <v>5940</v>
      </c>
      <c r="L2283" s="259">
        <v>5940</v>
      </c>
    </row>
    <row r="2284" spans="1:31">
      <c r="B2284" s="227" t="s">
        <v>2966</v>
      </c>
    </row>
    <row r="2285" spans="1:31">
      <c r="B2285" s="409" t="s">
        <v>2967</v>
      </c>
      <c r="C2285" s="181" t="s">
        <v>452</v>
      </c>
      <c r="D2285" s="181" t="s">
        <v>20</v>
      </c>
      <c r="E2285" s="226" t="s">
        <v>21</v>
      </c>
      <c r="F2285" s="587" t="s">
        <v>958</v>
      </c>
      <c r="G2285" s="588"/>
      <c r="H2285" s="588"/>
      <c r="I2285" s="589"/>
      <c r="J2285" s="257" t="s">
        <v>23</v>
      </c>
      <c r="K2285" s="259">
        <f>SUM(L2285:M2285)</f>
        <v>280000</v>
      </c>
      <c r="L2285" s="259">
        <v>280000</v>
      </c>
    </row>
    <row r="2286" spans="1:31">
      <c r="B2286" s="409" t="s">
        <v>2968</v>
      </c>
      <c r="C2286" s="181" t="s">
        <v>452</v>
      </c>
      <c r="D2286" s="181" t="s">
        <v>20</v>
      </c>
      <c r="E2286" s="226" t="s">
        <v>21</v>
      </c>
      <c r="F2286" s="587" t="s">
        <v>958</v>
      </c>
      <c r="G2286" s="588"/>
      <c r="H2286" s="588"/>
      <c r="I2286" s="589"/>
      <c r="J2286" s="257" t="s">
        <v>23</v>
      </c>
      <c r="K2286" s="259">
        <f>SUM(L2286:M2286)</f>
        <v>82500</v>
      </c>
      <c r="L2286" s="259">
        <v>82500</v>
      </c>
    </row>
    <row r="2287" spans="1:31">
      <c r="B2287" s="409" t="s">
        <v>2969</v>
      </c>
      <c r="C2287" s="181" t="s">
        <v>452</v>
      </c>
      <c r="D2287" s="181" t="s">
        <v>20</v>
      </c>
      <c r="E2287" s="226" t="s">
        <v>21</v>
      </c>
      <c r="F2287" s="587" t="s">
        <v>958</v>
      </c>
      <c r="G2287" s="588"/>
      <c r="H2287" s="588"/>
      <c r="I2287" s="589"/>
      <c r="J2287" s="257" t="s">
        <v>23</v>
      </c>
      <c r="K2287" s="259">
        <f>SUM(L2287:M2287)</f>
        <v>125000</v>
      </c>
      <c r="L2287" s="259">
        <v>125000</v>
      </c>
    </row>
    <row r="2288" spans="1:31">
      <c r="B2288" s="410" t="s">
        <v>2970</v>
      </c>
      <c r="C2288" s="181" t="s">
        <v>452</v>
      </c>
      <c r="D2288" s="181" t="s">
        <v>20</v>
      </c>
      <c r="E2288" s="226" t="s">
        <v>21</v>
      </c>
      <c r="F2288" s="587" t="s">
        <v>958</v>
      </c>
      <c r="G2288" s="588"/>
      <c r="H2288" s="588"/>
      <c r="I2288" s="589"/>
      <c r="J2288" s="257" t="s">
        <v>23</v>
      </c>
      <c r="K2288" s="259">
        <f>SUM(L2288:M2288)</f>
        <v>240000</v>
      </c>
      <c r="L2288" s="259">
        <v>240000</v>
      </c>
    </row>
    <row r="2289" spans="1:31">
      <c r="B2289" s="411" t="s">
        <v>2971</v>
      </c>
      <c r="C2289" s="181" t="s">
        <v>452</v>
      </c>
      <c r="D2289" s="181" t="s">
        <v>20</v>
      </c>
      <c r="E2289" s="226" t="s">
        <v>21</v>
      </c>
      <c r="F2289" s="587" t="s">
        <v>958</v>
      </c>
      <c r="G2289" s="588"/>
      <c r="H2289" s="588"/>
      <c r="I2289" s="589"/>
      <c r="J2289" s="257" t="s">
        <v>23</v>
      </c>
      <c r="K2289" s="259">
        <f>SUM(L2289:M2289)</f>
        <v>60000</v>
      </c>
      <c r="L2289" s="259">
        <v>60000</v>
      </c>
    </row>
    <row r="2290" spans="1:31">
      <c r="B2290" s="412" t="s">
        <v>2972</v>
      </c>
      <c r="C2290" s="181" t="s">
        <v>452</v>
      </c>
      <c r="D2290" s="181" t="s">
        <v>20</v>
      </c>
      <c r="E2290" s="226" t="s">
        <v>21</v>
      </c>
      <c r="F2290" s="587" t="s">
        <v>958</v>
      </c>
      <c r="G2290" s="588"/>
      <c r="H2290" s="588"/>
      <c r="I2290" s="589"/>
      <c r="J2290" s="257" t="s">
        <v>23</v>
      </c>
      <c r="K2290" s="259">
        <f>SUM(L2290:M2290)</f>
        <v>52500</v>
      </c>
      <c r="L2290" s="259">
        <v>52500</v>
      </c>
    </row>
    <row r="2291" spans="1:31">
      <c r="B2291" s="227" t="s">
        <v>2973</v>
      </c>
    </row>
    <row r="2292" spans="1:31">
      <c r="B2292" s="231" t="s">
        <v>2974</v>
      </c>
    </row>
    <row r="2293" spans="1:31">
      <c r="B2293" s="413" t="s">
        <v>2975</v>
      </c>
      <c r="C2293" s="181" t="s">
        <v>452</v>
      </c>
      <c r="D2293" s="181" t="s">
        <v>20</v>
      </c>
      <c r="E2293" s="226" t="s">
        <v>21</v>
      </c>
      <c r="F2293" s="587" t="s">
        <v>958</v>
      </c>
      <c r="G2293" s="588"/>
      <c r="H2293" s="588"/>
      <c r="I2293" s="589"/>
      <c r="J2293" s="257" t="s">
        <v>23</v>
      </c>
      <c r="K2293" s="259">
        <f>SUM(L2293:M2293)</f>
        <v>4000</v>
      </c>
      <c r="L2293" s="259">
        <v>4000</v>
      </c>
    </row>
    <row r="2294" spans="1:31">
      <c r="B2294" s="287" t="s">
        <v>2976</v>
      </c>
    </row>
    <row r="2295" spans="1:31">
      <c r="B2295" s="411" t="s">
        <v>2977</v>
      </c>
      <c r="C2295" s="181" t="s">
        <v>452</v>
      </c>
      <c r="D2295" s="181" t="s">
        <v>20</v>
      </c>
      <c r="E2295" s="226" t="s">
        <v>21</v>
      </c>
      <c r="F2295" s="587" t="s">
        <v>958</v>
      </c>
      <c r="G2295" s="588"/>
      <c r="H2295" s="588"/>
      <c r="I2295" s="589"/>
      <c r="J2295" s="257" t="s">
        <v>23</v>
      </c>
      <c r="K2295" s="259">
        <f>SUM(L2295:M2295)</f>
        <v>16000</v>
      </c>
      <c r="L2295" s="259">
        <v>16000</v>
      </c>
    </row>
    <row r="2296" spans="1:31">
      <c r="B2296" s="411" t="s">
        <v>2978</v>
      </c>
      <c r="C2296" s="181" t="s">
        <v>452</v>
      </c>
      <c r="D2296" s="181" t="s">
        <v>20</v>
      </c>
      <c r="E2296" s="226" t="s">
        <v>21</v>
      </c>
      <c r="F2296" s="587" t="s">
        <v>958</v>
      </c>
      <c r="G2296" s="588"/>
      <c r="H2296" s="588"/>
      <c r="I2296" s="589"/>
      <c r="J2296" s="257" t="s">
        <v>23</v>
      </c>
      <c r="K2296" s="259">
        <f>SUM(L2296:M2296)</f>
        <v>16000</v>
      </c>
      <c r="L2296" s="259">
        <v>16000</v>
      </c>
    </row>
    <row r="2297" spans="1:31">
      <c r="B2297" s="287" t="s">
        <v>2979</v>
      </c>
    </row>
    <row r="2298" spans="1:31">
      <c r="B2298" s="413" t="s">
        <v>2980</v>
      </c>
      <c r="C2298" s="181" t="s">
        <v>452</v>
      </c>
      <c r="D2298" s="181" t="s">
        <v>20</v>
      </c>
      <c r="E2298" s="226" t="s">
        <v>21</v>
      </c>
      <c r="F2298" s="587" t="s">
        <v>958</v>
      </c>
      <c r="G2298" s="588"/>
      <c r="H2298" s="588"/>
      <c r="I2298" s="589"/>
      <c r="J2298" s="257" t="s">
        <v>23</v>
      </c>
      <c r="K2298" s="259">
        <f>SUM(L2298:M2298)</f>
        <v>6000</v>
      </c>
      <c r="L2298" s="259">
        <v>6000</v>
      </c>
    </row>
    <row r="2299" spans="1:31">
      <c r="B2299" s="411" t="s">
        <v>2978</v>
      </c>
      <c r="C2299" s="181" t="s">
        <v>452</v>
      </c>
      <c r="D2299" s="181" t="s">
        <v>20</v>
      </c>
      <c r="E2299" s="226" t="s">
        <v>21</v>
      </c>
      <c r="F2299" s="587" t="s">
        <v>958</v>
      </c>
      <c r="G2299" s="588"/>
      <c r="H2299" s="588"/>
      <c r="I2299" s="589"/>
      <c r="J2299" s="257" t="s">
        <v>23</v>
      </c>
      <c r="K2299" s="259">
        <f>SUM(L2299:M2299)</f>
        <v>6000</v>
      </c>
      <c r="L2299" s="259">
        <v>6000</v>
      </c>
    </row>
    <row r="2300" spans="1:31">
      <c r="B2300" s="287" t="s">
        <v>2981</v>
      </c>
    </row>
    <row r="2301" spans="1:31">
      <c r="B2301" s="411" t="s">
        <v>2982</v>
      </c>
      <c r="C2301" s="181" t="s">
        <v>452</v>
      </c>
      <c r="D2301" s="181" t="s">
        <v>20</v>
      </c>
      <c r="E2301" s="226" t="s">
        <v>21</v>
      </c>
      <c r="F2301" s="587" t="s">
        <v>958</v>
      </c>
      <c r="G2301" s="588"/>
      <c r="H2301" s="588"/>
      <c r="I2301" s="589"/>
      <c r="J2301" s="257" t="s">
        <v>23</v>
      </c>
      <c r="K2301" s="259">
        <f>SUM(L2301:M2301)</f>
        <v>36000</v>
      </c>
      <c r="L2301" s="259">
        <v>36000</v>
      </c>
    </row>
    <row r="2302" spans="1:31">
      <c r="B2302" s="287" t="s">
        <v>2983</v>
      </c>
    </row>
    <row r="2303" spans="1:31">
      <c r="B2303" s="411" t="s">
        <v>2984</v>
      </c>
      <c r="C2303" s="181" t="s">
        <v>452</v>
      </c>
      <c r="D2303" s="181" t="s">
        <v>20</v>
      </c>
      <c r="E2303" s="226" t="s">
        <v>21</v>
      </c>
      <c r="F2303" s="587" t="s">
        <v>958</v>
      </c>
      <c r="G2303" s="588"/>
      <c r="H2303" s="588"/>
      <c r="I2303" s="589"/>
      <c r="J2303" s="257" t="s">
        <v>23</v>
      </c>
      <c r="K2303" s="259">
        <v>3500</v>
      </c>
      <c r="L2303" s="259">
        <v>35000</v>
      </c>
    </row>
    <row r="2304" spans="1:31">
      <c r="B2304" s="287" t="s">
        <v>2985</v>
      </c>
    </row>
    <row r="2305" spans="1:31">
      <c r="B2305" s="411" t="s">
        <v>2986</v>
      </c>
      <c r="C2305" s="181" t="s">
        <v>452</v>
      </c>
      <c r="D2305" s="181" t="s">
        <v>20</v>
      </c>
      <c r="E2305" s="226" t="s">
        <v>21</v>
      </c>
      <c r="F2305" s="587" t="s">
        <v>958</v>
      </c>
      <c r="G2305" s="588"/>
      <c r="H2305" s="588"/>
      <c r="I2305" s="589"/>
      <c r="J2305" s="257" t="s">
        <v>23</v>
      </c>
      <c r="K2305" s="259">
        <f>SUM(L2305:M2305)</f>
        <v>16000</v>
      </c>
      <c r="L2305" s="259">
        <v>16000</v>
      </c>
    </row>
    <row r="2306" spans="1:31">
      <c r="B2306" s="411" t="s">
        <v>2987</v>
      </c>
      <c r="C2306" s="181" t="s">
        <v>452</v>
      </c>
      <c r="D2306" s="181" t="s">
        <v>20</v>
      </c>
      <c r="E2306" s="226" t="s">
        <v>21</v>
      </c>
      <c r="F2306" s="587" t="s">
        <v>958</v>
      </c>
      <c r="G2306" s="588"/>
      <c r="H2306" s="588"/>
      <c r="I2306" s="589"/>
      <c r="J2306" s="257" t="s">
        <v>23</v>
      </c>
      <c r="K2306" s="259">
        <f>SUM(L2306:M2306)</f>
        <v>24000</v>
      </c>
      <c r="L2306" s="259">
        <v>24000</v>
      </c>
    </row>
    <row r="2307" spans="1:31">
      <c r="B2307" s="287" t="s">
        <v>2988</v>
      </c>
    </row>
    <row r="2308" spans="1:31">
      <c r="B2308" s="411" t="s">
        <v>2989</v>
      </c>
      <c r="C2308" s="181" t="s">
        <v>452</v>
      </c>
      <c r="D2308" s="181" t="s">
        <v>20</v>
      </c>
      <c r="E2308" s="226" t="s">
        <v>21</v>
      </c>
      <c r="F2308" s="587" t="s">
        <v>958</v>
      </c>
      <c r="G2308" s="588"/>
      <c r="H2308" s="588"/>
      <c r="I2308" s="589"/>
      <c r="J2308" s="257" t="s">
        <v>23</v>
      </c>
      <c r="K2308" s="259">
        <f>SUM(L2308:M2308)</f>
        <v>110000</v>
      </c>
      <c r="L2308" s="259">
        <v>110000</v>
      </c>
    </row>
    <row r="2309" spans="1:31">
      <c r="B2309" s="287" t="s">
        <v>2990</v>
      </c>
    </row>
    <row r="2310" spans="1:31">
      <c r="B2310" s="411" t="s">
        <v>2991</v>
      </c>
      <c r="C2310" s="181" t="s">
        <v>452</v>
      </c>
      <c r="D2310" s="181" t="s">
        <v>20</v>
      </c>
      <c r="E2310" s="226" t="s">
        <v>21</v>
      </c>
      <c r="F2310" s="587" t="s">
        <v>958</v>
      </c>
      <c r="G2310" s="588"/>
      <c r="H2310" s="588"/>
      <c r="I2310" s="589"/>
      <c r="J2310" s="257" t="s">
        <v>23</v>
      </c>
      <c r="K2310" s="259">
        <f>SUM(L2310:M2310)</f>
        <v>7500</v>
      </c>
      <c r="L2310" s="259">
        <v>7500</v>
      </c>
    </row>
    <row r="2311" spans="1:31">
      <c r="B2311" s="287" t="s">
        <v>2992</v>
      </c>
    </row>
    <row r="2312" spans="1:31">
      <c r="B2312" s="411" t="s">
        <v>2993</v>
      </c>
      <c r="C2312" s="181" t="s">
        <v>452</v>
      </c>
      <c r="D2312" s="181" t="s">
        <v>20</v>
      </c>
      <c r="E2312" s="226" t="s">
        <v>21</v>
      </c>
      <c r="F2312" s="587" t="s">
        <v>958</v>
      </c>
      <c r="G2312" s="588"/>
      <c r="H2312" s="588"/>
      <c r="I2312" s="589"/>
      <c r="J2312" s="257" t="s">
        <v>23</v>
      </c>
      <c r="K2312" s="259">
        <f>SUM(L2312:M2312)</f>
        <v>5500</v>
      </c>
      <c r="L2312" s="259">
        <v>5500</v>
      </c>
    </row>
    <row r="2313" spans="1:31">
      <c r="B2313" s="287" t="s">
        <v>2994</v>
      </c>
    </row>
    <row r="2314" spans="1:31">
      <c r="B2314" s="411" t="s">
        <v>2995</v>
      </c>
      <c r="C2314" s="181" t="s">
        <v>452</v>
      </c>
      <c r="D2314" s="181" t="s">
        <v>20</v>
      </c>
      <c r="E2314" s="226" t="s">
        <v>21</v>
      </c>
      <c r="F2314" s="587" t="s">
        <v>958</v>
      </c>
      <c r="G2314" s="588"/>
      <c r="H2314" s="588"/>
      <c r="I2314" s="589"/>
      <c r="J2314" s="257" t="s">
        <v>23</v>
      </c>
      <c r="K2314" s="259">
        <f>SUM(L2314:M2314)</f>
        <v>10000</v>
      </c>
      <c r="L2314" s="259">
        <v>10000</v>
      </c>
    </row>
    <row r="2315" spans="1:31">
      <c r="B2315" s="287" t="s">
        <v>2996</v>
      </c>
    </row>
    <row r="2316" spans="1:31">
      <c r="B2316" s="414" t="s">
        <v>2997</v>
      </c>
      <c r="C2316" s="181" t="s">
        <v>452</v>
      </c>
      <c r="D2316" s="181" t="s">
        <v>20</v>
      </c>
      <c r="E2316" s="226" t="s">
        <v>21</v>
      </c>
      <c r="F2316" s="587" t="s">
        <v>958</v>
      </c>
      <c r="G2316" s="588"/>
      <c r="H2316" s="588"/>
      <c r="I2316" s="589"/>
      <c r="J2316" s="257" t="s">
        <v>23</v>
      </c>
      <c r="K2316" s="259">
        <f>SUM(L2316:M2316)</f>
        <v>7000</v>
      </c>
      <c r="L2316" s="259">
        <v>7000</v>
      </c>
    </row>
    <row r="2317" spans="1:31">
      <c r="B2317" s="231" t="s">
        <v>2998</v>
      </c>
    </row>
    <row r="2318" spans="1:31" customHeight="1" ht="51">
      <c r="B2318" s="258" t="s">
        <v>2999</v>
      </c>
      <c r="C2318" s="181" t="s">
        <v>452</v>
      </c>
      <c r="D2318" s="181" t="s">
        <v>20</v>
      </c>
      <c r="E2318" s="226" t="s">
        <v>512</v>
      </c>
      <c r="F2318" s="587" t="s">
        <v>958</v>
      </c>
      <c r="G2318" s="588"/>
      <c r="H2318" s="588"/>
      <c r="I2318" s="589"/>
      <c r="J2318" s="257" t="s">
        <v>23</v>
      </c>
      <c r="K2318" s="259">
        <f>SUM(L2318:M2318)</f>
        <v>2000</v>
      </c>
      <c r="L2318" s="259">
        <v>2000</v>
      </c>
    </row>
    <row r="2319" spans="1:31" customHeight="1" ht="51">
      <c r="B2319" s="258" t="s">
        <v>3000</v>
      </c>
      <c r="C2319" s="181" t="s">
        <v>452</v>
      </c>
      <c r="D2319" s="181" t="s">
        <v>20</v>
      </c>
      <c r="E2319" s="226" t="s">
        <v>512</v>
      </c>
      <c r="F2319" s="587" t="s">
        <v>958</v>
      </c>
      <c r="G2319" s="588"/>
      <c r="H2319" s="588"/>
      <c r="I2319" s="589"/>
      <c r="J2319" s="257" t="s">
        <v>23</v>
      </c>
      <c r="K2319" s="259">
        <f>SUM(L2319:M2319)</f>
        <v>1375</v>
      </c>
      <c r="L2319" s="259">
        <v>1375</v>
      </c>
    </row>
    <row r="2320" spans="1:31" customHeight="1" ht="51">
      <c r="B2320" s="258" t="s">
        <v>3001</v>
      </c>
      <c r="C2320" s="181" t="s">
        <v>452</v>
      </c>
      <c r="D2320" s="181" t="s">
        <v>20</v>
      </c>
      <c r="E2320" s="226" t="s">
        <v>512</v>
      </c>
      <c r="F2320" s="587" t="s">
        <v>958</v>
      </c>
      <c r="G2320" s="588"/>
      <c r="H2320" s="588"/>
      <c r="I2320" s="589"/>
      <c r="J2320" s="257" t="s">
        <v>23</v>
      </c>
      <c r="K2320" s="259">
        <f>SUM(L2320:M2320)</f>
        <v>2900</v>
      </c>
      <c r="L2320" s="259">
        <v>2900</v>
      </c>
    </row>
    <row r="2321" spans="1:31" customHeight="1" ht="51">
      <c r="B2321" s="258" t="s">
        <v>3002</v>
      </c>
      <c r="C2321" s="181" t="s">
        <v>452</v>
      </c>
      <c r="D2321" s="181" t="s">
        <v>20</v>
      </c>
      <c r="E2321" s="226" t="s">
        <v>512</v>
      </c>
      <c r="F2321" s="587" t="s">
        <v>958</v>
      </c>
      <c r="G2321" s="588"/>
      <c r="H2321" s="588"/>
      <c r="I2321" s="589"/>
      <c r="J2321" s="257" t="s">
        <v>23</v>
      </c>
      <c r="K2321" s="259">
        <f>SUM(L2321:M2321)</f>
        <v>362.5</v>
      </c>
      <c r="L2321" s="259">
        <v>362.5</v>
      </c>
    </row>
    <row r="2322" spans="1:31" customHeight="1" ht="51">
      <c r="B2322" s="258" t="s">
        <v>3003</v>
      </c>
      <c r="C2322" s="181" t="s">
        <v>452</v>
      </c>
      <c r="D2322" s="181" t="s">
        <v>20</v>
      </c>
      <c r="E2322" s="226" t="s">
        <v>512</v>
      </c>
      <c r="F2322" s="587" t="s">
        <v>958</v>
      </c>
      <c r="G2322" s="588"/>
      <c r="H2322" s="588"/>
      <c r="I2322" s="589"/>
      <c r="J2322" s="257" t="s">
        <v>23</v>
      </c>
      <c r="K2322" s="259">
        <f>SUM(L2322:M2322)</f>
        <v>510</v>
      </c>
      <c r="L2322" s="259">
        <v>510</v>
      </c>
    </row>
    <row r="2323" spans="1:31" customHeight="1" ht="51">
      <c r="B2323" s="258" t="s">
        <v>3004</v>
      </c>
      <c r="C2323" s="181" t="s">
        <v>452</v>
      </c>
      <c r="D2323" s="181" t="s">
        <v>20</v>
      </c>
      <c r="E2323" s="226" t="s">
        <v>512</v>
      </c>
      <c r="F2323" s="587" t="s">
        <v>958</v>
      </c>
      <c r="G2323" s="588"/>
      <c r="H2323" s="588"/>
      <c r="I2323" s="589"/>
      <c r="J2323" s="257" t="s">
        <v>23</v>
      </c>
      <c r="K2323" s="259">
        <f>SUM(L2323:M2323)</f>
        <v>118.3</v>
      </c>
      <c r="L2323" s="259">
        <v>118.3</v>
      </c>
    </row>
    <row r="2324" spans="1:31" customHeight="1" ht="51">
      <c r="B2324" s="258" t="s">
        <v>3005</v>
      </c>
      <c r="C2324" s="181" t="s">
        <v>452</v>
      </c>
      <c r="D2324" s="181" t="s">
        <v>20</v>
      </c>
      <c r="E2324" s="226" t="s">
        <v>512</v>
      </c>
      <c r="F2324" s="587" t="s">
        <v>958</v>
      </c>
      <c r="G2324" s="588"/>
      <c r="H2324" s="588"/>
      <c r="I2324" s="589"/>
      <c r="J2324" s="257" t="s">
        <v>23</v>
      </c>
      <c r="K2324" s="259">
        <f>SUM(L2324:M2324)</f>
        <v>2540</v>
      </c>
      <c r="L2324" s="259">
        <v>2540</v>
      </c>
    </row>
    <row r="2325" spans="1:31" customHeight="1" ht="51">
      <c r="B2325" s="258" t="s">
        <v>3006</v>
      </c>
      <c r="C2325" s="181" t="s">
        <v>452</v>
      </c>
      <c r="D2325" s="181" t="s">
        <v>20</v>
      </c>
      <c r="E2325" s="226" t="s">
        <v>512</v>
      </c>
      <c r="F2325" s="587" t="s">
        <v>958</v>
      </c>
      <c r="G2325" s="588"/>
      <c r="H2325" s="588"/>
      <c r="I2325" s="589"/>
      <c r="J2325" s="257" t="s">
        <v>23</v>
      </c>
      <c r="K2325" s="259">
        <f>SUM(L2325:M2325)</f>
        <v>321.5</v>
      </c>
      <c r="L2325" s="259">
        <v>321.5</v>
      </c>
    </row>
    <row r="2326" spans="1:31" customHeight="1" ht="51">
      <c r="B2326" s="258" t="s">
        <v>3007</v>
      </c>
      <c r="C2326" s="181" t="s">
        <v>452</v>
      </c>
      <c r="D2326" s="181" t="s">
        <v>20</v>
      </c>
      <c r="E2326" s="226" t="s">
        <v>512</v>
      </c>
      <c r="F2326" s="587" t="s">
        <v>958</v>
      </c>
      <c r="G2326" s="588"/>
      <c r="H2326" s="588"/>
      <c r="I2326" s="589"/>
      <c r="J2326" s="257" t="s">
        <v>23</v>
      </c>
      <c r="K2326" s="259">
        <f>SUM(L2326:M2326)</f>
        <v>780</v>
      </c>
      <c r="L2326" s="259">
        <v>780</v>
      </c>
    </row>
    <row r="2327" spans="1:31" customHeight="1" ht="51">
      <c r="B2327" s="258" t="s">
        <v>3008</v>
      </c>
      <c r="C2327" s="181" t="s">
        <v>452</v>
      </c>
      <c r="D2327" s="181" t="s">
        <v>20</v>
      </c>
      <c r="E2327" s="226" t="s">
        <v>512</v>
      </c>
      <c r="F2327" s="587" t="s">
        <v>958</v>
      </c>
      <c r="G2327" s="588"/>
      <c r="H2327" s="588"/>
      <c r="I2327" s="589"/>
      <c r="J2327" s="257" t="s">
        <v>23</v>
      </c>
      <c r="K2327" s="259">
        <f>SUM(L2327:M2327)</f>
        <v>1675</v>
      </c>
      <c r="L2327" s="259">
        <v>1675</v>
      </c>
    </row>
    <row r="2328" spans="1:31" customHeight="1" ht="51">
      <c r="B2328" s="226" t="s">
        <v>3009</v>
      </c>
      <c r="C2328" s="181" t="s">
        <v>452</v>
      </c>
      <c r="D2328" s="181" t="s">
        <v>20</v>
      </c>
      <c r="E2328" s="226" t="s">
        <v>512</v>
      </c>
      <c r="F2328" s="587" t="s">
        <v>958</v>
      </c>
      <c r="G2328" s="588"/>
      <c r="H2328" s="588"/>
      <c r="I2328" s="589"/>
      <c r="J2328" s="257" t="s">
        <v>23</v>
      </c>
      <c r="K2328" s="259">
        <f>SUM(L2328:M2328)</f>
        <v>7440</v>
      </c>
      <c r="L2328" s="259">
        <v>7440</v>
      </c>
    </row>
    <row r="2329" spans="1:31" customHeight="1" ht="51">
      <c r="B2329" s="328" t="s">
        <v>3010</v>
      </c>
      <c r="C2329" s="181" t="s">
        <v>452</v>
      </c>
      <c r="D2329" s="181" t="s">
        <v>20</v>
      </c>
      <c r="E2329" s="226" t="s">
        <v>512</v>
      </c>
      <c r="F2329" s="587" t="s">
        <v>958</v>
      </c>
      <c r="G2329" s="588"/>
      <c r="H2329" s="588"/>
      <c r="I2329" s="589"/>
      <c r="J2329" s="257" t="s">
        <v>23</v>
      </c>
      <c r="K2329" s="259">
        <f>SUM(L2329:M2329)</f>
        <v>900</v>
      </c>
      <c r="L2329" s="259">
        <v>900</v>
      </c>
    </row>
    <row r="2330" spans="1:31" customHeight="1" ht="51">
      <c r="B2330" s="258" t="s">
        <v>3011</v>
      </c>
      <c r="C2330" s="181" t="s">
        <v>452</v>
      </c>
      <c r="D2330" s="181" t="s">
        <v>20</v>
      </c>
      <c r="E2330" s="226" t="s">
        <v>512</v>
      </c>
      <c r="F2330" s="587" t="s">
        <v>958</v>
      </c>
      <c r="G2330" s="588"/>
      <c r="H2330" s="588"/>
      <c r="I2330" s="589"/>
      <c r="J2330" s="257" t="s">
        <v>23</v>
      </c>
      <c r="K2330" s="259">
        <f>SUM(L2330:M2330)</f>
        <v>3400</v>
      </c>
      <c r="L2330" s="259">
        <v>3400</v>
      </c>
    </row>
    <row r="2331" spans="1:31" customHeight="1" ht="51">
      <c r="B2331" s="258" t="s">
        <v>3012</v>
      </c>
      <c r="C2331" s="181" t="s">
        <v>452</v>
      </c>
      <c r="D2331" s="181" t="s">
        <v>20</v>
      </c>
      <c r="E2331" s="226" t="s">
        <v>512</v>
      </c>
      <c r="F2331" s="587" t="s">
        <v>958</v>
      </c>
      <c r="G2331" s="588"/>
      <c r="H2331" s="588"/>
      <c r="I2331" s="589"/>
      <c r="J2331" s="257" t="s">
        <v>23</v>
      </c>
      <c r="K2331" s="259">
        <f>SUM(L2331:M2331)</f>
        <v>13950</v>
      </c>
      <c r="L2331" s="259">
        <v>13950</v>
      </c>
    </row>
    <row r="2332" spans="1:31" customHeight="1" ht="51">
      <c r="B2332" s="258" t="s">
        <v>3013</v>
      </c>
      <c r="C2332" s="181" t="s">
        <v>452</v>
      </c>
      <c r="D2332" s="181" t="s">
        <v>20</v>
      </c>
      <c r="E2332" s="226" t="s">
        <v>512</v>
      </c>
      <c r="F2332" s="587" t="s">
        <v>958</v>
      </c>
      <c r="G2332" s="588"/>
      <c r="H2332" s="588"/>
      <c r="I2332" s="589"/>
      <c r="J2332" s="257" t="s">
        <v>23</v>
      </c>
      <c r="K2332" s="259">
        <f>SUM(L2332:M2332)</f>
        <v>1725</v>
      </c>
      <c r="L2332" s="259">
        <v>1725</v>
      </c>
    </row>
    <row r="2333" spans="1:31">
      <c r="B2333" s="236" t="s">
        <v>3014</v>
      </c>
    </row>
    <row r="2334" spans="1:31" customHeight="1" ht="51">
      <c r="B2334" s="241" t="s">
        <v>3015</v>
      </c>
      <c r="C2334" s="181" t="s">
        <v>452</v>
      </c>
      <c r="D2334" s="181" t="s">
        <v>20</v>
      </c>
      <c r="E2334" s="226" t="s">
        <v>512</v>
      </c>
      <c r="F2334" s="587" t="s">
        <v>958</v>
      </c>
      <c r="G2334" s="588"/>
      <c r="H2334" s="588"/>
      <c r="I2334" s="589"/>
      <c r="J2334" s="257" t="s">
        <v>23</v>
      </c>
      <c r="K2334" s="259">
        <f>SUM(L2334:M2334)</f>
        <v>315000</v>
      </c>
      <c r="L2334" s="259">
        <v>315000</v>
      </c>
    </row>
    <row r="2335" spans="1:31">
      <c r="B2335" s="415" t="s">
        <v>3016</v>
      </c>
    </row>
    <row r="2336" spans="1:31">
      <c r="B2336" s="231" t="s">
        <v>2974</v>
      </c>
    </row>
    <row r="2337" spans="1:31" customHeight="1" ht="25.5">
      <c r="B2337" s="241" t="s">
        <v>3017</v>
      </c>
      <c r="C2337" s="181" t="s">
        <v>452</v>
      </c>
      <c r="D2337" s="181" t="s">
        <v>20</v>
      </c>
      <c r="E2337" s="226" t="s">
        <v>21</v>
      </c>
      <c r="F2337" s="587" t="s">
        <v>958</v>
      </c>
      <c r="G2337" s="588"/>
      <c r="H2337" s="588"/>
      <c r="I2337" s="589"/>
      <c r="J2337" s="257" t="s">
        <v>23</v>
      </c>
      <c r="K2337" s="259">
        <f>SUM(L2337:M2337)</f>
        <v>15000</v>
      </c>
      <c r="L2337" s="259">
        <v>15000</v>
      </c>
    </row>
    <row r="2338" spans="1:31">
      <c r="B2338" s="241" t="s">
        <v>3018</v>
      </c>
      <c r="C2338" s="181" t="s">
        <v>452</v>
      </c>
      <c r="D2338" s="181" t="s">
        <v>20</v>
      </c>
      <c r="E2338" s="226" t="s">
        <v>21</v>
      </c>
      <c r="F2338" s="587" t="s">
        <v>958</v>
      </c>
      <c r="G2338" s="588"/>
      <c r="H2338" s="588"/>
      <c r="I2338" s="589"/>
      <c r="J2338" s="257" t="s">
        <v>23</v>
      </c>
      <c r="K2338" s="259">
        <f>SUM(L2338:M2338)</f>
        <v>15000</v>
      </c>
      <c r="L2338" s="259">
        <v>15000</v>
      </c>
    </row>
    <row r="2339" spans="1:31">
      <c r="B2339" s="407" t="s">
        <v>3019</v>
      </c>
      <c r="C2339" s="181" t="s">
        <v>452</v>
      </c>
      <c r="D2339" s="181" t="s">
        <v>20</v>
      </c>
      <c r="E2339" s="226" t="s">
        <v>21</v>
      </c>
      <c r="F2339" s="587" t="s">
        <v>958</v>
      </c>
      <c r="G2339" s="588"/>
      <c r="H2339" s="588"/>
      <c r="I2339" s="589"/>
      <c r="J2339" s="257" t="s">
        <v>23</v>
      </c>
      <c r="K2339" s="259">
        <f>SUM(L2339:M2339)</f>
        <v>20000</v>
      </c>
      <c r="L2339" s="259">
        <v>20000</v>
      </c>
    </row>
    <row r="2340" spans="1:31">
      <c r="B2340" s="241" t="s">
        <v>3020</v>
      </c>
      <c r="C2340" s="181" t="s">
        <v>452</v>
      </c>
      <c r="D2340" s="181" t="s">
        <v>20</v>
      </c>
      <c r="E2340" s="226" t="s">
        <v>21</v>
      </c>
      <c r="F2340" s="587" t="s">
        <v>958</v>
      </c>
      <c r="G2340" s="588"/>
      <c r="H2340" s="588"/>
      <c r="I2340" s="589"/>
      <c r="J2340" s="257" t="s">
        <v>23</v>
      </c>
      <c r="K2340" s="259">
        <f>SUM(L2340:M2340)</f>
        <v>40000</v>
      </c>
      <c r="L2340" s="259">
        <v>40000</v>
      </c>
    </row>
    <row r="2341" spans="1:31" customHeight="1" ht="25.5">
      <c r="B2341" s="241" t="s">
        <v>3021</v>
      </c>
      <c r="C2341" s="181" t="s">
        <v>452</v>
      </c>
      <c r="D2341" s="181" t="s">
        <v>20</v>
      </c>
      <c r="E2341" s="226" t="s">
        <v>21</v>
      </c>
      <c r="F2341" s="587" t="s">
        <v>958</v>
      </c>
      <c r="G2341" s="588"/>
      <c r="H2341" s="588"/>
      <c r="I2341" s="589"/>
      <c r="J2341" s="257" t="s">
        <v>23</v>
      </c>
      <c r="K2341" s="259">
        <f>SUM(L2341:M2341)</f>
        <v>16000</v>
      </c>
      <c r="L2341" s="259">
        <v>16000</v>
      </c>
    </row>
    <row r="2342" spans="1:31" customHeight="1" ht="25.5">
      <c r="B2342" s="241" t="s">
        <v>3022</v>
      </c>
      <c r="C2342" s="181" t="s">
        <v>452</v>
      </c>
      <c r="D2342" s="181" t="s">
        <v>20</v>
      </c>
      <c r="E2342" s="226" t="s">
        <v>21</v>
      </c>
      <c r="F2342" s="587" t="s">
        <v>958</v>
      </c>
      <c r="G2342" s="588"/>
      <c r="H2342" s="588"/>
      <c r="I2342" s="589"/>
      <c r="J2342" s="257" t="s">
        <v>23</v>
      </c>
      <c r="K2342" s="259">
        <f>SUM(L2342:M2342)</f>
        <v>16000</v>
      </c>
      <c r="L2342" s="259">
        <v>16000</v>
      </c>
    </row>
    <row r="2343" spans="1:31">
      <c r="B2343" s="241" t="s">
        <v>3023</v>
      </c>
      <c r="C2343" s="181" t="s">
        <v>452</v>
      </c>
      <c r="D2343" s="181" t="s">
        <v>20</v>
      </c>
      <c r="E2343" s="226" t="s">
        <v>21</v>
      </c>
      <c r="F2343" s="587" t="s">
        <v>958</v>
      </c>
      <c r="G2343" s="588"/>
      <c r="H2343" s="588"/>
      <c r="I2343" s="589"/>
      <c r="J2343" s="257" t="s">
        <v>23</v>
      </c>
      <c r="K2343" s="259">
        <f>SUM(L2343:M2343)</f>
        <v>27000</v>
      </c>
      <c r="L2343" s="259">
        <v>27000</v>
      </c>
    </row>
    <row r="2344" spans="1:31">
      <c r="B2344" s="416" t="s">
        <v>3024</v>
      </c>
    </row>
    <row r="2345" spans="1:31">
      <c r="B2345" s="407" t="s">
        <v>3025</v>
      </c>
      <c r="C2345" s="181" t="s">
        <v>452</v>
      </c>
      <c r="D2345" s="181" t="s">
        <v>20</v>
      </c>
      <c r="E2345" s="226" t="s">
        <v>21</v>
      </c>
      <c r="F2345" s="587" t="s">
        <v>958</v>
      </c>
      <c r="G2345" s="588"/>
      <c r="H2345" s="588"/>
      <c r="I2345" s="589"/>
      <c r="J2345" s="257" t="s">
        <v>23</v>
      </c>
      <c r="K2345" s="259">
        <f>SUM(L2345:M2345)</f>
        <v>3600</v>
      </c>
      <c r="L2345" s="259">
        <v>3600</v>
      </c>
    </row>
    <row r="2346" spans="1:31">
      <c r="B2346" s="407" t="s">
        <v>3026</v>
      </c>
      <c r="C2346" s="181" t="s">
        <v>452</v>
      </c>
      <c r="D2346" s="181" t="s">
        <v>20</v>
      </c>
      <c r="E2346" s="226" t="s">
        <v>21</v>
      </c>
      <c r="F2346" s="587" t="s">
        <v>958</v>
      </c>
      <c r="G2346" s="588"/>
      <c r="H2346" s="588"/>
      <c r="I2346" s="589"/>
      <c r="J2346" s="257" t="s">
        <v>23</v>
      </c>
      <c r="K2346" s="259">
        <f>SUM(L2346:M2346)</f>
        <v>100000</v>
      </c>
      <c r="L2346" s="259">
        <v>100000</v>
      </c>
    </row>
    <row r="2347" spans="1:31">
      <c r="B2347" s="416" t="s">
        <v>2979</v>
      </c>
    </row>
    <row r="2348" spans="1:31">
      <c r="B2348" s="407" t="s">
        <v>3027</v>
      </c>
      <c r="C2348" s="181" t="s">
        <v>452</v>
      </c>
      <c r="D2348" s="181" t="s">
        <v>20</v>
      </c>
      <c r="E2348" s="226" t="s">
        <v>21</v>
      </c>
      <c r="F2348" s="587" t="s">
        <v>958</v>
      </c>
      <c r="G2348" s="588"/>
      <c r="H2348" s="588"/>
      <c r="I2348" s="589"/>
      <c r="J2348" s="257" t="s">
        <v>23</v>
      </c>
      <c r="K2348" s="259">
        <f>SUM(L2348:M2348)</f>
        <v>7000</v>
      </c>
      <c r="L2348" s="259">
        <v>7000</v>
      </c>
    </row>
    <row r="2349" spans="1:31">
      <c r="B2349" s="407" t="s">
        <v>3028</v>
      </c>
      <c r="C2349" s="181" t="s">
        <v>452</v>
      </c>
      <c r="D2349" s="181" t="s">
        <v>20</v>
      </c>
      <c r="E2349" s="226" t="s">
        <v>21</v>
      </c>
      <c r="F2349" s="587" t="s">
        <v>958</v>
      </c>
      <c r="G2349" s="588"/>
      <c r="H2349" s="588"/>
      <c r="I2349" s="589"/>
      <c r="J2349" s="257" t="s">
        <v>23</v>
      </c>
      <c r="K2349" s="259">
        <f>SUM(L2349:M2349)</f>
        <v>1100</v>
      </c>
      <c r="L2349" s="259">
        <v>1100</v>
      </c>
    </row>
    <row r="2350" spans="1:31">
      <c r="B2350" s="416" t="s">
        <v>3029</v>
      </c>
    </row>
    <row r="2351" spans="1:31">
      <c r="B2351" s="407" t="s">
        <v>3030</v>
      </c>
      <c r="C2351" s="181" t="s">
        <v>452</v>
      </c>
      <c r="D2351" s="181" t="s">
        <v>20</v>
      </c>
      <c r="E2351" s="226" t="s">
        <v>21</v>
      </c>
      <c r="F2351" s="587" t="s">
        <v>958</v>
      </c>
      <c r="G2351" s="588"/>
      <c r="H2351" s="588"/>
      <c r="I2351" s="589"/>
      <c r="J2351" s="257" t="s">
        <v>23</v>
      </c>
      <c r="K2351" s="259">
        <f>SUM(L2351:M2351)</f>
        <v>10000</v>
      </c>
      <c r="L2351" s="259">
        <v>10000</v>
      </c>
    </row>
    <row r="2352" spans="1:31">
      <c r="B2352" s="416" t="s">
        <v>2996</v>
      </c>
    </row>
    <row r="2353" spans="1:31">
      <c r="B2353" s="407" t="s">
        <v>3031</v>
      </c>
      <c r="C2353" s="181" t="s">
        <v>452</v>
      </c>
      <c r="D2353" s="181" t="s">
        <v>20</v>
      </c>
      <c r="E2353" s="226" t="s">
        <v>21</v>
      </c>
      <c r="F2353" s="587" t="s">
        <v>958</v>
      </c>
      <c r="G2353" s="588"/>
      <c r="H2353" s="588"/>
      <c r="I2353" s="589"/>
      <c r="J2353" s="257" t="s">
        <v>23</v>
      </c>
      <c r="K2353" s="259">
        <f>SUM(L2353:M2353)</f>
        <v>15000</v>
      </c>
      <c r="L2353" s="259">
        <v>15000</v>
      </c>
    </row>
    <row r="2354" spans="1:31">
      <c r="B2354" s="407" t="s">
        <v>3032</v>
      </c>
      <c r="C2354" s="181" t="s">
        <v>452</v>
      </c>
      <c r="D2354" s="181" t="s">
        <v>20</v>
      </c>
      <c r="E2354" s="226" t="s">
        <v>21</v>
      </c>
      <c r="F2354" s="587" t="s">
        <v>958</v>
      </c>
      <c r="G2354" s="588"/>
      <c r="H2354" s="588"/>
      <c r="I2354" s="589"/>
      <c r="J2354" s="257" t="s">
        <v>23</v>
      </c>
      <c r="K2354" s="259">
        <f>SUM(L2354:M2354)</f>
        <v>6000</v>
      </c>
      <c r="L2354" s="259">
        <v>6000</v>
      </c>
    </row>
    <row r="2355" spans="1:31">
      <c r="B2355" s="407" t="s">
        <v>3033</v>
      </c>
      <c r="C2355" s="181" t="s">
        <v>452</v>
      </c>
      <c r="D2355" s="181" t="s">
        <v>20</v>
      </c>
      <c r="E2355" s="226" t="s">
        <v>21</v>
      </c>
      <c r="F2355" s="587" t="s">
        <v>958</v>
      </c>
      <c r="G2355" s="588"/>
      <c r="H2355" s="588"/>
      <c r="I2355" s="589"/>
      <c r="J2355" s="257" t="s">
        <v>23</v>
      </c>
      <c r="K2355" s="259">
        <f>SUM(L2355:M2355)</f>
        <v>6000</v>
      </c>
      <c r="L2355" s="259">
        <v>6000</v>
      </c>
    </row>
    <row r="2356" spans="1:31">
      <c r="B2356" s="407" t="s">
        <v>3034</v>
      </c>
      <c r="C2356" s="181" t="s">
        <v>452</v>
      </c>
      <c r="D2356" s="181" t="s">
        <v>20</v>
      </c>
      <c r="E2356" s="226" t="s">
        <v>21</v>
      </c>
      <c r="F2356" s="587" t="s">
        <v>958</v>
      </c>
      <c r="G2356" s="588"/>
      <c r="H2356" s="588"/>
      <c r="I2356" s="589"/>
      <c r="J2356" s="257" t="s">
        <v>23</v>
      </c>
      <c r="K2356" s="259">
        <f>SUM(L2356:M2356)</f>
        <v>10800</v>
      </c>
      <c r="L2356" s="259">
        <v>10800</v>
      </c>
    </row>
    <row r="2357" spans="1:31">
      <c r="B2357" s="407" t="s">
        <v>3035</v>
      </c>
      <c r="C2357" s="181" t="s">
        <v>452</v>
      </c>
      <c r="D2357" s="181" t="s">
        <v>20</v>
      </c>
      <c r="E2357" s="226" t="s">
        <v>21</v>
      </c>
      <c r="F2357" s="587" t="s">
        <v>958</v>
      </c>
      <c r="G2357" s="588"/>
      <c r="H2357" s="588"/>
      <c r="I2357" s="589"/>
      <c r="J2357" s="257" t="s">
        <v>23</v>
      </c>
      <c r="K2357" s="259">
        <f>SUM(L2357:M2357)</f>
        <v>10800</v>
      </c>
      <c r="L2357" s="259">
        <v>10800</v>
      </c>
    </row>
    <row r="2358" spans="1:31">
      <c r="B2358" s="416" t="s">
        <v>2983</v>
      </c>
    </row>
    <row r="2359" spans="1:31">
      <c r="B2359" s="407" t="s">
        <v>3036</v>
      </c>
      <c r="C2359" s="181" t="s">
        <v>452</v>
      </c>
      <c r="D2359" s="181" t="s">
        <v>20</v>
      </c>
      <c r="E2359" s="226" t="s">
        <v>21</v>
      </c>
      <c r="F2359" s="587" t="s">
        <v>958</v>
      </c>
      <c r="G2359" s="588"/>
      <c r="H2359" s="588"/>
      <c r="I2359" s="589"/>
      <c r="J2359" s="257" t="s">
        <v>23</v>
      </c>
      <c r="K2359" s="259">
        <f>SUM(L2359:M2359)</f>
        <v>3000</v>
      </c>
      <c r="L2359" s="259">
        <v>3000</v>
      </c>
    </row>
    <row r="2360" spans="1:31" customHeight="1" ht="25.5">
      <c r="B2360" s="407" t="s">
        <v>3037</v>
      </c>
      <c r="C2360" s="181" t="s">
        <v>452</v>
      </c>
      <c r="D2360" s="181" t="s">
        <v>20</v>
      </c>
      <c r="E2360" s="226" t="s">
        <v>21</v>
      </c>
      <c r="F2360" s="587" t="s">
        <v>958</v>
      </c>
      <c r="G2360" s="588"/>
      <c r="H2360" s="588"/>
      <c r="I2360" s="589"/>
      <c r="J2360" s="257" t="s">
        <v>23</v>
      </c>
      <c r="K2360" s="259">
        <f>SUM(L2360:M2360)</f>
        <v>4000</v>
      </c>
      <c r="L2360" s="259">
        <v>4000</v>
      </c>
    </row>
    <row r="2361" spans="1:31">
      <c r="B2361" s="407" t="s">
        <v>3038</v>
      </c>
      <c r="C2361" s="181" t="s">
        <v>452</v>
      </c>
      <c r="D2361" s="181" t="s">
        <v>20</v>
      </c>
      <c r="E2361" s="226" t="s">
        <v>21</v>
      </c>
      <c r="F2361" s="587" t="s">
        <v>958</v>
      </c>
      <c r="G2361" s="588"/>
      <c r="H2361" s="588"/>
      <c r="I2361" s="589"/>
      <c r="J2361" s="257" t="s">
        <v>23</v>
      </c>
      <c r="K2361" s="259">
        <f>SUM(L2361:M2361)</f>
        <v>3000</v>
      </c>
      <c r="L2361" s="259">
        <v>3000</v>
      </c>
    </row>
    <row r="2362" spans="1:31">
      <c r="B2362" s="407" t="s">
        <v>3039</v>
      </c>
      <c r="C2362" s="181" t="s">
        <v>452</v>
      </c>
      <c r="D2362" s="181" t="s">
        <v>20</v>
      </c>
      <c r="E2362" s="226" t="s">
        <v>21</v>
      </c>
      <c r="F2362" s="587" t="s">
        <v>958</v>
      </c>
      <c r="G2362" s="588"/>
      <c r="H2362" s="588"/>
      <c r="I2362" s="589"/>
      <c r="J2362" s="257" t="s">
        <v>23</v>
      </c>
      <c r="K2362" s="259">
        <f>SUM(L2362:M2362)</f>
        <v>4000</v>
      </c>
      <c r="L2362" s="259">
        <v>4000</v>
      </c>
    </row>
    <row r="2363" spans="1:31">
      <c r="B2363" s="407" t="s">
        <v>3025</v>
      </c>
      <c r="C2363" s="181" t="s">
        <v>452</v>
      </c>
      <c r="D2363" s="181" t="s">
        <v>20</v>
      </c>
      <c r="E2363" s="226" t="s">
        <v>21</v>
      </c>
      <c r="F2363" s="587" t="s">
        <v>958</v>
      </c>
      <c r="G2363" s="588"/>
      <c r="H2363" s="588"/>
      <c r="I2363" s="589"/>
      <c r="J2363" s="257" t="s">
        <v>23</v>
      </c>
      <c r="K2363" s="259">
        <f>SUM(L2363:M2363)</f>
        <v>7200</v>
      </c>
      <c r="L2363" s="259">
        <v>7200</v>
      </c>
    </row>
    <row r="2364" spans="1:31">
      <c r="B2364" s="407" t="s">
        <v>3040</v>
      </c>
      <c r="C2364" s="181" t="s">
        <v>452</v>
      </c>
      <c r="D2364" s="181" t="s">
        <v>20</v>
      </c>
      <c r="E2364" s="226" t="s">
        <v>21</v>
      </c>
      <c r="F2364" s="587" t="s">
        <v>958</v>
      </c>
      <c r="G2364" s="588"/>
      <c r="H2364" s="588"/>
      <c r="I2364" s="589"/>
      <c r="J2364" s="257" t="s">
        <v>23</v>
      </c>
      <c r="K2364" s="259">
        <f>SUM(L2364:M2364)</f>
        <v>1500</v>
      </c>
      <c r="L2364" s="259">
        <v>1500</v>
      </c>
    </row>
    <row r="2365" spans="1:31">
      <c r="B2365" s="407" t="s">
        <v>3026</v>
      </c>
      <c r="C2365" s="181" t="s">
        <v>452</v>
      </c>
      <c r="D2365" s="181" t="s">
        <v>20</v>
      </c>
      <c r="E2365" s="226" t="s">
        <v>21</v>
      </c>
      <c r="F2365" s="587" t="s">
        <v>958</v>
      </c>
      <c r="G2365" s="588"/>
      <c r="H2365" s="588"/>
      <c r="I2365" s="589"/>
      <c r="J2365" s="257" t="s">
        <v>23</v>
      </c>
      <c r="K2365" s="259">
        <f>SUM(L2365:M2365)</f>
        <v>130000</v>
      </c>
      <c r="L2365" s="259">
        <v>130000</v>
      </c>
    </row>
    <row r="2366" spans="1:31">
      <c r="B2366" s="416" t="s">
        <v>3041</v>
      </c>
    </row>
    <row r="2367" spans="1:31">
      <c r="B2367" s="407" t="s">
        <v>3042</v>
      </c>
      <c r="C2367" s="181" t="s">
        <v>452</v>
      </c>
      <c r="D2367" s="181" t="s">
        <v>20</v>
      </c>
      <c r="E2367" s="226" t="s">
        <v>21</v>
      </c>
      <c r="F2367" s="587" t="s">
        <v>958</v>
      </c>
      <c r="G2367" s="588"/>
      <c r="H2367" s="588"/>
      <c r="I2367" s="589"/>
      <c r="J2367" s="257" t="s">
        <v>23</v>
      </c>
      <c r="K2367" s="259">
        <f>SUM(L2367:M2367)</f>
        <v>102000</v>
      </c>
      <c r="L2367" s="259">
        <v>102000</v>
      </c>
    </row>
    <row r="2368" spans="1:31">
      <c r="B2368" s="416" t="s">
        <v>2988</v>
      </c>
    </row>
    <row r="2369" spans="1:31" customHeight="1" ht="25.5">
      <c r="B2369" s="407" t="s">
        <v>3043</v>
      </c>
      <c r="C2369" s="181" t="s">
        <v>452</v>
      </c>
      <c r="D2369" s="181" t="s">
        <v>20</v>
      </c>
      <c r="E2369" s="226" t="s">
        <v>21</v>
      </c>
      <c r="F2369" s="587" t="s">
        <v>958</v>
      </c>
      <c r="G2369" s="588"/>
      <c r="H2369" s="588"/>
      <c r="I2369" s="589"/>
      <c r="J2369" s="257" t="s">
        <v>23</v>
      </c>
      <c r="K2369" s="259">
        <f>SUM(L2369:M2369)</f>
        <v>70000</v>
      </c>
      <c r="L2369" s="259">
        <v>70000</v>
      </c>
    </row>
    <row r="2370" spans="1:31">
      <c r="B2370" s="416" t="s">
        <v>2976</v>
      </c>
    </row>
    <row r="2371" spans="1:31">
      <c r="B2371" s="407" t="s">
        <v>3044</v>
      </c>
      <c r="C2371" s="181" t="s">
        <v>452</v>
      </c>
      <c r="D2371" s="181" t="s">
        <v>20</v>
      </c>
      <c r="E2371" s="226" t="s">
        <v>21</v>
      </c>
      <c r="F2371" s="587" t="s">
        <v>958</v>
      </c>
      <c r="G2371" s="588"/>
      <c r="H2371" s="588"/>
      <c r="I2371" s="589"/>
      <c r="J2371" s="257" t="s">
        <v>23</v>
      </c>
      <c r="K2371" s="259">
        <f>SUM(L2371:M2371)</f>
        <v>78000</v>
      </c>
      <c r="L2371" s="259">
        <v>78000</v>
      </c>
    </row>
    <row r="2372" spans="1:31">
      <c r="B2372" s="416" t="s">
        <v>3045</v>
      </c>
    </row>
    <row r="2373" spans="1:31">
      <c r="B2373" s="407" t="s">
        <v>3046</v>
      </c>
      <c r="C2373" s="181" t="s">
        <v>452</v>
      </c>
      <c r="D2373" s="181" t="s">
        <v>20</v>
      </c>
      <c r="E2373" s="226" t="s">
        <v>21</v>
      </c>
      <c r="F2373" s="587" t="s">
        <v>958</v>
      </c>
      <c r="G2373" s="588"/>
      <c r="H2373" s="588"/>
      <c r="I2373" s="589"/>
      <c r="J2373" s="257" t="s">
        <v>23</v>
      </c>
      <c r="K2373" s="259">
        <f>SUM(L2373:M2373)</f>
        <v>180000</v>
      </c>
      <c r="L2373" s="259">
        <v>180000</v>
      </c>
    </row>
    <row r="2374" spans="1:31">
      <c r="B2374" s="416" t="s">
        <v>2981</v>
      </c>
    </row>
    <row r="2375" spans="1:31">
      <c r="B2375" s="407" t="s">
        <v>3047</v>
      </c>
      <c r="C2375" s="181" t="s">
        <v>452</v>
      </c>
      <c r="D2375" s="181" t="s">
        <v>20</v>
      </c>
      <c r="E2375" s="226" t="s">
        <v>21</v>
      </c>
      <c r="F2375" s="587" t="s">
        <v>958</v>
      </c>
      <c r="G2375" s="588"/>
      <c r="H2375" s="588"/>
      <c r="I2375" s="589"/>
      <c r="J2375" s="257" t="s">
        <v>23</v>
      </c>
      <c r="K2375" s="259">
        <f>SUM(L2375:M2375)</f>
        <v>39840</v>
      </c>
      <c r="L2375" s="259">
        <v>39840</v>
      </c>
    </row>
    <row r="2376" spans="1:31">
      <c r="B2376" s="236" t="s">
        <v>3048</v>
      </c>
    </row>
    <row r="2377" spans="1:31" customHeight="1" ht="51">
      <c r="B2377" s="417" t="s">
        <v>3049</v>
      </c>
      <c r="C2377" s="181" t="s">
        <v>452</v>
      </c>
      <c r="D2377" s="181" t="s">
        <v>20</v>
      </c>
      <c r="E2377" s="226" t="s">
        <v>512</v>
      </c>
      <c r="F2377" s="587" t="s">
        <v>595</v>
      </c>
      <c r="G2377" s="588"/>
      <c r="H2377" s="588"/>
      <c r="I2377" s="589"/>
      <c r="J2377" s="257" t="s">
        <v>23</v>
      </c>
      <c r="K2377" s="259">
        <f>SUM(L2377:M2377)</f>
        <v>3000</v>
      </c>
      <c r="L2377" s="259">
        <v>3000</v>
      </c>
    </row>
    <row r="2378" spans="1:31" customHeight="1" ht="51">
      <c r="B2378" s="417" t="s">
        <v>3050</v>
      </c>
      <c r="C2378" s="181" t="s">
        <v>452</v>
      </c>
      <c r="D2378" s="181" t="s">
        <v>20</v>
      </c>
      <c r="E2378" s="226" t="s">
        <v>512</v>
      </c>
      <c r="F2378" s="587" t="s">
        <v>595</v>
      </c>
      <c r="G2378" s="588"/>
      <c r="H2378" s="588"/>
      <c r="I2378" s="589"/>
      <c r="J2378" s="257" t="s">
        <v>23</v>
      </c>
      <c r="K2378" s="259">
        <f>SUM(L2378:M2378)</f>
        <v>3200</v>
      </c>
      <c r="L2378" s="259">
        <v>3200</v>
      </c>
    </row>
    <row r="2379" spans="1:31" customHeight="1" ht="51">
      <c r="B2379" s="417" t="s">
        <v>3051</v>
      </c>
      <c r="C2379" s="181" t="s">
        <v>452</v>
      </c>
      <c r="D2379" s="181" t="s">
        <v>20</v>
      </c>
      <c r="E2379" s="226" t="s">
        <v>512</v>
      </c>
      <c r="F2379" s="587" t="s">
        <v>595</v>
      </c>
      <c r="G2379" s="588"/>
      <c r="H2379" s="588"/>
      <c r="I2379" s="589"/>
      <c r="J2379" s="257" t="s">
        <v>23</v>
      </c>
      <c r="K2379" s="259">
        <f>SUM(L2379:M2379)</f>
        <v>520</v>
      </c>
      <c r="L2379" s="259">
        <v>520</v>
      </c>
    </row>
    <row r="2380" spans="1:31" customHeight="1" ht="51">
      <c r="B2380" s="417" t="s">
        <v>3052</v>
      </c>
      <c r="C2380" s="181" t="s">
        <v>452</v>
      </c>
      <c r="D2380" s="181" t="s">
        <v>20</v>
      </c>
      <c r="E2380" s="226" t="s">
        <v>512</v>
      </c>
      <c r="F2380" s="587" t="s">
        <v>595</v>
      </c>
      <c r="G2380" s="588"/>
      <c r="H2380" s="588"/>
      <c r="I2380" s="589"/>
      <c r="J2380" s="257" t="s">
        <v>23</v>
      </c>
      <c r="K2380" s="259">
        <f>SUM(L2380:M2380)</f>
        <v>2425</v>
      </c>
      <c r="L2380" s="259">
        <v>2425</v>
      </c>
    </row>
    <row r="2381" spans="1:31" customHeight="1" ht="51">
      <c r="B2381" s="349" t="s">
        <v>3053</v>
      </c>
      <c r="C2381" s="181" t="s">
        <v>452</v>
      </c>
      <c r="D2381" s="181" t="s">
        <v>20</v>
      </c>
      <c r="E2381" s="226" t="s">
        <v>512</v>
      </c>
      <c r="F2381" s="587" t="s">
        <v>595</v>
      </c>
      <c r="G2381" s="588"/>
      <c r="H2381" s="588"/>
      <c r="I2381" s="589"/>
      <c r="J2381" s="257" t="s">
        <v>23</v>
      </c>
      <c r="K2381" s="259">
        <f>SUM(L2381:M2381)</f>
        <v>16000</v>
      </c>
      <c r="L2381" s="259">
        <v>16000</v>
      </c>
    </row>
    <row r="2382" spans="1:31" customHeight="1" ht="51">
      <c r="B2382" s="417" t="s">
        <v>3054</v>
      </c>
      <c r="C2382" s="181" t="s">
        <v>452</v>
      </c>
      <c r="D2382" s="181" t="s">
        <v>20</v>
      </c>
      <c r="E2382" s="226" t="s">
        <v>512</v>
      </c>
      <c r="F2382" s="587" t="s">
        <v>595</v>
      </c>
      <c r="G2382" s="588"/>
      <c r="H2382" s="588"/>
      <c r="I2382" s="589"/>
      <c r="J2382" s="257" t="s">
        <v>23</v>
      </c>
      <c r="K2382" s="259">
        <f>SUM(L2382:M2382)</f>
        <v>1500</v>
      </c>
      <c r="L2382" s="259">
        <v>1500</v>
      </c>
    </row>
    <row r="2383" spans="1:31" customHeight="1" ht="51">
      <c r="B2383" s="417" t="s">
        <v>3055</v>
      </c>
      <c r="C2383" s="181" t="s">
        <v>452</v>
      </c>
      <c r="D2383" s="181" t="s">
        <v>20</v>
      </c>
      <c r="E2383" s="226" t="s">
        <v>512</v>
      </c>
      <c r="F2383" s="587" t="s">
        <v>595</v>
      </c>
      <c r="G2383" s="588"/>
      <c r="H2383" s="588"/>
      <c r="I2383" s="589"/>
      <c r="J2383" s="257" t="s">
        <v>23</v>
      </c>
      <c r="K2383" s="259">
        <f>SUM(L2383:M2383)</f>
        <v>590</v>
      </c>
      <c r="L2383" s="259">
        <v>590</v>
      </c>
    </row>
    <row r="2384" spans="1:31" customHeight="1" ht="51">
      <c r="B2384" s="417" t="s">
        <v>3056</v>
      </c>
      <c r="C2384" s="181" t="s">
        <v>452</v>
      </c>
      <c r="D2384" s="181" t="s">
        <v>20</v>
      </c>
      <c r="E2384" s="226" t="s">
        <v>512</v>
      </c>
      <c r="F2384" s="587" t="s">
        <v>595</v>
      </c>
      <c r="G2384" s="588"/>
      <c r="H2384" s="588"/>
      <c r="I2384" s="589"/>
      <c r="J2384" s="257" t="s">
        <v>23</v>
      </c>
      <c r="K2384" s="259">
        <f>SUM(L2384:M2384)</f>
        <v>2400</v>
      </c>
      <c r="L2384" s="259">
        <v>2400</v>
      </c>
    </row>
    <row r="2385" spans="1:31" customHeight="1" ht="51">
      <c r="B2385" s="417" t="s">
        <v>3057</v>
      </c>
      <c r="C2385" s="181" t="s">
        <v>452</v>
      </c>
      <c r="D2385" s="181" t="s">
        <v>20</v>
      </c>
      <c r="E2385" s="226" t="s">
        <v>512</v>
      </c>
      <c r="F2385" s="587" t="s">
        <v>595</v>
      </c>
      <c r="G2385" s="588"/>
      <c r="H2385" s="588"/>
      <c r="I2385" s="589"/>
      <c r="J2385" s="257" t="s">
        <v>23</v>
      </c>
      <c r="K2385" s="259">
        <f>SUM(L2385:M2385)</f>
        <v>10000</v>
      </c>
      <c r="L2385" s="259">
        <v>10000</v>
      </c>
    </row>
    <row r="2386" spans="1:31" customHeight="1" ht="51">
      <c r="B2386" s="417" t="s">
        <v>3058</v>
      </c>
      <c r="C2386" s="181" t="s">
        <v>452</v>
      </c>
      <c r="D2386" s="181" t="s">
        <v>20</v>
      </c>
      <c r="E2386" s="226" t="s">
        <v>512</v>
      </c>
      <c r="F2386" s="587" t="s">
        <v>595</v>
      </c>
      <c r="G2386" s="588"/>
      <c r="H2386" s="588"/>
      <c r="I2386" s="589"/>
      <c r="J2386" s="257" t="s">
        <v>23</v>
      </c>
      <c r="K2386" s="259">
        <f>SUM(L2386:M2386)</f>
        <v>1600</v>
      </c>
      <c r="L2386" s="259">
        <v>1600</v>
      </c>
    </row>
    <row r="2387" spans="1:31" customHeight="1" ht="51">
      <c r="B2387" s="349" t="s">
        <v>3059</v>
      </c>
      <c r="C2387" s="181" t="s">
        <v>452</v>
      </c>
      <c r="D2387" s="181" t="s">
        <v>20</v>
      </c>
      <c r="E2387" s="226" t="s">
        <v>512</v>
      </c>
      <c r="F2387" s="587" t="s">
        <v>595</v>
      </c>
      <c r="G2387" s="588"/>
      <c r="H2387" s="588"/>
      <c r="I2387" s="589"/>
      <c r="J2387" s="257" t="s">
        <v>23</v>
      </c>
      <c r="K2387" s="259">
        <f>SUM(L2387:M2387)</f>
        <v>40000</v>
      </c>
      <c r="L2387" s="259">
        <v>40000</v>
      </c>
    </row>
    <row r="2388" spans="1:31" customHeight="1" ht="51">
      <c r="B2388" s="63" t="s">
        <v>3060</v>
      </c>
      <c r="C2388" s="181" t="s">
        <v>452</v>
      </c>
      <c r="D2388" s="181" t="s">
        <v>20</v>
      </c>
      <c r="E2388" s="226" t="s">
        <v>512</v>
      </c>
      <c r="F2388" s="587" t="s">
        <v>595</v>
      </c>
      <c r="G2388" s="588"/>
      <c r="H2388" s="588"/>
      <c r="I2388" s="589"/>
      <c r="J2388" s="257" t="s">
        <v>23</v>
      </c>
      <c r="K2388" s="259">
        <f>SUM(L2388:M2388)</f>
        <v>12000</v>
      </c>
      <c r="L2388" s="259">
        <v>12000</v>
      </c>
    </row>
    <row r="2389" spans="1:31" customHeight="1" ht="51">
      <c r="B2389" s="63" t="s">
        <v>3061</v>
      </c>
      <c r="C2389" s="181" t="s">
        <v>452</v>
      </c>
      <c r="D2389" s="181" t="s">
        <v>20</v>
      </c>
      <c r="E2389" s="226" t="s">
        <v>512</v>
      </c>
      <c r="F2389" s="587" t="s">
        <v>595</v>
      </c>
      <c r="G2389" s="588"/>
      <c r="H2389" s="588"/>
      <c r="I2389" s="589"/>
      <c r="J2389" s="257" t="s">
        <v>23</v>
      </c>
      <c r="K2389" s="259">
        <f>SUM(L2389:M2389)</f>
        <v>7200</v>
      </c>
      <c r="L2389" s="259">
        <v>7200</v>
      </c>
    </row>
    <row r="2390" spans="1:31" customHeight="1" ht="51">
      <c r="B2390" s="63" t="s">
        <v>3062</v>
      </c>
      <c r="C2390" s="181" t="s">
        <v>452</v>
      </c>
      <c r="D2390" s="181" t="s">
        <v>20</v>
      </c>
      <c r="E2390" s="226" t="s">
        <v>512</v>
      </c>
      <c r="F2390" s="587" t="s">
        <v>595</v>
      </c>
      <c r="G2390" s="588"/>
      <c r="H2390" s="588"/>
      <c r="I2390" s="589"/>
      <c r="J2390" s="257" t="s">
        <v>23</v>
      </c>
      <c r="K2390" s="259">
        <f>SUM(L2390:M2390)</f>
        <v>13500</v>
      </c>
      <c r="L2390" s="259">
        <v>13500</v>
      </c>
    </row>
    <row r="2391" spans="1:31" customHeight="1" ht="51">
      <c r="B2391" s="63" t="s">
        <v>3063</v>
      </c>
      <c r="C2391" s="181" t="s">
        <v>452</v>
      </c>
      <c r="D2391" s="181" t="s">
        <v>20</v>
      </c>
      <c r="E2391" s="226" t="s">
        <v>512</v>
      </c>
      <c r="F2391" s="587" t="s">
        <v>595</v>
      </c>
      <c r="G2391" s="588"/>
      <c r="H2391" s="588"/>
      <c r="I2391" s="589"/>
      <c r="J2391" s="257" t="s">
        <v>23</v>
      </c>
      <c r="K2391" s="259">
        <f>SUM(L2391:M2391)</f>
        <v>7200</v>
      </c>
      <c r="L2391" s="259">
        <v>7200</v>
      </c>
    </row>
    <row r="2392" spans="1:31">
      <c r="A2392" s="327"/>
      <c r="B2392" s="422"/>
      <c r="C2392" s="423"/>
      <c r="D2392" s="327"/>
      <c r="E2392" s="422"/>
      <c r="F2392" s="595"/>
      <c r="G2392" s="595"/>
      <c r="H2392" s="595"/>
      <c r="I2392" s="595"/>
      <c r="J2392" s="327"/>
      <c r="K2392" s="424"/>
      <c r="L2392" s="424"/>
      <c r="M2392" s="424"/>
      <c r="N2392" s="427"/>
      <c r="Q2392" s="445"/>
    </row>
    <row r="2393" spans="1:31">
      <c r="A2393" s="327"/>
      <c r="B2393" s="422"/>
      <c r="C2393" s="423"/>
      <c r="D2393" s="327"/>
      <c r="E2393" s="422"/>
      <c r="F2393" s="595"/>
      <c r="G2393" s="595"/>
      <c r="H2393" s="595"/>
      <c r="I2393" s="595"/>
      <c r="J2393" s="327"/>
      <c r="K2393" s="424"/>
      <c r="L2393" s="424"/>
      <c r="M2393" s="424"/>
      <c r="N2393" s="429"/>
      <c r="O2393" s="426"/>
      <c r="Q2393" s="445"/>
    </row>
    <row r="2394" spans="1:31">
      <c r="A2394" s="327"/>
      <c r="B2394" s="422"/>
      <c r="C2394" s="423"/>
      <c r="D2394" s="327"/>
      <c r="E2394" s="422"/>
      <c r="F2394" s="595"/>
      <c r="G2394" s="595"/>
      <c r="H2394" s="595"/>
      <c r="I2394" s="595"/>
      <c r="J2394" s="327"/>
      <c r="K2394" s="424"/>
      <c r="L2394" s="424"/>
      <c r="M2394" s="424"/>
      <c r="N2394" s="429"/>
      <c r="O2394" s="426"/>
      <c r="Q2394" s="445"/>
    </row>
    <row r="2395" spans="1:31">
      <c r="A2395" s="327"/>
      <c r="B2395" s="422"/>
      <c r="C2395" s="423"/>
      <c r="D2395" s="327"/>
      <c r="E2395" s="422"/>
      <c r="F2395" s="595"/>
      <c r="G2395" s="595"/>
      <c r="H2395" s="595"/>
      <c r="I2395" s="595"/>
      <c r="J2395" s="327"/>
      <c r="K2395" s="424"/>
      <c r="L2395" s="424"/>
      <c r="M2395" s="424"/>
      <c r="N2395" s="429"/>
      <c r="O2395" s="426"/>
      <c r="Q2395" s="445"/>
    </row>
    <row r="2396" spans="1:31">
      <c r="A2396" s="327"/>
      <c r="B2396" s="422"/>
      <c r="C2396" s="423"/>
      <c r="D2396" s="327"/>
      <c r="E2396" s="422"/>
      <c r="F2396" s="595"/>
      <c r="G2396" s="595"/>
      <c r="H2396" s="595"/>
      <c r="I2396" s="595"/>
      <c r="J2396" s="327"/>
      <c r="K2396" s="424"/>
      <c r="L2396" s="424"/>
      <c r="M2396" s="424"/>
      <c r="N2396" s="429"/>
      <c r="O2396" s="426"/>
      <c r="Q2396" s="445"/>
    </row>
    <row r="2397" spans="1:31">
      <c r="A2397" s="425" t="s">
        <v>470</v>
      </c>
      <c r="B2397" s="48"/>
      <c r="C2397" s="47"/>
      <c r="D2397" s="47"/>
      <c r="E2397" s="47"/>
      <c r="F2397" s="47"/>
      <c r="G2397" s="48" t="s">
        <v>471</v>
      </c>
      <c r="H2397" s="48"/>
      <c r="I2397" s="48"/>
      <c r="J2397" s="48"/>
      <c r="K2397" s="518" t="s">
        <v>472</v>
      </c>
      <c r="L2397" s="518"/>
      <c r="M2397" s="47"/>
      <c r="N2397" s="429"/>
      <c r="O2397" s="426"/>
      <c r="Q2397" s="445"/>
    </row>
    <row r="2398" spans="1:31">
      <c r="A2398" s="47"/>
      <c r="B2398" s="48"/>
      <c r="C2398" s="47"/>
      <c r="D2398" s="47"/>
      <c r="E2398" s="47"/>
      <c r="F2398" s="47"/>
      <c r="G2398" s="48"/>
      <c r="H2398" s="48"/>
      <c r="I2398" s="48"/>
      <c r="J2398" s="48"/>
      <c r="K2398" s="48"/>
      <c r="L2398" s="434"/>
      <c r="M2398" s="47"/>
      <c r="N2398" s="429"/>
      <c r="O2398" s="426"/>
      <c r="Q2398" s="445"/>
    </row>
    <row r="2399" spans="1:31">
      <c r="A2399" s="519" t="s">
        <v>473</v>
      </c>
      <c r="B2399" s="518"/>
      <c r="C2399" s="47"/>
      <c r="D2399" s="54" t="s">
        <v>473</v>
      </c>
      <c r="E2399" s="47"/>
      <c r="F2399" s="47"/>
      <c r="G2399" s="48"/>
      <c r="H2399" s="48"/>
      <c r="I2399" s="48"/>
      <c r="J2399" s="48"/>
      <c r="K2399" s="48"/>
      <c r="L2399" s="435"/>
      <c r="M2399" s="47"/>
      <c r="N2399" s="429"/>
      <c r="O2399" s="426"/>
      <c r="Q2399" s="445"/>
    </row>
    <row r="2400" spans="1:31" customHeight="1" ht="15">
      <c r="A2400" s="520" t="s">
        <v>474</v>
      </c>
      <c r="B2400" s="520"/>
      <c r="C2400" s="520" t="s">
        <v>475</v>
      </c>
      <c r="D2400" s="520"/>
      <c r="E2400" s="520"/>
      <c r="F2400" s="47"/>
      <c r="G2400" s="55"/>
      <c r="H2400" s="520" t="s">
        <v>476</v>
      </c>
      <c r="I2400" s="520"/>
      <c r="J2400" s="520"/>
      <c r="K2400" s="55"/>
      <c r="L2400" s="520" t="s">
        <v>477</v>
      </c>
      <c r="M2400" s="520"/>
      <c r="N2400" s="429"/>
      <c r="O2400" s="426"/>
      <c r="Q2400" s="445"/>
    </row>
    <row r="2401" spans="1:31">
      <c r="A2401" s="327"/>
      <c r="B2401" s="422"/>
      <c r="C2401" s="423"/>
      <c r="D2401" s="327"/>
      <c r="E2401" s="422"/>
      <c r="F2401" s="327"/>
      <c r="G2401" s="327"/>
      <c r="H2401" s="327"/>
      <c r="I2401" s="327"/>
      <c r="J2401" s="327"/>
      <c r="K2401" s="424"/>
      <c r="L2401" s="424"/>
      <c r="M2401" s="424"/>
      <c r="N2401" s="429"/>
      <c r="O2401" s="426"/>
      <c r="Q2401" s="445"/>
    </row>
    <row r="2402" spans="1:31">
      <c r="A2402" s="327"/>
      <c r="B2402" s="422"/>
      <c r="C2402" s="423"/>
      <c r="D2402" s="327"/>
      <c r="E2402" s="422"/>
      <c r="F2402" s="327"/>
      <c r="G2402" s="327"/>
      <c r="H2402" s="327"/>
      <c r="I2402" s="327"/>
      <c r="J2402" s="327"/>
      <c r="K2402" s="424"/>
      <c r="L2402" s="424"/>
      <c r="M2402" s="424"/>
      <c r="N2402" s="429"/>
      <c r="O2402" s="426"/>
      <c r="Q2402" s="445"/>
    </row>
    <row r="2403" spans="1:31">
      <c r="A2403" s="327"/>
      <c r="B2403" s="422"/>
      <c r="C2403" s="423"/>
      <c r="D2403" s="327"/>
      <c r="E2403" s="422"/>
      <c r="F2403" s="327"/>
      <c r="G2403" s="327"/>
      <c r="H2403" s="327"/>
      <c r="I2403" s="327"/>
      <c r="J2403" s="327"/>
      <c r="K2403" s="424"/>
      <c r="L2403" s="424"/>
      <c r="M2403" s="424"/>
      <c r="N2403" s="429"/>
      <c r="O2403" s="426"/>
      <c r="Q2403" s="445"/>
    </row>
    <row r="2404" spans="1:31">
      <c r="A2404" s="327"/>
      <c r="B2404" s="422"/>
      <c r="C2404" s="423"/>
      <c r="D2404" s="327"/>
      <c r="E2404" s="422"/>
      <c r="F2404" s="327"/>
      <c r="G2404" s="327"/>
      <c r="H2404" s="327"/>
      <c r="I2404" s="327"/>
      <c r="J2404" s="327"/>
      <c r="K2404" s="424"/>
      <c r="L2404" s="424"/>
      <c r="M2404" s="424"/>
      <c r="N2404" s="429"/>
      <c r="O2404" s="426"/>
      <c r="Q2404" s="445"/>
    </row>
    <row r="2405" spans="1:31">
      <c r="A2405" s="327"/>
      <c r="B2405" s="422"/>
      <c r="C2405" s="423"/>
      <c r="D2405" s="327"/>
      <c r="E2405" s="422"/>
      <c r="F2405" s="327"/>
      <c r="G2405" s="327"/>
      <c r="H2405" s="327"/>
      <c r="I2405" s="327"/>
      <c r="J2405" s="327"/>
      <c r="K2405" s="424"/>
      <c r="L2405" s="424"/>
      <c r="M2405" s="424"/>
      <c r="N2405" s="429"/>
      <c r="O2405" s="426"/>
      <c r="Q2405" s="445"/>
    </row>
    <row r="2406" spans="1:31">
      <c r="A2406" s="327"/>
      <c r="B2406" s="422"/>
      <c r="C2406" s="423"/>
      <c r="D2406" s="327"/>
      <c r="E2406" s="422"/>
      <c r="F2406" s="327"/>
      <c r="G2406" s="327"/>
      <c r="H2406" s="327"/>
      <c r="I2406" s="327"/>
      <c r="J2406" s="327"/>
      <c r="K2406" s="424"/>
      <c r="L2406" s="424"/>
      <c r="M2406" s="424"/>
      <c r="N2406" s="429"/>
      <c r="O2406" s="426"/>
      <c r="Q2406" s="445"/>
    </row>
    <row r="2407" spans="1:31">
      <c r="A2407" s="327"/>
      <c r="B2407" s="422"/>
      <c r="C2407" s="423"/>
      <c r="D2407" s="327"/>
      <c r="E2407" s="422"/>
      <c r="F2407" s="327"/>
      <c r="G2407" s="327"/>
      <c r="H2407" s="327"/>
      <c r="I2407" s="327"/>
      <c r="J2407" s="327"/>
      <c r="K2407" s="424"/>
      <c r="L2407" s="424"/>
      <c r="M2407" s="424"/>
      <c r="N2407" s="429"/>
      <c r="O2407" s="426"/>
      <c r="Q2407" s="445"/>
    </row>
    <row r="2408" spans="1:31">
      <c r="A2408" s="327"/>
      <c r="B2408" s="422"/>
      <c r="C2408" s="423"/>
      <c r="D2408" s="327"/>
      <c r="E2408" s="422"/>
      <c r="F2408" s="327"/>
      <c r="G2408" s="327"/>
      <c r="H2408" s="327"/>
      <c r="I2408" s="327"/>
      <c r="J2408" s="327"/>
      <c r="K2408" s="424"/>
      <c r="L2408" s="424"/>
      <c r="M2408" s="424"/>
      <c r="N2408" s="429"/>
      <c r="O2408" s="426"/>
      <c r="Q2408" s="445"/>
    </row>
    <row r="2409" spans="1:31">
      <c r="A2409" s="327"/>
      <c r="B2409" s="422"/>
      <c r="C2409" s="423"/>
      <c r="D2409" s="327"/>
      <c r="E2409" s="422"/>
      <c r="F2409" s="327"/>
      <c r="G2409" s="327"/>
      <c r="H2409" s="327"/>
      <c r="I2409" s="327"/>
      <c r="J2409" s="327"/>
      <c r="K2409" s="424"/>
      <c r="L2409" s="424"/>
      <c r="M2409" s="424"/>
      <c r="N2409" s="429"/>
      <c r="O2409" s="426"/>
      <c r="Q2409" s="445"/>
    </row>
    <row r="2410" spans="1:31">
      <c r="A2410" s="327"/>
      <c r="B2410" s="422"/>
      <c r="C2410" s="423"/>
      <c r="D2410" s="327"/>
      <c r="E2410" s="422"/>
      <c r="F2410" s="327"/>
      <c r="G2410" s="327"/>
      <c r="H2410" s="327"/>
      <c r="I2410" s="327"/>
      <c r="J2410" s="327"/>
      <c r="K2410" s="424"/>
      <c r="L2410" s="424"/>
      <c r="M2410" s="424"/>
      <c r="N2410" s="429"/>
      <c r="O2410" s="426"/>
      <c r="Q2410" s="445"/>
    </row>
    <row r="2411" spans="1:31">
      <c r="A2411" s="327"/>
      <c r="B2411" s="422"/>
      <c r="C2411" s="423"/>
      <c r="D2411" s="327"/>
      <c r="E2411" s="422"/>
      <c r="F2411" s="327"/>
      <c r="G2411" s="327"/>
      <c r="H2411" s="327"/>
      <c r="I2411" s="327"/>
      <c r="J2411" s="327"/>
      <c r="K2411" s="424"/>
      <c r="L2411" s="424"/>
      <c r="M2411" s="424"/>
      <c r="N2411" s="429"/>
      <c r="O2411" s="426"/>
      <c r="Q2411" s="445"/>
    </row>
    <row r="2412" spans="1:31">
      <c r="A2412" s="327"/>
      <c r="B2412" s="422"/>
      <c r="C2412" s="423"/>
      <c r="D2412" s="327"/>
      <c r="E2412" s="422"/>
      <c r="F2412" s="327"/>
      <c r="G2412" s="327"/>
      <c r="H2412" s="327"/>
      <c r="I2412" s="327"/>
      <c r="J2412" s="327"/>
      <c r="K2412" s="424"/>
      <c r="L2412" s="424"/>
      <c r="M2412" s="424"/>
      <c r="N2412" s="429"/>
      <c r="O2412" s="426"/>
      <c r="Q2412" s="445"/>
    </row>
    <row r="2413" spans="1:31">
      <c r="A2413" s="327"/>
      <c r="B2413" s="422"/>
      <c r="C2413" s="423"/>
      <c r="D2413" s="327"/>
      <c r="E2413" s="422"/>
      <c r="F2413" s="327"/>
      <c r="G2413" s="327"/>
      <c r="H2413" s="327"/>
      <c r="I2413" s="327"/>
      <c r="J2413" s="327"/>
      <c r="K2413" s="424"/>
      <c r="L2413" s="424"/>
      <c r="M2413" s="424"/>
      <c r="N2413" s="429"/>
      <c r="O2413" s="426"/>
      <c r="Q2413" s="445"/>
    </row>
    <row r="2414" spans="1:31">
      <c r="A2414" s="327"/>
      <c r="B2414" s="422"/>
      <c r="C2414" s="423"/>
      <c r="D2414" s="327"/>
      <c r="E2414" s="422"/>
      <c r="F2414" s="327"/>
      <c r="G2414" s="327"/>
      <c r="H2414" s="327"/>
      <c r="I2414" s="327"/>
      <c r="J2414" s="327"/>
      <c r="K2414" s="424"/>
      <c r="L2414" s="424"/>
      <c r="M2414" s="424"/>
      <c r="N2414" s="429"/>
      <c r="O2414" s="426"/>
      <c r="Q2414" s="445"/>
    </row>
    <row r="2415" spans="1:31">
      <c r="A2415" s="327"/>
      <c r="B2415" s="422"/>
      <c r="C2415" s="423"/>
      <c r="D2415" s="327"/>
      <c r="E2415" s="422"/>
      <c r="F2415" s="327"/>
      <c r="G2415" s="327"/>
      <c r="H2415" s="327"/>
      <c r="I2415" s="327"/>
      <c r="J2415" s="327"/>
      <c r="K2415" s="424"/>
      <c r="L2415" s="424"/>
      <c r="M2415" s="424"/>
      <c r="N2415" s="429"/>
      <c r="O2415" s="426"/>
      <c r="Q2415" s="445"/>
    </row>
    <row r="2416" spans="1:31">
      <c r="A2416" s="327"/>
      <c r="B2416" s="422"/>
      <c r="C2416" s="423"/>
      <c r="D2416" s="327"/>
      <c r="E2416" s="422"/>
      <c r="F2416" s="327"/>
      <c r="G2416" s="327"/>
      <c r="H2416" s="327"/>
      <c r="I2416" s="327"/>
      <c r="J2416" s="327"/>
      <c r="K2416" s="424"/>
      <c r="L2416" s="424"/>
      <c r="M2416" s="424"/>
      <c r="N2416" s="429"/>
      <c r="O2416" s="426"/>
      <c r="Q2416" s="445"/>
    </row>
    <row r="2417" spans="1:31">
      <c r="A2417" s="327"/>
      <c r="B2417" s="422"/>
      <c r="C2417" s="423"/>
      <c r="D2417" s="327"/>
      <c r="E2417" s="422"/>
      <c r="F2417" s="327"/>
      <c r="G2417" s="327"/>
      <c r="H2417" s="327"/>
      <c r="I2417" s="327"/>
      <c r="J2417" s="327"/>
      <c r="K2417" s="424"/>
      <c r="L2417" s="424"/>
      <c r="M2417" s="424"/>
      <c r="N2417" s="429"/>
      <c r="O2417" s="426"/>
      <c r="Q2417" s="445"/>
    </row>
    <row r="2418" spans="1:31">
      <c r="A2418" s="327"/>
      <c r="B2418" s="422"/>
      <c r="C2418" s="423"/>
      <c r="D2418" s="327"/>
      <c r="E2418" s="422"/>
      <c r="F2418" s="327"/>
      <c r="G2418" s="327"/>
      <c r="H2418" s="327"/>
      <c r="I2418" s="327"/>
      <c r="J2418" s="327"/>
      <c r="K2418" s="424"/>
      <c r="L2418" s="424"/>
      <c r="M2418" s="424"/>
      <c r="N2418" s="429"/>
      <c r="O2418" s="426"/>
      <c r="Q2418" s="445"/>
    </row>
    <row r="2419" spans="1:31">
      <c r="A2419" s="327"/>
      <c r="B2419" s="422"/>
      <c r="C2419" s="423"/>
      <c r="D2419" s="327"/>
      <c r="E2419" s="422"/>
      <c r="F2419" s="327"/>
      <c r="G2419" s="327"/>
      <c r="H2419" s="327"/>
      <c r="I2419" s="327"/>
      <c r="J2419" s="327"/>
      <c r="K2419" s="424"/>
      <c r="L2419" s="424"/>
      <c r="M2419" s="424"/>
      <c r="N2419" s="429"/>
      <c r="O2419" s="426"/>
      <c r="Q2419" s="445"/>
    </row>
    <row r="2420" spans="1:31">
      <c r="A2420" s="327"/>
      <c r="B2420" s="422"/>
      <c r="C2420" s="423"/>
      <c r="D2420" s="327"/>
      <c r="E2420" s="422"/>
      <c r="F2420" s="327"/>
      <c r="G2420" s="327"/>
      <c r="H2420" s="327"/>
      <c r="I2420" s="327"/>
      <c r="J2420" s="327"/>
      <c r="K2420" s="424"/>
      <c r="L2420" s="424"/>
      <c r="M2420" s="424"/>
      <c r="N2420" s="429"/>
      <c r="O2420" s="426"/>
      <c r="Q2420" s="445"/>
    </row>
    <row r="2421" spans="1:31">
      <c r="A2421" s="430"/>
      <c r="B2421" s="431"/>
      <c r="C2421" s="432"/>
      <c r="D2421" s="430"/>
      <c r="E2421" s="431"/>
      <c r="F2421" s="430"/>
      <c r="G2421" s="430"/>
      <c r="H2421" s="430"/>
      <c r="I2421" s="430"/>
      <c r="J2421" s="430"/>
      <c r="K2421" s="433"/>
      <c r="L2421" s="433"/>
      <c r="M2421" s="433"/>
      <c r="N2421" s="428"/>
      <c r="Q2421" s="445"/>
    </row>
    <row r="2422" spans="1:31">
      <c r="Q2422" s="44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F1267:I1267"/>
    <mergeCell ref="F1268:I1268"/>
    <mergeCell ref="F1269:I1269"/>
    <mergeCell ref="F1270:I1270"/>
    <mergeCell ref="K2397:L2397"/>
    <mergeCell ref="A2399:B2399"/>
    <mergeCell ref="A2400:B2400"/>
    <mergeCell ref="C2400:E2400"/>
    <mergeCell ref="H2400:J2400"/>
    <mergeCell ref="L2400:M2400"/>
    <mergeCell ref="F1258:I1258"/>
    <mergeCell ref="F1259:I1259"/>
    <mergeCell ref="F1260:I1260"/>
    <mergeCell ref="F1261:I1261"/>
    <mergeCell ref="F1262:I1262"/>
    <mergeCell ref="F1263:I1263"/>
    <mergeCell ref="F1264:I1264"/>
    <mergeCell ref="F1265:I1265"/>
    <mergeCell ref="F1266:I1266"/>
    <mergeCell ref="F2391:I2391"/>
    <mergeCell ref="F2381:I2381"/>
    <mergeCell ref="F2382:I2382"/>
    <mergeCell ref="F2383:I2383"/>
    <mergeCell ref="F2384:I2384"/>
    <mergeCell ref="F2385:I2385"/>
    <mergeCell ref="F2386:I2386"/>
    <mergeCell ref="F2387:I2387"/>
    <mergeCell ref="F2377:I2377"/>
    <mergeCell ref="F2378:I2378"/>
    <mergeCell ref="F2379:I2379"/>
    <mergeCell ref="F2380:I2380"/>
    <mergeCell ref="F2342:I2342"/>
    <mergeCell ref="F1233:I1233"/>
    <mergeCell ref="F1234:I1234"/>
    <mergeCell ref="F1235:I1235"/>
    <mergeCell ref="F1256:I1256"/>
    <mergeCell ref="F1257:I1257"/>
    <mergeCell ref="F1224:I1224"/>
    <mergeCell ref="F1225:I1225"/>
    <mergeCell ref="F1226:I1226"/>
    <mergeCell ref="F1227:I1227"/>
    <mergeCell ref="F1228:I1228"/>
    <mergeCell ref="F1229:I1229"/>
    <mergeCell ref="F1230:I1230"/>
    <mergeCell ref="F1231:I1231"/>
    <mergeCell ref="F1232:I1232"/>
    <mergeCell ref="F1215:I1215"/>
    <mergeCell ref="F1216:I1216"/>
    <mergeCell ref="F1217:I1217"/>
    <mergeCell ref="F1218:I1218"/>
    <mergeCell ref="F1219:I1219"/>
    <mergeCell ref="F1220:I1220"/>
    <mergeCell ref="F1221:I1221"/>
    <mergeCell ref="F1222:I1222"/>
    <mergeCell ref="F1223:I1223"/>
    <mergeCell ref="F1244:I1244"/>
    <mergeCell ref="F1245:I1245"/>
    <mergeCell ref="F1246:I1246"/>
    <mergeCell ref="F1247:I1247"/>
    <mergeCell ref="F1248:I1248"/>
    <mergeCell ref="F1249:I1249"/>
    <mergeCell ref="F1250:I1250"/>
    <mergeCell ref="F1251:I1251"/>
    <mergeCell ref="F1239:I1239"/>
    <mergeCell ref="F1206:I1206"/>
    <mergeCell ref="F1207:I1207"/>
    <mergeCell ref="F1208:I1208"/>
    <mergeCell ref="F1209:I1209"/>
    <mergeCell ref="F1210:I1210"/>
    <mergeCell ref="F1211:I1211"/>
    <mergeCell ref="F1212:I1212"/>
    <mergeCell ref="F1213:I1213"/>
    <mergeCell ref="F1214:I1214"/>
    <mergeCell ref="F1197:I1197"/>
    <mergeCell ref="F1198:I1198"/>
    <mergeCell ref="F1199:I1199"/>
    <mergeCell ref="F1200:I1200"/>
    <mergeCell ref="F1201:I1201"/>
    <mergeCell ref="F1202:I1202"/>
    <mergeCell ref="F1203:I1203"/>
    <mergeCell ref="F1204:I1204"/>
    <mergeCell ref="F1205:I1205"/>
    <mergeCell ref="F1188:I1188"/>
    <mergeCell ref="F1189:I1189"/>
    <mergeCell ref="F1190:I1190"/>
    <mergeCell ref="F1191:I1191"/>
    <mergeCell ref="F1192:I1192"/>
    <mergeCell ref="F1193:I1193"/>
    <mergeCell ref="F1194:I1194"/>
    <mergeCell ref="F1195:I1195"/>
    <mergeCell ref="F1196:I1196"/>
    <mergeCell ref="F1179:I1179"/>
    <mergeCell ref="F1180:I1180"/>
    <mergeCell ref="F1181:I1181"/>
    <mergeCell ref="F1182:I1182"/>
    <mergeCell ref="F1183:I1183"/>
    <mergeCell ref="F1184:I1184"/>
    <mergeCell ref="F1185:I1185"/>
    <mergeCell ref="F1186:I1186"/>
    <mergeCell ref="F1187:I1187"/>
    <mergeCell ref="F1170:I1170"/>
    <mergeCell ref="F1171:I1171"/>
    <mergeCell ref="F1172:I1172"/>
    <mergeCell ref="F1173:I1173"/>
    <mergeCell ref="F1174:I1174"/>
    <mergeCell ref="F1175:I1175"/>
    <mergeCell ref="F1176:I1176"/>
    <mergeCell ref="F1177:I1177"/>
    <mergeCell ref="F1178:I1178"/>
    <mergeCell ref="F1161:I1161"/>
    <mergeCell ref="F1162:I1162"/>
    <mergeCell ref="F1163:I1163"/>
    <mergeCell ref="F1164:I1164"/>
    <mergeCell ref="F1165:I1165"/>
    <mergeCell ref="F1166:I1166"/>
    <mergeCell ref="F1167:I1167"/>
    <mergeCell ref="F1168:I1168"/>
    <mergeCell ref="F1169:I1169"/>
    <mergeCell ref="F1152:I1152"/>
    <mergeCell ref="F1153:I1153"/>
    <mergeCell ref="F1154:I1154"/>
    <mergeCell ref="F1155:I1155"/>
    <mergeCell ref="F1156:I1156"/>
    <mergeCell ref="F1157:I1157"/>
    <mergeCell ref="F1158:I1158"/>
    <mergeCell ref="F1159:I1159"/>
    <mergeCell ref="F1160:I1160"/>
    <mergeCell ref="F1143:I1143"/>
    <mergeCell ref="F1144:I1144"/>
    <mergeCell ref="F1145:I1145"/>
    <mergeCell ref="F1146:I1146"/>
    <mergeCell ref="F1147:I1147"/>
    <mergeCell ref="F1148:I1148"/>
    <mergeCell ref="F1149:I1149"/>
    <mergeCell ref="F1150:I1150"/>
    <mergeCell ref="F1151:I1151"/>
    <mergeCell ref="F1134:I1134"/>
    <mergeCell ref="F1135:I1135"/>
    <mergeCell ref="F1136:I1136"/>
    <mergeCell ref="F1137:I1137"/>
    <mergeCell ref="F1138:I1138"/>
    <mergeCell ref="F1139:I1139"/>
    <mergeCell ref="F1140:I1140"/>
    <mergeCell ref="F1141:I1141"/>
    <mergeCell ref="F1142:I1142"/>
    <mergeCell ref="F1125:I1125"/>
    <mergeCell ref="F1126:I1126"/>
    <mergeCell ref="F1127:I1127"/>
    <mergeCell ref="F1128:I1128"/>
    <mergeCell ref="F1129:I1129"/>
    <mergeCell ref="F1130:I1130"/>
    <mergeCell ref="F1131:I1131"/>
    <mergeCell ref="F1132:I1132"/>
    <mergeCell ref="F1133:I1133"/>
    <mergeCell ref="F1116:I1116"/>
    <mergeCell ref="F1117:I1117"/>
    <mergeCell ref="F1118:I1118"/>
    <mergeCell ref="F1119:I1119"/>
    <mergeCell ref="F1120:I1120"/>
    <mergeCell ref="F1121:I1121"/>
    <mergeCell ref="F1122:I1122"/>
    <mergeCell ref="F1123:I1123"/>
    <mergeCell ref="F1124:I1124"/>
    <mergeCell ref="F1107:I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098:I1098"/>
    <mergeCell ref="F1099:I1099"/>
    <mergeCell ref="F1100:I1100"/>
    <mergeCell ref="F1101:I1101"/>
    <mergeCell ref="F1102:I1102"/>
    <mergeCell ref="F1103:I1103"/>
    <mergeCell ref="F1104:I1104"/>
    <mergeCell ref="F1105:I1105"/>
    <mergeCell ref="F1106:I1106"/>
    <mergeCell ref="F1089:I1089"/>
    <mergeCell ref="F1090:I1090"/>
    <mergeCell ref="F1091:I1091"/>
    <mergeCell ref="F1092:I1092"/>
    <mergeCell ref="F1093:I1093"/>
    <mergeCell ref="F1094:I1094"/>
    <mergeCell ref="F1095:I1095"/>
    <mergeCell ref="F1096:I1096"/>
    <mergeCell ref="F1097:I1097"/>
    <mergeCell ref="F1080:I1080"/>
    <mergeCell ref="F1081:I1081"/>
    <mergeCell ref="F1082:I1082"/>
    <mergeCell ref="F1083:I1083"/>
    <mergeCell ref="F1084:I1084"/>
    <mergeCell ref="F1085:I1085"/>
    <mergeCell ref="F1086:I1086"/>
    <mergeCell ref="F1087:I1087"/>
    <mergeCell ref="F1088:I1088"/>
    <mergeCell ref="F1071:I1071"/>
    <mergeCell ref="F1072:I1072"/>
    <mergeCell ref="F1073:I1073"/>
    <mergeCell ref="F1074:I1074"/>
    <mergeCell ref="F1075:I1075"/>
    <mergeCell ref="F1076:I1076"/>
    <mergeCell ref="F1077:I1077"/>
    <mergeCell ref="F1078:I1078"/>
    <mergeCell ref="F1079:I1079"/>
    <mergeCell ref="F1062:I1062"/>
    <mergeCell ref="F1063:I1063"/>
    <mergeCell ref="F1064:I1064"/>
    <mergeCell ref="F1065:I1065"/>
    <mergeCell ref="F1066:I1066"/>
    <mergeCell ref="F1067:I1067"/>
    <mergeCell ref="F1068:I1068"/>
    <mergeCell ref="F1069:I1069"/>
    <mergeCell ref="F1070:I1070"/>
    <mergeCell ref="F1053:I1053"/>
    <mergeCell ref="F1054:I1054"/>
    <mergeCell ref="F1055:I1055"/>
    <mergeCell ref="F1056:I1056"/>
    <mergeCell ref="F1057:I1057"/>
    <mergeCell ref="F1058:I1058"/>
    <mergeCell ref="F1059:I1059"/>
    <mergeCell ref="F1060:I1060"/>
    <mergeCell ref="F1061:I1061"/>
    <mergeCell ref="F1044:I1044"/>
    <mergeCell ref="F1045:I1045"/>
    <mergeCell ref="F1046:I1046"/>
    <mergeCell ref="F1047:I1047"/>
    <mergeCell ref="F1048:I1048"/>
    <mergeCell ref="F1049:I1049"/>
    <mergeCell ref="F1050:I1050"/>
    <mergeCell ref="F1051:I1051"/>
    <mergeCell ref="F1052:I1052"/>
    <mergeCell ref="F1016:I1016"/>
    <mergeCell ref="F1017:I1017"/>
    <mergeCell ref="F1018:I1018"/>
    <mergeCell ref="F1019:I1019"/>
    <mergeCell ref="F1020:I1020"/>
    <mergeCell ref="F1023:I1023"/>
    <mergeCell ref="F1024:I1024"/>
    <mergeCell ref="F1025:I1025"/>
    <mergeCell ref="F1026:I1026"/>
    <mergeCell ref="F942:I942"/>
    <mergeCell ref="F943:I943"/>
    <mergeCell ref="F944:I944"/>
    <mergeCell ref="F945:I945"/>
    <mergeCell ref="F946:I946"/>
    <mergeCell ref="F950:I950"/>
    <mergeCell ref="F951:I951"/>
    <mergeCell ref="F952:I952"/>
    <mergeCell ref="F953:I953"/>
    <mergeCell ref="F931:I931"/>
    <mergeCell ref="F932:I932"/>
    <mergeCell ref="F933:I933"/>
    <mergeCell ref="F934:I934"/>
    <mergeCell ref="F935:I935"/>
    <mergeCell ref="F936:I936"/>
    <mergeCell ref="F937:I937"/>
    <mergeCell ref="F938:I938"/>
    <mergeCell ref="F941:I941"/>
    <mergeCell ref="F922:I922"/>
    <mergeCell ref="F923:I923"/>
    <mergeCell ref="F924:I924"/>
    <mergeCell ref="F925:I925"/>
    <mergeCell ref="F926:I926"/>
    <mergeCell ref="F927:I927"/>
    <mergeCell ref="F928:I928"/>
    <mergeCell ref="F929:I929"/>
    <mergeCell ref="F930:I930"/>
    <mergeCell ref="F913:I913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895:I895"/>
    <mergeCell ref="F896:I896"/>
    <mergeCell ref="F897:I897"/>
    <mergeCell ref="F898:I898"/>
    <mergeCell ref="F899:I899"/>
    <mergeCell ref="F900:I900"/>
    <mergeCell ref="F901:I901"/>
    <mergeCell ref="F902:I902"/>
    <mergeCell ref="F903:I903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77:I877"/>
    <mergeCell ref="F878:I878"/>
    <mergeCell ref="F879:I879"/>
    <mergeCell ref="F880:I880"/>
    <mergeCell ref="F881:I881"/>
    <mergeCell ref="F882:I882"/>
    <mergeCell ref="F883:I883"/>
    <mergeCell ref="F884:I884"/>
    <mergeCell ref="F885:I885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59:I859"/>
    <mergeCell ref="F860:I860"/>
    <mergeCell ref="F861:I861"/>
    <mergeCell ref="F862:I862"/>
    <mergeCell ref="F863:I863"/>
    <mergeCell ref="F864:I864"/>
    <mergeCell ref="F865:I865"/>
    <mergeCell ref="F866:I866"/>
    <mergeCell ref="F867:I867"/>
    <mergeCell ref="F850:I850"/>
    <mergeCell ref="F851:I851"/>
    <mergeCell ref="F852:I852"/>
    <mergeCell ref="F853:I853"/>
    <mergeCell ref="F854:I854"/>
    <mergeCell ref="F855:I855"/>
    <mergeCell ref="F856:I856"/>
    <mergeCell ref="F857:I857"/>
    <mergeCell ref="F858:I858"/>
    <mergeCell ref="F841:I841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23:I823"/>
    <mergeCell ref="F824:I824"/>
    <mergeCell ref="F825:I825"/>
    <mergeCell ref="F826:I826"/>
    <mergeCell ref="F827:I827"/>
    <mergeCell ref="F828:I828"/>
    <mergeCell ref="F829:I829"/>
    <mergeCell ref="F830:I830"/>
    <mergeCell ref="F831:I831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793:I793"/>
    <mergeCell ref="F794:I794"/>
    <mergeCell ref="F798:I798"/>
    <mergeCell ref="F799:I799"/>
    <mergeCell ref="F800:I800"/>
    <mergeCell ref="F801:I801"/>
    <mergeCell ref="F802:I802"/>
    <mergeCell ref="F803:I803"/>
    <mergeCell ref="F804:I804"/>
    <mergeCell ref="F782:I782"/>
    <mergeCell ref="F783:I783"/>
    <mergeCell ref="F784:I784"/>
    <mergeCell ref="F785:I785"/>
    <mergeCell ref="F786:I786"/>
    <mergeCell ref="F787:I787"/>
    <mergeCell ref="F790:I790"/>
    <mergeCell ref="F791:I791"/>
    <mergeCell ref="F792:I792"/>
    <mergeCell ref="F771:I771"/>
    <mergeCell ref="F772:I772"/>
    <mergeCell ref="F773:I773"/>
    <mergeCell ref="F776:I776"/>
    <mergeCell ref="F777:I777"/>
    <mergeCell ref="F778:I778"/>
    <mergeCell ref="F779:I779"/>
    <mergeCell ref="F780:I780"/>
    <mergeCell ref="F781:I781"/>
    <mergeCell ref="F760:I760"/>
    <mergeCell ref="F761:I761"/>
    <mergeCell ref="F762:I762"/>
    <mergeCell ref="F763:I763"/>
    <mergeCell ref="F764:I764"/>
    <mergeCell ref="F765:I765"/>
    <mergeCell ref="F766:I766"/>
    <mergeCell ref="F769:I769"/>
    <mergeCell ref="F770:I770"/>
    <mergeCell ref="F749:I749"/>
    <mergeCell ref="F750:I750"/>
    <mergeCell ref="F753:I753"/>
    <mergeCell ref="F754:I754"/>
    <mergeCell ref="F755:I755"/>
    <mergeCell ref="F756:I756"/>
    <mergeCell ref="F757:I757"/>
    <mergeCell ref="F758:I758"/>
    <mergeCell ref="F759:I759"/>
    <mergeCell ref="F740:I740"/>
    <mergeCell ref="F741:I741"/>
    <mergeCell ref="F742:I742"/>
    <mergeCell ref="F743:I743"/>
    <mergeCell ref="F744:I744"/>
    <mergeCell ref="F745:I745"/>
    <mergeCell ref="F746:I746"/>
    <mergeCell ref="F747:I747"/>
    <mergeCell ref="F748:I748"/>
    <mergeCell ref="F731:I731"/>
    <mergeCell ref="F732:I732"/>
    <mergeCell ref="F733:I733"/>
    <mergeCell ref="F734:I734"/>
    <mergeCell ref="F735:I735"/>
    <mergeCell ref="F736:I736"/>
    <mergeCell ref="F737:I737"/>
    <mergeCell ref="F738:I738"/>
    <mergeCell ref="F739:I739"/>
    <mergeCell ref="F722:I722"/>
    <mergeCell ref="F723:I723"/>
    <mergeCell ref="F724:I724"/>
    <mergeCell ref="F725:I725"/>
    <mergeCell ref="F726:I726"/>
    <mergeCell ref="F727:I727"/>
    <mergeCell ref="F728:I728"/>
    <mergeCell ref="F729:I729"/>
    <mergeCell ref="F730:I730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699:I699"/>
    <mergeCell ref="F701:I701"/>
    <mergeCell ref="F706:I706"/>
    <mergeCell ref="F707:I707"/>
    <mergeCell ref="F708:I708"/>
    <mergeCell ref="F709:I709"/>
    <mergeCell ref="F710:I710"/>
    <mergeCell ref="F711:I711"/>
    <mergeCell ref="F712:I712"/>
    <mergeCell ref="F690:I690"/>
    <mergeCell ref="F691:I691"/>
    <mergeCell ref="F692:I692"/>
    <mergeCell ref="F693:I693"/>
    <mergeCell ref="F694:I694"/>
    <mergeCell ref="F695:I695"/>
    <mergeCell ref="F696:I696"/>
    <mergeCell ref="F697:I697"/>
    <mergeCell ref="F698:I698"/>
    <mergeCell ref="F681:I681"/>
    <mergeCell ref="F682:I682"/>
    <mergeCell ref="F683:I683"/>
    <mergeCell ref="F684:I684"/>
    <mergeCell ref="F685:I685"/>
    <mergeCell ref="F686:I686"/>
    <mergeCell ref="F687:I687"/>
    <mergeCell ref="F688:I688"/>
    <mergeCell ref="F689:I689"/>
    <mergeCell ref="F672:I672"/>
    <mergeCell ref="F673:I673"/>
    <mergeCell ref="F674:I674"/>
    <mergeCell ref="F675:I675"/>
    <mergeCell ref="F676:I676"/>
    <mergeCell ref="F677:I677"/>
    <mergeCell ref="F678:I678"/>
    <mergeCell ref="F679:I679"/>
    <mergeCell ref="F680:I680"/>
    <mergeCell ref="F663:I663"/>
    <mergeCell ref="F664:I664"/>
    <mergeCell ref="F665:I665"/>
    <mergeCell ref="F666:I666"/>
    <mergeCell ref="F667:I667"/>
    <mergeCell ref="F668:I668"/>
    <mergeCell ref="F669:I669"/>
    <mergeCell ref="F670:I670"/>
    <mergeCell ref="F671:I671"/>
    <mergeCell ref="F654:I654"/>
    <mergeCell ref="F655:I655"/>
    <mergeCell ref="F656:I656"/>
    <mergeCell ref="F657:I657"/>
    <mergeCell ref="F658:I658"/>
    <mergeCell ref="F659:I659"/>
    <mergeCell ref="F660:I660"/>
    <mergeCell ref="F661:I661"/>
    <mergeCell ref="F662:I662"/>
    <mergeCell ref="F645:I645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27:I627"/>
    <mergeCell ref="F628:I628"/>
    <mergeCell ref="F629:I629"/>
    <mergeCell ref="F630:I630"/>
    <mergeCell ref="F631:I631"/>
    <mergeCell ref="F632:I632"/>
    <mergeCell ref="F633:I633"/>
    <mergeCell ref="F634:I634"/>
    <mergeCell ref="F635:I635"/>
    <mergeCell ref="F616:I616"/>
    <mergeCell ref="F619:I619"/>
    <mergeCell ref="F620:I620"/>
    <mergeCell ref="F621:I621"/>
    <mergeCell ref="F622:I622"/>
    <mergeCell ref="F623:I623"/>
    <mergeCell ref="F624:I624"/>
    <mergeCell ref="F625:I625"/>
    <mergeCell ref="F626:I62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598:I598"/>
    <mergeCell ref="F599:I599"/>
    <mergeCell ref="F600:I600"/>
    <mergeCell ref="F601:I601"/>
    <mergeCell ref="F602:I602"/>
    <mergeCell ref="F603:I603"/>
    <mergeCell ref="F604:I604"/>
    <mergeCell ref="F605:I605"/>
    <mergeCell ref="F606:I606"/>
    <mergeCell ref="F589:I589"/>
    <mergeCell ref="F590:I590"/>
    <mergeCell ref="F591:I591"/>
    <mergeCell ref="F592:I592"/>
    <mergeCell ref="F593:I593"/>
    <mergeCell ref="F594:I594"/>
    <mergeCell ref="F595:I595"/>
    <mergeCell ref="F596:I596"/>
    <mergeCell ref="F597:I597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26:I526"/>
    <mergeCell ref="F527:I527"/>
    <mergeCell ref="F528:I528"/>
    <mergeCell ref="F529:I529"/>
    <mergeCell ref="F530:I530"/>
    <mergeCell ref="F531:I531"/>
    <mergeCell ref="F532:I532"/>
    <mergeCell ref="F533:I533"/>
    <mergeCell ref="F534:I534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08:I508"/>
    <mergeCell ref="F509:I509"/>
    <mergeCell ref="F510:I510"/>
    <mergeCell ref="F511:I511"/>
    <mergeCell ref="F512:I512"/>
    <mergeCell ref="F513:I513"/>
    <mergeCell ref="F514:I514"/>
    <mergeCell ref="F515:I515"/>
    <mergeCell ref="F516:I516"/>
    <mergeCell ref="F499:I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F121:I121"/>
    <mergeCell ref="F122:I122"/>
    <mergeCell ref="F123:I123"/>
    <mergeCell ref="F124:I124"/>
    <mergeCell ref="F125:I125"/>
    <mergeCell ref="F126:I126"/>
    <mergeCell ref="F127:I127"/>
    <mergeCell ref="F128:I128"/>
    <mergeCell ref="F129:I129"/>
    <mergeCell ref="F112:I112"/>
    <mergeCell ref="F113:I113"/>
    <mergeCell ref="F114:I114"/>
    <mergeCell ref="F115:I115"/>
    <mergeCell ref="F116:I116"/>
    <mergeCell ref="F117:I117"/>
    <mergeCell ref="F118:I118"/>
    <mergeCell ref="F119:I119"/>
    <mergeCell ref="F120:I120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94:I94"/>
    <mergeCell ref="F95:I95"/>
    <mergeCell ref="F96:I96"/>
    <mergeCell ref="F97:I97"/>
    <mergeCell ref="F98:I98"/>
    <mergeCell ref="F99:I99"/>
    <mergeCell ref="F100:I100"/>
    <mergeCell ref="F101:I101"/>
    <mergeCell ref="F102:I102"/>
    <mergeCell ref="F85:I85"/>
    <mergeCell ref="F86:I86"/>
    <mergeCell ref="F87:I87"/>
    <mergeCell ref="F88:I88"/>
    <mergeCell ref="F89:I89"/>
    <mergeCell ref="F90:I90"/>
    <mergeCell ref="F91:I91"/>
    <mergeCell ref="F92:I92"/>
    <mergeCell ref="F93:I93"/>
    <mergeCell ref="F76:I76"/>
    <mergeCell ref="F77:I77"/>
    <mergeCell ref="F78:I78"/>
    <mergeCell ref="F79:I79"/>
    <mergeCell ref="F80:I80"/>
    <mergeCell ref="F81:I81"/>
    <mergeCell ref="F82:I82"/>
    <mergeCell ref="F83:I83"/>
    <mergeCell ref="F84:I84"/>
    <mergeCell ref="F67:I67"/>
    <mergeCell ref="F68:I68"/>
    <mergeCell ref="F69:I69"/>
    <mergeCell ref="F70:I70"/>
    <mergeCell ref="F71:I71"/>
    <mergeCell ref="F72:I72"/>
    <mergeCell ref="F73:I73"/>
    <mergeCell ref="F74:I74"/>
    <mergeCell ref="F75:I75"/>
    <mergeCell ref="F58:I58"/>
    <mergeCell ref="F59:I59"/>
    <mergeCell ref="F60:I60"/>
    <mergeCell ref="F61:I61"/>
    <mergeCell ref="F62:I62"/>
    <mergeCell ref="F63:I63"/>
    <mergeCell ref="F64:I64"/>
    <mergeCell ref="F65:I65"/>
    <mergeCell ref="F66:I66"/>
    <mergeCell ref="F1043:I1043"/>
    <mergeCell ref="F1029:I1029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F42:I42"/>
    <mergeCell ref="F996:I996"/>
    <mergeCell ref="F997:I997"/>
    <mergeCell ref="F998:I998"/>
    <mergeCell ref="F999:I999"/>
    <mergeCell ref="F1000:I1000"/>
    <mergeCell ref="F991:I991"/>
    <mergeCell ref="F1022:I1022"/>
    <mergeCell ref="F1035:I1035"/>
    <mergeCell ref="F1039:I1039"/>
    <mergeCell ref="F1001:I1001"/>
    <mergeCell ref="F1002:I1002"/>
    <mergeCell ref="F1003:I1003"/>
    <mergeCell ref="F1004:I1004"/>
    <mergeCell ref="F1005:I1005"/>
    <mergeCell ref="F1006:I1006"/>
    <mergeCell ref="F1007:I1007"/>
    <mergeCell ref="F1008:I1008"/>
    <mergeCell ref="F1009:I1009"/>
    <mergeCell ref="F1010:I1010"/>
    <mergeCell ref="F1011:I1011"/>
    <mergeCell ref="F1012:I1012"/>
    <mergeCell ref="F1013:I1013"/>
    <mergeCell ref="F1014:I1014"/>
    <mergeCell ref="F1015:I1015"/>
    <mergeCell ref="F982:I982"/>
    <mergeCell ref="F986:I986"/>
    <mergeCell ref="F987:I987"/>
    <mergeCell ref="F988:I988"/>
    <mergeCell ref="F989:I989"/>
    <mergeCell ref="F992:I992"/>
    <mergeCell ref="F993:I993"/>
    <mergeCell ref="F994:I994"/>
    <mergeCell ref="F995:I995"/>
    <mergeCell ref="F985:I985"/>
    <mergeCell ref="F979:I979"/>
    <mergeCell ref="F980:I980"/>
    <mergeCell ref="F981:I981"/>
    <mergeCell ref="F29:I29"/>
    <mergeCell ref="F796:I796"/>
    <mergeCell ref="F618:I618"/>
    <mergeCell ref="F955:I955"/>
    <mergeCell ref="F975:I975"/>
    <mergeCell ref="F976:I976"/>
    <mergeCell ref="F977:I977"/>
    <mergeCell ref="F978:I978"/>
    <mergeCell ref="F43:I43"/>
    <mergeCell ref="F44:I44"/>
    <mergeCell ref="F45:I45"/>
    <mergeCell ref="F46:I46"/>
    <mergeCell ref="F47:I47"/>
    <mergeCell ref="F48:I48"/>
    <mergeCell ref="F49:I49"/>
    <mergeCell ref="F50:I50"/>
    <mergeCell ref="F51:I51"/>
    <mergeCell ref="F52:I52"/>
    <mergeCell ref="F53:I53"/>
    <mergeCell ref="F54:I54"/>
    <mergeCell ref="F55:I55"/>
    <mergeCell ref="F56:I56"/>
    <mergeCell ref="F57:I57"/>
    <mergeCell ref="F957:I957"/>
    <mergeCell ref="F958:I958"/>
    <mergeCell ref="F959:I959"/>
    <mergeCell ref="F2343:I2343"/>
    <mergeCell ref="F2345:I2345"/>
    <mergeCell ref="F2346:I2346"/>
    <mergeCell ref="F2348:I2348"/>
    <mergeCell ref="F2349:I2349"/>
    <mergeCell ref="F2388:I2388"/>
    <mergeCell ref="F2389:I2389"/>
    <mergeCell ref="F2390:I2390"/>
    <mergeCell ref="F2365:I2365"/>
    <mergeCell ref="F2367:I2367"/>
    <mergeCell ref="F2369:I2369"/>
    <mergeCell ref="F2371:I2371"/>
    <mergeCell ref="F2373:I2373"/>
    <mergeCell ref="F2375:I2375"/>
    <mergeCell ref="F2359:I2359"/>
    <mergeCell ref="F2360:I2360"/>
    <mergeCell ref="F2361:I2361"/>
    <mergeCell ref="F2362:I2362"/>
    <mergeCell ref="F2363:I2363"/>
    <mergeCell ref="F2364:I2364"/>
    <mergeCell ref="F2351:I2351"/>
    <mergeCell ref="F2353:I2353"/>
    <mergeCell ref="F2354:I2354"/>
    <mergeCell ref="F2355:I2355"/>
    <mergeCell ref="F2356:I2356"/>
    <mergeCell ref="F2357:I2357"/>
    <mergeCell ref="F2339:I2339"/>
    <mergeCell ref="F2340:I2340"/>
    <mergeCell ref="F2341:I2341"/>
    <mergeCell ref="F2327:I2327"/>
    <mergeCell ref="F2328:I2328"/>
    <mergeCell ref="F2329:I2329"/>
    <mergeCell ref="F2330:I2330"/>
    <mergeCell ref="F2331:I2331"/>
    <mergeCell ref="F2332:I2332"/>
    <mergeCell ref="F2290:I2290"/>
    <mergeCell ref="F2293:I2293"/>
    <mergeCell ref="F2295:I2295"/>
    <mergeCell ref="F2296:I2296"/>
    <mergeCell ref="F2298:I2298"/>
    <mergeCell ref="F2299:I2299"/>
    <mergeCell ref="F2334:I2334"/>
    <mergeCell ref="F2337:I2337"/>
    <mergeCell ref="F2338:I2338"/>
    <mergeCell ref="F2321:I2321"/>
    <mergeCell ref="F2322:I2322"/>
    <mergeCell ref="F2323:I2323"/>
    <mergeCell ref="F2324:I2324"/>
    <mergeCell ref="F2325:I2325"/>
    <mergeCell ref="F2326:I2326"/>
    <mergeCell ref="F2312:I2312"/>
    <mergeCell ref="F2314:I2314"/>
    <mergeCell ref="F2316:I2316"/>
    <mergeCell ref="F2318:I2318"/>
    <mergeCell ref="F2319:I2319"/>
    <mergeCell ref="F2320:I2320"/>
    <mergeCell ref="F2301:I2301"/>
    <mergeCell ref="F2303:I2303"/>
    <mergeCell ref="F2305:I2305"/>
    <mergeCell ref="F2306:I2306"/>
    <mergeCell ref="F2308:I2308"/>
    <mergeCell ref="F2310:I2310"/>
    <mergeCell ref="F2287:I2287"/>
    <mergeCell ref="F2288:I2288"/>
    <mergeCell ref="F2289:I2289"/>
    <mergeCell ref="F2278:I2278"/>
    <mergeCell ref="F2279:I2279"/>
    <mergeCell ref="F2280:I2280"/>
    <mergeCell ref="F2281:I2281"/>
    <mergeCell ref="F2282:I2282"/>
    <mergeCell ref="F2274:I2274"/>
    <mergeCell ref="F2275:I2275"/>
    <mergeCell ref="F2276:I2276"/>
    <mergeCell ref="F2277:I2277"/>
    <mergeCell ref="F2250:I2250"/>
    <mergeCell ref="F2251:I2251"/>
    <mergeCell ref="F2252:I2252"/>
    <mergeCell ref="F2253:I2253"/>
    <mergeCell ref="F2254:I2254"/>
    <mergeCell ref="F2255:I2255"/>
    <mergeCell ref="F2283:I2283"/>
    <mergeCell ref="F2285:I2285"/>
    <mergeCell ref="F2286:I2286"/>
    <mergeCell ref="F2268:I2268"/>
    <mergeCell ref="F2269:I2269"/>
    <mergeCell ref="F2270:I2270"/>
    <mergeCell ref="F2271:I2271"/>
    <mergeCell ref="F2272:I2272"/>
    <mergeCell ref="F2273:I2273"/>
    <mergeCell ref="F2262:I2262"/>
    <mergeCell ref="F2263:I2263"/>
    <mergeCell ref="F2264:I2264"/>
    <mergeCell ref="F2265:I2265"/>
    <mergeCell ref="F2266:I2266"/>
    <mergeCell ref="F2267:I2267"/>
    <mergeCell ref="F2256:I2256"/>
    <mergeCell ref="F2257:I2257"/>
    <mergeCell ref="F2258:I2258"/>
    <mergeCell ref="F2259:I2259"/>
    <mergeCell ref="F2260:I2260"/>
    <mergeCell ref="F2261:I2261"/>
    <mergeCell ref="F2247:I2247"/>
    <mergeCell ref="F2248:I2248"/>
    <mergeCell ref="F2249:I2249"/>
    <mergeCell ref="F2238:I2238"/>
    <mergeCell ref="F2239:I2239"/>
    <mergeCell ref="F2240:I2240"/>
    <mergeCell ref="F2241:I2241"/>
    <mergeCell ref="F2242:I2242"/>
    <mergeCell ref="F2243:I2243"/>
    <mergeCell ref="F2214:I2214"/>
    <mergeCell ref="F2215:I2215"/>
    <mergeCell ref="F2216:I2216"/>
    <mergeCell ref="F2217:I2217"/>
    <mergeCell ref="F2218:I2218"/>
    <mergeCell ref="F2219:I2219"/>
    <mergeCell ref="F2244:I2244"/>
    <mergeCell ref="F2245:I2245"/>
    <mergeCell ref="F2246:I2246"/>
    <mergeCell ref="F2232:I2232"/>
    <mergeCell ref="F2233:I2233"/>
    <mergeCell ref="F2234:I2234"/>
    <mergeCell ref="F2235:I2235"/>
    <mergeCell ref="F2236:I2236"/>
    <mergeCell ref="F2237:I2237"/>
    <mergeCell ref="F2226:I2226"/>
    <mergeCell ref="F2227:I2227"/>
    <mergeCell ref="F2228:I2228"/>
    <mergeCell ref="F2229:I2229"/>
    <mergeCell ref="F2230:I2230"/>
    <mergeCell ref="F2231:I2231"/>
    <mergeCell ref="F2220:I2220"/>
    <mergeCell ref="F2221:I2221"/>
    <mergeCell ref="F2222:I2222"/>
    <mergeCell ref="F2223:I2223"/>
    <mergeCell ref="F2224:I2224"/>
    <mergeCell ref="F2225:I2225"/>
    <mergeCell ref="F2211:I2211"/>
    <mergeCell ref="F2212:I2212"/>
    <mergeCell ref="F2213:I2213"/>
    <mergeCell ref="F2202:I2202"/>
    <mergeCell ref="F2203:I2203"/>
    <mergeCell ref="F2204:I2204"/>
    <mergeCell ref="F2205:I2205"/>
    <mergeCell ref="F2206:I2206"/>
    <mergeCell ref="F2207:I2207"/>
    <mergeCell ref="F2178:I2178"/>
    <mergeCell ref="F2179:I2179"/>
    <mergeCell ref="F2180:I2180"/>
    <mergeCell ref="F2181:I2181"/>
    <mergeCell ref="F2182:I2182"/>
    <mergeCell ref="F2183:I2183"/>
    <mergeCell ref="F2208:I2208"/>
    <mergeCell ref="F2209:I2209"/>
    <mergeCell ref="F2210:I2210"/>
    <mergeCell ref="F2196:I2196"/>
    <mergeCell ref="F2197:I2197"/>
    <mergeCell ref="F2198:I2198"/>
    <mergeCell ref="F2199:I2199"/>
    <mergeCell ref="F2200:I2200"/>
    <mergeCell ref="F2201:I2201"/>
    <mergeCell ref="F2190:I2190"/>
    <mergeCell ref="F2191:I2191"/>
    <mergeCell ref="F2192:I2192"/>
    <mergeCell ref="F2193:I2193"/>
    <mergeCell ref="F2194:I2194"/>
    <mergeCell ref="F2195:I2195"/>
    <mergeCell ref="F2184:I2184"/>
    <mergeCell ref="F2185:I2185"/>
    <mergeCell ref="F2186:I2186"/>
    <mergeCell ref="F2187:I2187"/>
    <mergeCell ref="F2188:I2188"/>
    <mergeCell ref="F2189:I2189"/>
    <mergeCell ref="F2175:I2175"/>
    <mergeCell ref="F2176:I2176"/>
    <mergeCell ref="F2177:I2177"/>
    <mergeCell ref="F2166:I2166"/>
    <mergeCell ref="F2167:I2167"/>
    <mergeCell ref="F2168:I2168"/>
    <mergeCell ref="F2169:I2169"/>
    <mergeCell ref="F2170:I2170"/>
    <mergeCell ref="F2171:I2171"/>
    <mergeCell ref="F2142:I2142"/>
    <mergeCell ref="F2143:I2143"/>
    <mergeCell ref="F2144:I2144"/>
    <mergeCell ref="F2145:I2145"/>
    <mergeCell ref="F2146:I2146"/>
    <mergeCell ref="F2147:I2147"/>
    <mergeCell ref="F2172:I2172"/>
    <mergeCell ref="F2173:I2173"/>
    <mergeCell ref="F2174:I2174"/>
    <mergeCell ref="F2160:I2160"/>
    <mergeCell ref="F2161:I2161"/>
    <mergeCell ref="F2162:I2162"/>
    <mergeCell ref="F2163:I2163"/>
    <mergeCell ref="F2164:I2164"/>
    <mergeCell ref="F2165:I2165"/>
    <mergeCell ref="F2154:I2154"/>
    <mergeCell ref="F2155:I2155"/>
    <mergeCell ref="F2156:I2156"/>
    <mergeCell ref="F2157:I2157"/>
    <mergeCell ref="F2158:I2158"/>
    <mergeCell ref="F2159:I2159"/>
    <mergeCell ref="F2148:I2148"/>
    <mergeCell ref="F2149:I2149"/>
    <mergeCell ref="F2150:I2150"/>
    <mergeCell ref="F2151:I2151"/>
    <mergeCell ref="F2152:I2152"/>
    <mergeCell ref="F2153:I2153"/>
    <mergeCell ref="F2139:I2139"/>
    <mergeCell ref="F2140:I2140"/>
    <mergeCell ref="F2141:I2141"/>
    <mergeCell ref="F2130:I2130"/>
    <mergeCell ref="F2131:I2131"/>
    <mergeCell ref="F2132:I2132"/>
    <mergeCell ref="F2133:I2133"/>
    <mergeCell ref="F2134:I2134"/>
    <mergeCell ref="F2135:I2135"/>
    <mergeCell ref="F2106:I2106"/>
    <mergeCell ref="F2107:I2107"/>
    <mergeCell ref="F2108:I2108"/>
    <mergeCell ref="F2109:I2109"/>
    <mergeCell ref="F2110:I2110"/>
    <mergeCell ref="F2111:I2111"/>
    <mergeCell ref="F2136:I2136"/>
    <mergeCell ref="F2137:I2137"/>
    <mergeCell ref="F2138:I2138"/>
    <mergeCell ref="F2124:I2124"/>
    <mergeCell ref="F2125:I2125"/>
    <mergeCell ref="F2126:I2126"/>
    <mergeCell ref="F2127:I2127"/>
    <mergeCell ref="F2128:I2128"/>
    <mergeCell ref="F2129:I2129"/>
    <mergeCell ref="F2118:I2118"/>
    <mergeCell ref="F2119:I2119"/>
    <mergeCell ref="F2120:I2120"/>
    <mergeCell ref="F2121:I2121"/>
    <mergeCell ref="F2122:I2122"/>
    <mergeCell ref="F2123:I2123"/>
    <mergeCell ref="F2112:I2112"/>
    <mergeCell ref="F2113:I2113"/>
    <mergeCell ref="F2114:I2114"/>
    <mergeCell ref="F2115:I2115"/>
    <mergeCell ref="F2116:I2116"/>
    <mergeCell ref="F2117:I2117"/>
    <mergeCell ref="F2103:I2103"/>
    <mergeCell ref="F2104:I2104"/>
    <mergeCell ref="F2105:I2105"/>
    <mergeCell ref="F2094:I2094"/>
    <mergeCell ref="F2095:I2095"/>
    <mergeCell ref="F2096:I2096"/>
    <mergeCell ref="F2097:I2097"/>
    <mergeCell ref="F2098:I2098"/>
    <mergeCell ref="F2099:I2099"/>
    <mergeCell ref="F2070:I2070"/>
    <mergeCell ref="F2071:I2071"/>
    <mergeCell ref="F2072:I2072"/>
    <mergeCell ref="F2073:I2073"/>
    <mergeCell ref="F2074:I2074"/>
    <mergeCell ref="F2075:I2075"/>
    <mergeCell ref="F2100:I2100"/>
    <mergeCell ref="F2101:I2101"/>
    <mergeCell ref="F2102:I2102"/>
    <mergeCell ref="F2088:I2088"/>
    <mergeCell ref="F2089:I2089"/>
    <mergeCell ref="F2090:I2090"/>
    <mergeCell ref="F2091:I2091"/>
    <mergeCell ref="F2092:I2092"/>
    <mergeCell ref="F2093:I2093"/>
    <mergeCell ref="F2082:I2082"/>
    <mergeCell ref="F2083:I2083"/>
    <mergeCell ref="F2084:I2084"/>
    <mergeCell ref="F2085:I2085"/>
    <mergeCell ref="F2086:I2086"/>
    <mergeCell ref="F2087:I2087"/>
    <mergeCell ref="F2076:I2076"/>
    <mergeCell ref="F2077:I2077"/>
    <mergeCell ref="F2078:I2078"/>
    <mergeCell ref="F2079:I2079"/>
    <mergeCell ref="F2080:I2080"/>
    <mergeCell ref="F2081:I2081"/>
    <mergeCell ref="F2035:I2035"/>
    <mergeCell ref="F2036:I2036"/>
    <mergeCell ref="F2037:I2037"/>
    <mergeCell ref="F2038:I2038"/>
    <mergeCell ref="F2039:I2039"/>
    <mergeCell ref="F2040:I2040"/>
    <mergeCell ref="F2068:I2068"/>
    <mergeCell ref="F2069:I2069"/>
    <mergeCell ref="F2063:I2063"/>
    <mergeCell ref="F2064:I2064"/>
    <mergeCell ref="F2065:I2065"/>
    <mergeCell ref="F2066:I2066"/>
    <mergeCell ref="F2067:I2067"/>
    <mergeCell ref="F2057:I2057"/>
    <mergeCell ref="F2058:I2058"/>
    <mergeCell ref="F2059:I2059"/>
    <mergeCell ref="F2060:I2060"/>
    <mergeCell ref="F2061:I2061"/>
    <mergeCell ref="F2062:I2062"/>
    <mergeCell ref="F2053:I2053"/>
    <mergeCell ref="F2054:I2054"/>
    <mergeCell ref="F2055:I2055"/>
    <mergeCell ref="F2056:I2056"/>
    <mergeCell ref="F2047:I2047"/>
    <mergeCell ref="F2048:I2048"/>
    <mergeCell ref="F2049:I2049"/>
    <mergeCell ref="F2050:I2050"/>
    <mergeCell ref="F2051:I2051"/>
    <mergeCell ref="F2052:I2052"/>
    <mergeCell ref="F2041:I2041"/>
    <mergeCell ref="F2042:I2042"/>
    <mergeCell ref="F2043:I2043"/>
    <mergeCell ref="F2044:I2044"/>
    <mergeCell ref="F2045:I2045"/>
    <mergeCell ref="F2046:I2046"/>
    <mergeCell ref="F2032:I2032"/>
    <mergeCell ref="F2033:I2033"/>
    <mergeCell ref="F2034:I2034"/>
    <mergeCell ref="F2023:I2023"/>
    <mergeCell ref="F2024:I2024"/>
    <mergeCell ref="F2025:I2025"/>
    <mergeCell ref="F2026:I2026"/>
    <mergeCell ref="F2027:I2027"/>
    <mergeCell ref="F2028:I2028"/>
    <mergeCell ref="F1999:I1999"/>
    <mergeCell ref="F2000:I2000"/>
    <mergeCell ref="F2001:I2001"/>
    <mergeCell ref="F2002:I2002"/>
    <mergeCell ref="F2003:I2003"/>
    <mergeCell ref="F2004:I2004"/>
    <mergeCell ref="F2029:I2029"/>
    <mergeCell ref="F2030:I2030"/>
    <mergeCell ref="F2031:I2031"/>
    <mergeCell ref="F2017:I2017"/>
    <mergeCell ref="F2018:I2018"/>
    <mergeCell ref="F2019:I2019"/>
    <mergeCell ref="F2020:I2020"/>
    <mergeCell ref="F2021:I2021"/>
    <mergeCell ref="F2022:I2022"/>
    <mergeCell ref="F2011:I2011"/>
    <mergeCell ref="F2012:I2012"/>
    <mergeCell ref="F2013:I2013"/>
    <mergeCell ref="F2014:I2014"/>
    <mergeCell ref="F2015:I2015"/>
    <mergeCell ref="F2016:I2016"/>
    <mergeCell ref="F2005:I2005"/>
    <mergeCell ref="F2006:I2006"/>
    <mergeCell ref="F2007:I2007"/>
    <mergeCell ref="F2008:I2008"/>
    <mergeCell ref="F2009:I2009"/>
    <mergeCell ref="F2010:I2010"/>
    <mergeCell ref="F1996:I1996"/>
    <mergeCell ref="F1997:I1997"/>
    <mergeCell ref="F1998:I1998"/>
    <mergeCell ref="F1987:I1987"/>
    <mergeCell ref="F1988:I1988"/>
    <mergeCell ref="F1989:I1989"/>
    <mergeCell ref="F1990:I1990"/>
    <mergeCell ref="F1991:I1991"/>
    <mergeCell ref="F1992:I1992"/>
    <mergeCell ref="F1963:I1963"/>
    <mergeCell ref="F1964:I1964"/>
    <mergeCell ref="F1965:I1965"/>
    <mergeCell ref="F1966:I1966"/>
    <mergeCell ref="F1967:I1967"/>
    <mergeCell ref="F1968:I1968"/>
    <mergeCell ref="F1993:I1993"/>
    <mergeCell ref="F1994:I1994"/>
    <mergeCell ref="F1995:I1995"/>
    <mergeCell ref="F1981:I1981"/>
    <mergeCell ref="F1982:I1982"/>
    <mergeCell ref="F1983:I1983"/>
    <mergeCell ref="F1984:I1984"/>
    <mergeCell ref="F1985:I1985"/>
    <mergeCell ref="F1986:I1986"/>
    <mergeCell ref="F1975:I1975"/>
    <mergeCell ref="F1976:I1976"/>
    <mergeCell ref="F1977:I1977"/>
    <mergeCell ref="F1978:I1978"/>
    <mergeCell ref="F1979:I1979"/>
    <mergeCell ref="F1980:I1980"/>
    <mergeCell ref="F1969:I1969"/>
    <mergeCell ref="F1970:I1970"/>
    <mergeCell ref="F1971:I1971"/>
    <mergeCell ref="F1972:I1972"/>
    <mergeCell ref="F1973:I1973"/>
    <mergeCell ref="F1974:I1974"/>
    <mergeCell ref="F1961:I1961"/>
    <mergeCell ref="F1962:I1962"/>
    <mergeCell ref="F1951:I1951"/>
    <mergeCell ref="F1952:I1952"/>
    <mergeCell ref="F1953:I1953"/>
    <mergeCell ref="F1954:I1954"/>
    <mergeCell ref="F1955:I1955"/>
    <mergeCell ref="F1956:I1956"/>
    <mergeCell ref="F1946:I1946"/>
    <mergeCell ref="F1947:I1947"/>
    <mergeCell ref="F1948:I1948"/>
    <mergeCell ref="F1949:I1949"/>
    <mergeCell ref="F1950:I1950"/>
    <mergeCell ref="F1929:I1929"/>
    <mergeCell ref="F1930:I1930"/>
    <mergeCell ref="F1931:I1931"/>
    <mergeCell ref="F1932:I1932"/>
    <mergeCell ref="F1933:I1933"/>
    <mergeCell ref="F1957:I1957"/>
    <mergeCell ref="F1958:I1958"/>
    <mergeCell ref="F1959:I1959"/>
    <mergeCell ref="F1960:I1960"/>
    <mergeCell ref="F1940:I1940"/>
    <mergeCell ref="F1941:I1941"/>
    <mergeCell ref="F1942:I1942"/>
    <mergeCell ref="F1943:I1943"/>
    <mergeCell ref="F1944:I1944"/>
    <mergeCell ref="F1945:I1945"/>
    <mergeCell ref="F1934:I1934"/>
    <mergeCell ref="F1935:I1935"/>
    <mergeCell ref="F1936:I1936"/>
    <mergeCell ref="F1937:I1937"/>
    <mergeCell ref="F1638:I1638"/>
    <mergeCell ref="F1634:I1634"/>
    <mergeCell ref="F1627:I1627"/>
    <mergeCell ref="F1628:I1628"/>
    <mergeCell ref="F1629:I1629"/>
    <mergeCell ref="F1630:I1630"/>
    <mergeCell ref="F1631:I1631"/>
    <mergeCell ref="F1632:I1632"/>
    <mergeCell ref="F1633:I1633"/>
    <mergeCell ref="F1635:I1635"/>
    <mergeCell ref="F1636:I1636"/>
    <mergeCell ref="F1599:I1599"/>
    <mergeCell ref="F1600:I1600"/>
    <mergeCell ref="F1601:I1601"/>
    <mergeCell ref="F1606:I1606"/>
    <mergeCell ref="F1595:I1595"/>
    <mergeCell ref="F1596:I1596"/>
    <mergeCell ref="F1607:I1607"/>
    <mergeCell ref="F1616:I1616"/>
    <mergeCell ref="F1617:I1617"/>
    <mergeCell ref="F1619:I1619"/>
    <mergeCell ref="F1604:I1604"/>
    <mergeCell ref="F1605:I1605"/>
    <mergeCell ref="A1313:B1313"/>
    <mergeCell ref="F1321:I1321"/>
    <mergeCell ref="F1304:I1304"/>
    <mergeCell ref="F1296:I1296"/>
    <mergeCell ref="F1288:I1288"/>
    <mergeCell ref="F1280:I1280"/>
    <mergeCell ref="A1278:B1278"/>
    <mergeCell ref="F1637:I1637"/>
    <mergeCell ref="F1499:I1499"/>
    <mergeCell ref="F1500:I1500"/>
    <mergeCell ref="F1501:I1501"/>
    <mergeCell ref="F1620:I1620"/>
    <mergeCell ref="F1621:I1621"/>
    <mergeCell ref="F1622:I1622"/>
    <mergeCell ref="F1623:I1623"/>
    <mergeCell ref="F1624:I1624"/>
    <mergeCell ref="F1625:I1625"/>
    <mergeCell ref="F1626:I1626"/>
    <mergeCell ref="F1612:I1612"/>
    <mergeCell ref="F1613:I1613"/>
    <mergeCell ref="F1614:I1614"/>
    <mergeCell ref="F1615:I1615"/>
    <mergeCell ref="F1598:I1598"/>
    <mergeCell ref="F1581:I1581"/>
    <mergeCell ref="F1582:I1582"/>
    <mergeCell ref="F1583:I1583"/>
    <mergeCell ref="F1584:I1584"/>
    <mergeCell ref="F1585:I1585"/>
    <mergeCell ref="F1586:I1586"/>
    <mergeCell ref="F1587:I1587"/>
    <mergeCell ref="F1602:I1602"/>
    <mergeCell ref="F1603:I1603"/>
    <mergeCell ref="F1574:I1574"/>
    <mergeCell ref="F1580:I1580"/>
    <mergeCell ref="F1611:I1611"/>
    <mergeCell ref="F1575:I1575"/>
    <mergeCell ref="F1443:I1443"/>
    <mergeCell ref="F1444:I1444"/>
    <mergeCell ref="F1445:I1445"/>
    <mergeCell ref="F1346:I1346"/>
    <mergeCell ref="F1347:I1347"/>
    <mergeCell ref="F1348:I1348"/>
    <mergeCell ref="F1349:I1349"/>
    <mergeCell ref="F1350:I1350"/>
    <mergeCell ref="F1381:I1381"/>
    <mergeCell ref="F1382:I1382"/>
    <mergeCell ref="F1406:I1406"/>
    <mergeCell ref="F1407:I1407"/>
    <mergeCell ref="F1408:I1408"/>
    <mergeCell ref="F1409:I1409"/>
    <mergeCell ref="F1569:I1569"/>
    <mergeCell ref="F1594:I1594"/>
    <mergeCell ref="F1609:I1609"/>
    <mergeCell ref="F1610:I1610"/>
    <mergeCell ref="F1420:I1420"/>
    <mergeCell ref="F1588:I1588"/>
    <mergeCell ref="F1589:I1589"/>
    <mergeCell ref="F1590:I1590"/>
    <mergeCell ref="F1591:I1591"/>
    <mergeCell ref="F1592:I1592"/>
    <mergeCell ref="F1593:I1593"/>
    <mergeCell ref="F1608:I1608"/>
    <mergeCell ref="F1339:I1339"/>
    <mergeCell ref="F1454:I1454"/>
    <mergeCell ref="F1455:I1455"/>
    <mergeCell ref="F1456:I1456"/>
    <mergeCell ref="F1372:I1372"/>
    <mergeCell ref="F1373:I1373"/>
    <mergeCell ref="F1374:I1374"/>
    <mergeCell ref="F1363:I1363"/>
    <mergeCell ref="F1545:I1545"/>
    <mergeCell ref="F1486:I1486"/>
    <mergeCell ref="F1487:I1487"/>
    <mergeCell ref="F1360:I1360"/>
    <mergeCell ref="F1361:I1361"/>
    <mergeCell ref="F1362:I1362"/>
    <mergeCell ref="F1351:I1351"/>
    <mergeCell ref="F1352:I1352"/>
    <mergeCell ref="F1353:I1353"/>
    <mergeCell ref="F1354:I1354"/>
    <mergeCell ref="F1355:I1355"/>
    <mergeCell ref="F1528:I1528"/>
    <mergeCell ref="F1512:I1512"/>
    <mergeCell ref="F1513:I1513"/>
    <mergeCell ref="F1383:I1383"/>
    <mergeCell ref="F1340:I1340"/>
    <mergeCell ref="F1341:I1341"/>
    <mergeCell ref="F1380:I1380"/>
    <mergeCell ref="F965:I965"/>
    <mergeCell ref="F966:I966"/>
    <mergeCell ref="F967:I967"/>
    <mergeCell ref="F968:I968"/>
    <mergeCell ref="F1516:I1516"/>
    <mergeCell ref="F1517:I1517"/>
    <mergeCell ref="F1518:I1518"/>
    <mergeCell ref="F1519:I1519"/>
    <mergeCell ref="F1240:I1240"/>
    <mergeCell ref="F1241:I1241"/>
    <mergeCell ref="F1242:I1242"/>
    <mergeCell ref="F1243:I1243"/>
    <mergeCell ref="F1417:I1417"/>
    <mergeCell ref="F1418:I1418"/>
    <mergeCell ref="F1419:I1419"/>
    <mergeCell ref="F1427:I1427"/>
    <mergeCell ref="F1428:I1428"/>
    <mergeCell ref="F1429:I1429"/>
    <mergeCell ref="F1430:I1430"/>
    <mergeCell ref="F1431:I1431"/>
    <mergeCell ref="F1423:I1423"/>
    <mergeCell ref="F1465:I1465"/>
    <mergeCell ref="F1466:I1466"/>
    <mergeCell ref="F1422:I1422"/>
    <mergeCell ref="F1425:I1425"/>
    <mergeCell ref="F1495:I1495"/>
    <mergeCell ref="F1496:I1496"/>
    <mergeCell ref="F1497:I1497"/>
    <mergeCell ref="F1488:I1488"/>
    <mergeCell ref="F1485:I1485"/>
    <mergeCell ref="F1441:I1441"/>
    <mergeCell ref="F1560:I1560"/>
    <mergeCell ref="F1561:I1561"/>
    <mergeCell ref="F1562:I1562"/>
    <mergeCell ref="F1556:I1556"/>
    <mergeCell ref="F1514:I1514"/>
    <mergeCell ref="F1515:I1515"/>
    <mergeCell ref="F1313:I1313"/>
    <mergeCell ref="F1308:I1308"/>
    <mergeCell ref="F1278:I1278"/>
    <mergeCell ref="F1502:I1502"/>
    <mergeCell ref="F1503:I1503"/>
    <mergeCell ref="F1504:I1504"/>
    <mergeCell ref="F1325:I1325"/>
    <mergeCell ref="F1324:I1324"/>
    <mergeCell ref="F1317:I1317"/>
    <mergeCell ref="F1460:I1460"/>
    <mergeCell ref="F1446:I1446"/>
    <mergeCell ref="F1447:I1447"/>
    <mergeCell ref="F1522:I1522"/>
    <mergeCell ref="F1523:I1523"/>
    <mergeCell ref="F1524:I1524"/>
    <mergeCell ref="F1525:I1525"/>
    <mergeCell ref="F1526:I1526"/>
    <mergeCell ref="F1527:I1527"/>
    <mergeCell ref="F1541:I1541"/>
    <mergeCell ref="F1542:I1542"/>
    <mergeCell ref="F1384:I1384"/>
    <mergeCell ref="F1385:I1385"/>
    <mergeCell ref="F1366:I1366"/>
    <mergeCell ref="F1367:I1367"/>
    <mergeCell ref="F1368:I1368"/>
    <mergeCell ref="F1377:I1377"/>
    <mergeCell ref="F1342:I1342"/>
    <mergeCell ref="F1343:I1343"/>
    <mergeCell ref="F1344:I1344"/>
    <mergeCell ref="F1357:I1357"/>
    <mergeCell ref="F1358:I1358"/>
    <mergeCell ref="F1359:I1359"/>
    <mergeCell ref="F1365:I1365"/>
    <mergeCell ref="F1448:I1448"/>
    <mergeCell ref="F1449:I1449"/>
    <mergeCell ref="F1450:I1450"/>
    <mergeCell ref="F1451:I1451"/>
    <mergeCell ref="F1452:I1452"/>
    <mergeCell ref="F1345:I1345"/>
    <mergeCell ref="F1364:I1364"/>
    <mergeCell ref="F1356:I1356"/>
    <mergeCell ref="F1369:I1369"/>
    <mergeCell ref="F1370:I1370"/>
    <mergeCell ref="F1394:I1394"/>
    <mergeCell ref="F1421:I1421"/>
    <mergeCell ref="F1432:I1432"/>
    <mergeCell ref="F1433:I1433"/>
    <mergeCell ref="F1434:I1434"/>
    <mergeCell ref="F1435:I1435"/>
    <mergeCell ref="F1399:I1399"/>
    <mergeCell ref="F1400:I1400"/>
    <mergeCell ref="F1401:I1401"/>
    <mergeCell ref="F1402:I1402"/>
    <mergeCell ref="F1403:I1403"/>
    <mergeCell ref="F1404:I1404"/>
    <mergeCell ref="F1416:I1416"/>
    <mergeCell ref="F1378:I1378"/>
    <mergeCell ref="F1379:I1379"/>
    <mergeCell ref="F1439:I1439"/>
    <mergeCell ref="F1440:I1440"/>
    <mergeCell ref="F1532:I1532"/>
    <mergeCell ref="F1533:I1533"/>
    <mergeCell ref="F1507:I1507"/>
    <mergeCell ref="F1508:I1508"/>
    <mergeCell ref="F1509:I1509"/>
    <mergeCell ref="F1510:I1510"/>
    <mergeCell ref="F1511:I1511"/>
    <mergeCell ref="F1529:I1529"/>
    <mergeCell ref="F1530:I1530"/>
    <mergeCell ref="F1489:I1489"/>
    <mergeCell ref="F1490:I1490"/>
    <mergeCell ref="F1491:I1491"/>
    <mergeCell ref="F1492:I1492"/>
    <mergeCell ref="F1472:I1472"/>
    <mergeCell ref="F1473:I1473"/>
    <mergeCell ref="F1480:I1480"/>
    <mergeCell ref="F1481:I1481"/>
    <mergeCell ref="F1482:I1482"/>
    <mergeCell ref="F1483:I1483"/>
    <mergeCell ref="F1484:I1484"/>
    <mergeCell ref="F1474:I1474"/>
    <mergeCell ref="F1475:I1475"/>
    <mergeCell ref="F1476:I1476"/>
    <mergeCell ref="F1459:I1459"/>
    <mergeCell ref="F1461:I1461"/>
    <mergeCell ref="F1520:I1520"/>
    <mergeCell ref="F1493:I1493"/>
    <mergeCell ref="F1494:I1494"/>
    <mergeCell ref="F1531:I1531"/>
    <mergeCell ref="F1442:I1442"/>
    <mergeCell ref="F1479:I1479"/>
    <mergeCell ref="F1468:I1468"/>
    <mergeCell ref="F1469:I1469"/>
    <mergeCell ref="F1470:I1470"/>
    <mergeCell ref="F1471:I1471"/>
    <mergeCell ref="F1679:I1679"/>
    <mergeCell ref="F1680:I1680"/>
    <mergeCell ref="F1681:I1681"/>
    <mergeCell ref="F1671:I1671"/>
    <mergeCell ref="F1663:I1663"/>
    <mergeCell ref="F1667:I1667"/>
    <mergeCell ref="F1668:I1668"/>
    <mergeCell ref="F1669:I1669"/>
    <mergeCell ref="F1546:I1546"/>
    <mergeCell ref="F1547:I1547"/>
    <mergeCell ref="F1477:I1477"/>
    <mergeCell ref="F1478:I1478"/>
    <mergeCell ref="F1505:I1505"/>
    <mergeCell ref="F1650:I1650"/>
    <mergeCell ref="F1576:I1576"/>
    <mergeCell ref="F1577:I1577"/>
    <mergeCell ref="F1648:I1648"/>
    <mergeCell ref="F1649:I1649"/>
    <mergeCell ref="F1660:I1660"/>
    <mergeCell ref="F1661:I1661"/>
    <mergeCell ref="F1659:I1659"/>
    <mergeCell ref="F1597:I1597"/>
    <mergeCell ref="F1568:I1568"/>
    <mergeCell ref="F1543:I1543"/>
    <mergeCell ref="F1544:I1544"/>
    <mergeCell ref="F1558:I1558"/>
    <mergeCell ref="F1559:I1559"/>
    <mergeCell ref="F6:I6"/>
    <mergeCell ref="F1336:I1336"/>
    <mergeCell ref="A1337:B1337"/>
    <mergeCell ref="F1337:I1337"/>
    <mergeCell ref="F1338:I1338"/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969:I969"/>
    <mergeCell ref="F970:I970"/>
    <mergeCell ref="F971:I971"/>
    <mergeCell ref="F960:I960"/>
    <mergeCell ref="F961:I961"/>
    <mergeCell ref="F962:I962"/>
    <mergeCell ref="F963:I963"/>
    <mergeCell ref="F964:I964"/>
    <mergeCell ref="A1375:C1375"/>
    <mergeCell ref="F1375:I1375"/>
    <mergeCell ref="F1376:I1376"/>
    <mergeCell ref="F1390:I1390"/>
    <mergeCell ref="F1391:I1391"/>
    <mergeCell ref="F1392:I1392"/>
    <mergeCell ref="F1393:I1393"/>
    <mergeCell ref="F1387:I1387"/>
    <mergeCell ref="F1388:I1388"/>
    <mergeCell ref="F1389:I1389"/>
    <mergeCell ref="F1386:I1386"/>
    <mergeCell ref="F1371:I1371"/>
    <mergeCell ref="F1566:I1566"/>
    <mergeCell ref="F1567:I1567"/>
    <mergeCell ref="F1662:I1662"/>
    <mergeCell ref="F1534:I1534"/>
    <mergeCell ref="F1535:I1535"/>
    <mergeCell ref="F1536:I1536"/>
    <mergeCell ref="F1550:I1550"/>
    <mergeCell ref="F1551:I1551"/>
    <mergeCell ref="A1395:B1395"/>
    <mergeCell ref="F1395:I1395"/>
    <mergeCell ref="F1396:I1396"/>
    <mergeCell ref="F1397:I1397"/>
    <mergeCell ref="F1398:I1398"/>
    <mergeCell ref="F1410:I1410"/>
    <mergeCell ref="F1411:I1411"/>
    <mergeCell ref="F1412:I1412"/>
    <mergeCell ref="F1413:I1413"/>
    <mergeCell ref="F1414:I1414"/>
    <mergeCell ref="F1415:I1415"/>
    <mergeCell ref="F1405:I1405"/>
    <mergeCell ref="F1553:I1553"/>
    <mergeCell ref="F1554:I1554"/>
    <mergeCell ref="F1555:I1555"/>
    <mergeCell ref="F1618:I1618"/>
    <mergeCell ref="F1654:I1654"/>
    <mergeCell ref="F1537:I1537"/>
    <mergeCell ref="F1538:I1538"/>
    <mergeCell ref="F1539:I1539"/>
    <mergeCell ref="F1540:I1540"/>
    <mergeCell ref="F1557:I1557"/>
    <mergeCell ref="F1651:I1651"/>
    <mergeCell ref="F1645:I1645"/>
    <mergeCell ref="F1646:I1646"/>
    <mergeCell ref="F1647:I1647"/>
    <mergeCell ref="F1426:I1426"/>
    <mergeCell ref="F1453:I1453"/>
    <mergeCell ref="F1467:I1467"/>
    <mergeCell ref="F1436:I1436"/>
    <mergeCell ref="F1437:I1437"/>
    <mergeCell ref="F1438:I1438"/>
    <mergeCell ref="F1457:I1457"/>
    <mergeCell ref="F1458:I1458"/>
    <mergeCell ref="F1462:I1462"/>
    <mergeCell ref="F1463:I1463"/>
    <mergeCell ref="F1464:I1464"/>
    <mergeCell ref="F1570:I1570"/>
    <mergeCell ref="F1578:I1578"/>
    <mergeCell ref="F1579:I1579"/>
    <mergeCell ref="F1521:I1521"/>
    <mergeCell ref="F1571:I1571"/>
    <mergeCell ref="F1572:I1572"/>
    <mergeCell ref="F1573:I1573"/>
    <mergeCell ref="F1696:I1696"/>
    <mergeCell ref="F1682:I1682"/>
    <mergeCell ref="F1652:I1652"/>
    <mergeCell ref="F1653:I1653"/>
    <mergeCell ref="F1655:I1655"/>
    <mergeCell ref="F1656:I1656"/>
    <mergeCell ref="F1657:I1657"/>
    <mergeCell ref="F1658:I1658"/>
    <mergeCell ref="F1705:I1705"/>
    <mergeCell ref="F1640:I1640"/>
    <mergeCell ref="F1641:I1641"/>
    <mergeCell ref="F1642:I1642"/>
    <mergeCell ref="F1643:I1643"/>
    <mergeCell ref="F1644:I1644"/>
    <mergeCell ref="F1704:I1704"/>
    <mergeCell ref="F1702:I1702"/>
    <mergeCell ref="F1674:I1674"/>
    <mergeCell ref="F1675:I1675"/>
    <mergeCell ref="F1664:I1664"/>
    <mergeCell ref="F1665:I1665"/>
    <mergeCell ref="F1666:I1666"/>
    <mergeCell ref="F1670:I1670"/>
    <mergeCell ref="F1683:I1683"/>
    <mergeCell ref="F1684:I1684"/>
    <mergeCell ref="F1676:I1676"/>
    <mergeCell ref="F1677:I1677"/>
    <mergeCell ref="F1678:I1678"/>
    <mergeCell ref="F1548:I1548"/>
    <mergeCell ref="F1549:I1549"/>
    <mergeCell ref="F1563:I1563"/>
    <mergeCell ref="F1564:I1564"/>
    <mergeCell ref="F1565:I1565"/>
    <mergeCell ref="F1672:I1672"/>
    <mergeCell ref="F1673:I1673"/>
    <mergeCell ref="F1552:I1552"/>
    <mergeCell ref="F1724:I1724"/>
    <mergeCell ref="F1703:I1703"/>
    <mergeCell ref="F1700:I1700"/>
    <mergeCell ref="F1701:I1701"/>
    <mergeCell ref="F1697:I1697"/>
    <mergeCell ref="F1685:I1685"/>
    <mergeCell ref="F1686:I1686"/>
    <mergeCell ref="F1687:I1687"/>
    <mergeCell ref="F1688:I1688"/>
    <mergeCell ref="F1689:I1689"/>
    <mergeCell ref="F1690:I1690"/>
    <mergeCell ref="F1691:I1691"/>
    <mergeCell ref="F1692:I1692"/>
    <mergeCell ref="F1713:I1713"/>
    <mergeCell ref="F1714:I1714"/>
    <mergeCell ref="F1715:I1715"/>
    <mergeCell ref="F1716:I1716"/>
    <mergeCell ref="F1717:I1717"/>
    <mergeCell ref="F1698:I1698"/>
    <mergeCell ref="F1699:I1699"/>
    <mergeCell ref="F1706:I1706"/>
    <mergeCell ref="F1693:I1693"/>
    <mergeCell ref="F1694:I1694"/>
    <mergeCell ref="F1695:I1695"/>
    <mergeCell ref="F1733:I1733"/>
    <mergeCell ref="F1734:I1734"/>
    <mergeCell ref="F1735:I1735"/>
    <mergeCell ref="F1736:I1736"/>
    <mergeCell ref="F1751:I1751"/>
    <mergeCell ref="F1752:I1752"/>
    <mergeCell ref="F1753:I1753"/>
    <mergeCell ref="F1754:I1754"/>
    <mergeCell ref="F1743:I1743"/>
    <mergeCell ref="F1744:I1744"/>
    <mergeCell ref="F1745:I1745"/>
    <mergeCell ref="F1746:I1746"/>
    <mergeCell ref="F1747:I1747"/>
    <mergeCell ref="F1748:I1748"/>
    <mergeCell ref="F1718:I1718"/>
    <mergeCell ref="F1707:I1707"/>
    <mergeCell ref="F1708:I1708"/>
    <mergeCell ref="F1709:I1709"/>
    <mergeCell ref="F1710:I1710"/>
    <mergeCell ref="F1711:I1711"/>
    <mergeCell ref="F1712:I1712"/>
    <mergeCell ref="F1725:I1725"/>
    <mergeCell ref="F1726:I1726"/>
    <mergeCell ref="F1727:I1727"/>
    <mergeCell ref="F1728:I1728"/>
    <mergeCell ref="F1729:I1729"/>
    <mergeCell ref="F1730:I1730"/>
    <mergeCell ref="F1719:I1719"/>
    <mergeCell ref="F1720:I1720"/>
    <mergeCell ref="F1721:I1721"/>
    <mergeCell ref="F1722:I1722"/>
    <mergeCell ref="F1723:I1723"/>
    <mergeCell ref="F1768:I1768"/>
    <mergeCell ref="F1773:I1773"/>
    <mergeCell ref="F1778:I1778"/>
    <mergeCell ref="F1783:I1783"/>
    <mergeCell ref="F1788:I1788"/>
    <mergeCell ref="F1790:I1790"/>
    <mergeCell ref="F1761:I1761"/>
    <mergeCell ref="F1762:I1762"/>
    <mergeCell ref="F1763:I1763"/>
    <mergeCell ref="F1789:I1789"/>
    <mergeCell ref="F1802:I1802"/>
    <mergeCell ref="F1803:I1803"/>
    <mergeCell ref="F1806:I1806"/>
    <mergeCell ref="F1815:I1815"/>
    <mergeCell ref="F1818:I1818"/>
    <mergeCell ref="F1819:I1819"/>
    <mergeCell ref="F1792:I1792"/>
    <mergeCell ref="F1794:I1794"/>
    <mergeCell ref="F1796:I1796"/>
    <mergeCell ref="F1798:I1798"/>
    <mergeCell ref="F1800:I1800"/>
    <mergeCell ref="F1834:I1834"/>
    <mergeCell ref="F1846:I1846"/>
    <mergeCell ref="F1849:I1849"/>
    <mergeCell ref="F1851:I1851"/>
    <mergeCell ref="F1820:I1820"/>
    <mergeCell ref="F1826:I1826"/>
    <mergeCell ref="F1828:I1828"/>
    <mergeCell ref="F1830:I1830"/>
    <mergeCell ref="F1832:I1832"/>
    <mergeCell ref="F1843:I1843"/>
    <mergeCell ref="F1866:I1866"/>
    <mergeCell ref="F1867:I1867"/>
    <mergeCell ref="F1868:I1868"/>
    <mergeCell ref="F1869:I1869"/>
    <mergeCell ref="F1870:I1870"/>
    <mergeCell ref="F1871:I1871"/>
    <mergeCell ref="F1862:I1862"/>
    <mergeCell ref="F1863:I1863"/>
    <mergeCell ref="F1864:I1864"/>
    <mergeCell ref="F1865:I1865"/>
    <mergeCell ref="F1878:I1878"/>
    <mergeCell ref="F1879:I1879"/>
    <mergeCell ref="F1880:I1880"/>
    <mergeCell ref="F1881:I1881"/>
    <mergeCell ref="F1872:I1872"/>
    <mergeCell ref="F1873:I1873"/>
    <mergeCell ref="F1874:I1874"/>
    <mergeCell ref="F1875:I1875"/>
    <mergeCell ref="F1876:I1876"/>
    <mergeCell ref="F1877:I1877"/>
    <mergeCell ref="F1882:I1882"/>
    <mergeCell ref="F1883:I1883"/>
    <mergeCell ref="F1884:I1884"/>
    <mergeCell ref="F1885:I1885"/>
    <mergeCell ref="F1886:I1886"/>
    <mergeCell ref="F1887:I1887"/>
    <mergeCell ref="F2393:I2393"/>
    <mergeCell ref="F1888:I1888"/>
    <mergeCell ref="F1889:I1889"/>
    <mergeCell ref="F1890:I1890"/>
    <mergeCell ref="F1891:I1891"/>
    <mergeCell ref="F1892:I1892"/>
    <mergeCell ref="F1893:I1893"/>
    <mergeCell ref="F1927:I1927"/>
    <mergeCell ref="F1928:I1928"/>
    <mergeCell ref="F1918:I1918"/>
    <mergeCell ref="F1919:I1919"/>
    <mergeCell ref="F1920:I1920"/>
    <mergeCell ref="F1921:I1921"/>
    <mergeCell ref="F1922:I1922"/>
    <mergeCell ref="F1923:I1923"/>
    <mergeCell ref="F1912:I1912"/>
    <mergeCell ref="F2394:I2394"/>
    <mergeCell ref="F2395:I2395"/>
    <mergeCell ref="F2396:I2396"/>
    <mergeCell ref="F1894:I1894"/>
    <mergeCell ref="F1895:I1895"/>
    <mergeCell ref="F1896:I1896"/>
    <mergeCell ref="F2392:I2392"/>
    <mergeCell ref="F1906:I1906"/>
    <mergeCell ref="F1907:I1907"/>
    <mergeCell ref="F1908:I1908"/>
    <mergeCell ref="F1909:I1909"/>
    <mergeCell ref="F1910:I1910"/>
    <mergeCell ref="F1911:I1911"/>
    <mergeCell ref="F1900:I1900"/>
    <mergeCell ref="F1901:I1901"/>
    <mergeCell ref="F1902:I1902"/>
    <mergeCell ref="F1903:I1903"/>
    <mergeCell ref="F1904:I1904"/>
    <mergeCell ref="F1905:I1905"/>
    <mergeCell ref="F1938:I1938"/>
    <mergeCell ref="F1939:I1939"/>
    <mergeCell ref="F1899:I1899"/>
    <mergeCell ref="F1924:I1924"/>
    <mergeCell ref="F1925:I1925"/>
    <mergeCell ref="F1926:I1926"/>
    <mergeCell ref="F1897:I1897"/>
    <mergeCell ref="F1898:I1898"/>
    <mergeCell ref="F1913:I1913"/>
    <mergeCell ref="F1914:I1914"/>
    <mergeCell ref="F1915:I1915"/>
    <mergeCell ref="F1916:I1916"/>
    <mergeCell ref="F1917:I1917"/>
    <mergeCell ref="F1760:I1760"/>
    <mergeCell ref="A5:B5"/>
    <mergeCell ref="F1272:I1272"/>
    <mergeCell ref="F1273:I1273"/>
    <mergeCell ref="F1274:I1274"/>
    <mergeCell ref="F1327:I1327"/>
    <mergeCell ref="F1334:I1334"/>
    <mergeCell ref="F1335:I1335"/>
    <mergeCell ref="F1328:I1328"/>
    <mergeCell ref="F1331:I1331"/>
    <mergeCell ref="F16:I16"/>
    <mergeCell ref="F17:I17"/>
    <mergeCell ref="F18:I18"/>
    <mergeCell ref="F1236:I1236"/>
    <mergeCell ref="F1237:I1237"/>
    <mergeCell ref="F1424:I1424"/>
    <mergeCell ref="F1639:I1639"/>
    <mergeCell ref="F1755:I1755"/>
    <mergeCell ref="F1756:I1756"/>
    <mergeCell ref="F1757:I1757"/>
    <mergeCell ref="F1758:I1758"/>
    <mergeCell ref="F1759:I1759"/>
    <mergeCell ref="F1749:I1749"/>
    <mergeCell ref="F1750:I1750"/>
    <mergeCell ref="F1737:I1737"/>
    <mergeCell ref="F1738:I1738"/>
    <mergeCell ref="F1739:I1739"/>
    <mergeCell ref="F1740:I1740"/>
    <mergeCell ref="F1741:I1741"/>
    <mergeCell ref="F1742:I1742"/>
    <mergeCell ref="F1731:I1731"/>
    <mergeCell ref="F1732:I1732"/>
  </mergeCells>
  <conditionalFormatting sqref="A5">
    <cfRule type="expression" dxfId="3" priority="1" stopIfTrue="1">
      <formula>LEN(TRIM(A5))=0</formula>
    </cfRule>
  </conditionalFormatting>
  <conditionalFormatting sqref="B1237:B1251">
    <cfRule type="expression" dxfId="3" priority="2" stopIfTrue="1">
      <formula>LEN(TRIM(A5))=0</formula>
    </cfRule>
  </conditionalFormatting>
  <printOptions gridLines="false" gridLinesSet="true"/>
  <pageMargins left="0.39370078740157" right="0.23622047244094" top="0.86" bottom="0.5" header="0.72" footer="0.31496062992126"/>
  <pageSetup paperSize="5" orientation="landscape" scale="75" fitToHeight="0" fitToWidth="1" r:id="rId1"/>
  <headerFooter differentOddEven="false" differentFirst="false" scaleWithDoc="true" alignWithMargins="true">
    <oddHeader/>
    <oddFooter>&amp;CPage &amp;P of 89</oddFooter>
    <evenHeader/>
    <evenFooter/>
    <firstHeader/>
    <firstFooter/>
  </headerFooter>
  <drawing r:id="rId2"/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92D050"/>
    <outlinePr summaryBelow="1" summaryRight="1"/>
  </sheetPr>
  <dimension ref="A1:AE2753"/>
  <sheetViews>
    <sheetView tabSelected="0" workbookViewId="0" zoomScale="110" zoomScaleNormal="130" view="pageBreakPreview" showGridLines="true" showRowColHeaders="1">
      <selection activeCell="B1371" sqref="B1371:B1385"/>
    </sheetView>
  </sheetViews>
  <sheetFormatPr defaultRowHeight="14.4" defaultColWidth="9.140625" outlineLevelRow="0" outlineLevelCol="0"/>
  <cols>
    <col min="1" max="1" width="6.5703125" customWidth="true" style="258"/>
    <col min="2" max="2" width="49.7109375" customWidth="true" style="226"/>
    <col min="3" max="3" width="15.5703125" customWidth="true" style="257"/>
    <col min="4" max="4" width="13.5703125" customWidth="true" style="258"/>
    <col min="5" max="5" width="13.140625" customWidth="true" style="226"/>
    <col min="6" max="6" width="10.7109375" customWidth="true" style="258"/>
    <col min="7" max="7" width="9.140625" style="258"/>
    <col min="8" max="8" width="9.140625" style="258"/>
    <col min="9" max="9" width="9.140625" style="258"/>
    <col min="10" max="10" width="10.28515625" customWidth="true" style="258"/>
    <col min="11" max="11" width="15.7109375" customWidth="true" style="259"/>
    <col min="12" max="12" width="15.7109375" customWidth="true" style="259"/>
    <col min="13" max="13" width="15.7109375" customWidth="true" style="259"/>
    <col min="14" max="14" width="13.140625" customWidth="true" style="260"/>
    <col min="15" max="15" width="10.28515625" hidden="true" customWidth="true" style="1"/>
    <col min="16" max="16" width="0" hidden="true" customWidth="true" style="196"/>
    <col min="17" max="17" width="17.85546875" customWidth="true" style="451"/>
    <col min="18" max="18" width="9.140625" style="445"/>
    <col min="19" max="19" width="9.140625" style="445"/>
    <col min="20" max="20" width="9.140625" style="426"/>
    <col min="21" max="21" width="9.140625" style="1"/>
    <col min="22" max="22" width="9.140625" style="1"/>
    <col min="23" max="23" width="9.140625" style="1"/>
    <col min="24" max="24" width="9.140625" style="1"/>
    <col min="25" max="25" width="35.42578125" customWidth="true" style="1"/>
    <col min="26" max="26" width="10.42578125" customWidth="true" style="1"/>
    <col min="27" max="27" width="11.5703125" customWidth="true" style="1"/>
    <col min="28" max="28" width="9.140625" style="1"/>
  </cols>
  <sheetData>
    <row r="1" spans="1:31">
      <c r="A1" s="602" t="s">
        <v>1037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4"/>
    </row>
    <row r="2" spans="1:31">
      <c r="A2" s="319"/>
      <c r="B2" s="320"/>
      <c r="C2" s="319"/>
      <c r="D2" s="321"/>
      <c r="E2" s="322"/>
      <c r="F2" s="321"/>
      <c r="G2" s="321"/>
      <c r="H2" s="321"/>
      <c r="I2" s="321"/>
      <c r="J2" s="321"/>
      <c r="K2" s="323"/>
      <c r="L2" s="324"/>
      <c r="M2" s="324"/>
      <c r="N2" s="254"/>
    </row>
    <row r="3" spans="1:31" customHeight="1" ht="12.75" s="6" customFormat="1">
      <c r="A3" s="605" t="s">
        <v>1</v>
      </c>
      <c r="B3" s="607" t="s">
        <v>2</v>
      </c>
      <c r="C3" s="605" t="s">
        <v>3</v>
      </c>
      <c r="D3" s="605" t="s">
        <v>4</v>
      </c>
      <c r="E3" s="605" t="s">
        <v>5</v>
      </c>
      <c r="F3" s="609" t="s">
        <v>6</v>
      </c>
      <c r="G3" s="610"/>
      <c r="H3" s="610"/>
      <c r="I3" s="611"/>
      <c r="J3" s="605" t="s">
        <v>7</v>
      </c>
      <c r="K3" s="612" t="s">
        <v>8</v>
      </c>
      <c r="L3" s="613"/>
      <c r="M3" s="614"/>
      <c r="N3" s="615" t="s">
        <v>9</v>
      </c>
      <c r="P3" s="249"/>
      <c r="Q3" s="452"/>
      <c r="R3" s="48"/>
      <c r="S3" s="48"/>
      <c r="T3" s="250"/>
    </row>
    <row r="4" spans="1:31" customHeight="1" ht="38.25" s="6" customFormat="1">
      <c r="A4" s="606"/>
      <c r="B4" s="608"/>
      <c r="C4" s="606"/>
      <c r="D4" s="606"/>
      <c r="E4" s="606"/>
      <c r="F4" s="325" t="s">
        <v>10</v>
      </c>
      <c r="G4" s="325" t="s">
        <v>11</v>
      </c>
      <c r="H4" s="325" t="s">
        <v>12</v>
      </c>
      <c r="I4" s="325" t="s">
        <v>13</v>
      </c>
      <c r="J4" s="606"/>
      <c r="K4" s="326" t="s">
        <v>14</v>
      </c>
      <c r="L4" s="326" t="s">
        <v>15</v>
      </c>
      <c r="M4" s="326" t="s">
        <v>16</v>
      </c>
      <c r="N4" s="616"/>
      <c r="P4" s="249"/>
      <c r="Q4" s="452"/>
      <c r="R4" s="48"/>
      <c r="S4" s="48"/>
      <c r="T4" s="250"/>
    </row>
    <row r="5" spans="1:31" customHeight="1" ht="12.75" s="10" customFormat="1">
      <c r="A5" s="590" t="s">
        <v>17</v>
      </c>
      <c r="B5" s="591"/>
      <c r="C5" s="224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1"/>
      <c r="P5" s="252"/>
      <c r="Q5" s="453"/>
      <c r="R5" s="47"/>
      <c r="S5" s="47"/>
      <c r="T5" s="46"/>
    </row>
    <row r="6" spans="1:31" customHeight="1" ht="42.75" s="10" customFormat="1">
      <c r="A6" s="226"/>
      <c r="B6" s="63" t="s">
        <v>1038</v>
      </c>
      <c r="C6" s="181" t="s">
        <v>1039</v>
      </c>
      <c r="D6" s="181" t="s">
        <v>20</v>
      </c>
      <c r="E6" s="181" t="s">
        <v>30</v>
      </c>
      <c r="F6" s="594" t="s">
        <v>1040</v>
      </c>
      <c r="G6" s="592"/>
      <c r="H6" s="592"/>
      <c r="I6" s="593"/>
      <c r="J6" s="181" t="s">
        <v>23</v>
      </c>
      <c r="K6" s="255">
        <f>L6+M6</f>
        <v>2187650</v>
      </c>
      <c r="L6" s="255">
        <v>2187650</v>
      </c>
      <c r="M6" s="237"/>
      <c r="N6" s="174"/>
      <c r="P6" s="252"/>
      <c r="Q6" s="453"/>
      <c r="R6" s="47"/>
      <c r="S6" s="47"/>
      <c r="T6" s="46"/>
    </row>
    <row r="7" spans="1:31" customHeight="1" ht="42.75" s="10" customFormat="1">
      <c r="A7" s="226"/>
      <c r="B7" s="63" t="s">
        <v>1041</v>
      </c>
      <c r="C7" s="181" t="s">
        <v>19</v>
      </c>
      <c r="D7" s="181" t="s">
        <v>20</v>
      </c>
      <c r="E7" s="181" t="s">
        <v>38</v>
      </c>
      <c r="F7" s="594" t="s">
        <v>1042</v>
      </c>
      <c r="G7" s="592"/>
      <c r="H7" s="592"/>
      <c r="I7" s="593"/>
      <c r="J7" s="181" t="s">
        <v>23</v>
      </c>
      <c r="K7" s="255">
        <f>L7+M7</f>
        <v>13497469.61</v>
      </c>
      <c r="L7" s="255">
        <v>13497469.61</v>
      </c>
      <c r="M7" s="237"/>
      <c r="N7" s="174"/>
      <c r="P7" s="252"/>
      <c r="Q7" s="453"/>
      <c r="R7" s="47"/>
      <c r="S7" s="47"/>
      <c r="T7" s="46"/>
    </row>
    <row r="8" spans="1:31" customHeight="1" ht="42.75" s="10" customFormat="1">
      <c r="A8" s="226"/>
      <c r="B8" s="63" t="s">
        <v>1043</v>
      </c>
      <c r="C8" s="181" t="s">
        <v>1044</v>
      </c>
      <c r="D8" s="181" t="s">
        <v>20</v>
      </c>
      <c r="E8" s="181" t="s">
        <v>508</v>
      </c>
      <c r="F8" s="594" t="s">
        <v>1042</v>
      </c>
      <c r="G8" s="592"/>
      <c r="H8" s="592"/>
      <c r="I8" s="593"/>
      <c r="J8" s="181" t="s">
        <v>23</v>
      </c>
      <c r="K8" s="255">
        <f>L8+M8</f>
        <v>1450000</v>
      </c>
      <c r="L8" s="255">
        <v>1450000</v>
      </c>
      <c r="M8" s="237"/>
      <c r="N8" s="174"/>
      <c r="P8" s="252"/>
      <c r="Q8" s="453"/>
      <c r="R8" s="47"/>
      <c r="S8" s="47"/>
      <c r="T8" s="46"/>
    </row>
    <row r="9" spans="1:31" customHeight="1" ht="42.75" s="10" customFormat="1">
      <c r="A9" s="226"/>
      <c r="B9" s="63" t="s">
        <v>1045</v>
      </c>
      <c r="C9" s="181" t="s">
        <v>1044</v>
      </c>
      <c r="D9" s="181" t="s">
        <v>20</v>
      </c>
      <c r="E9" s="181" t="s">
        <v>508</v>
      </c>
      <c r="F9" s="594" t="s">
        <v>1042</v>
      </c>
      <c r="G9" s="592"/>
      <c r="H9" s="592"/>
      <c r="I9" s="593"/>
      <c r="J9" s="181" t="s">
        <v>23</v>
      </c>
      <c r="K9" s="255">
        <f>L9+M9</f>
        <v>4700000</v>
      </c>
      <c r="L9" s="255">
        <v>4700000</v>
      </c>
      <c r="M9" s="237"/>
      <c r="N9" s="174"/>
      <c r="P9" s="252"/>
      <c r="Q9" s="453"/>
      <c r="R9" s="47"/>
      <c r="S9" s="47"/>
      <c r="T9" s="46"/>
    </row>
    <row r="10" spans="1:31" customHeight="1" ht="42.75" s="10" customFormat="1">
      <c r="A10" s="226"/>
      <c r="B10" s="63" t="s">
        <v>1046</v>
      </c>
      <c r="C10" s="181" t="s">
        <v>19</v>
      </c>
      <c r="D10" s="181" t="s">
        <v>20</v>
      </c>
      <c r="E10" s="181" t="s">
        <v>508</v>
      </c>
      <c r="F10" s="594" t="s">
        <v>1047</v>
      </c>
      <c r="G10" s="592"/>
      <c r="H10" s="592"/>
      <c r="I10" s="593"/>
      <c r="J10" s="181" t="s">
        <v>23</v>
      </c>
      <c r="K10" s="255">
        <f>L10+M10</f>
        <v>7066000</v>
      </c>
      <c r="L10" s="255">
        <v>7066000</v>
      </c>
      <c r="M10" s="237"/>
      <c r="N10" s="174"/>
      <c r="P10" s="252"/>
      <c r="Q10" s="453"/>
      <c r="R10" s="47"/>
      <c r="S10" s="47"/>
      <c r="T10" s="46"/>
    </row>
    <row r="11" spans="1:31" customHeight="1" ht="42.75" s="10" customFormat="1">
      <c r="A11" s="226"/>
      <c r="B11" s="63" t="s">
        <v>1048</v>
      </c>
      <c r="C11" s="181" t="s">
        <v>19</v>
      </c>
      <c r="D11" s="181" t="s">
        <v>20</v>
      </c>
      <c r="E11" s="181" t="s">
        <v>508</v>
      </c>
      <c r="F11" s="594" t="s">
        <v>1047</v>
      </c>
      <c r="G11" s="592"/>
      <c r="H11" s="592"/>
      <c r="I11" s="593"/>
      <c r="J11" s="181" t="s">
        <v>23</v>
      </c>
      <c r="K11" s="255">
        <f>L11+M11</f>
        <v>280000</v>
      </c>
      <c r="L11" s="255">
        <v>280000</v>
      </c>
      <c r="M11" s="237"/>
      <c r="N11" s="174"/>
      <c r="P11" s="252"/>
      <c r="Q11" s="453"/>
      <c r="R11" s="47"/>
      <c r="S11" s="47"/>
      <c r="T11" s="46"/>
    </row>
    <row r="12" spans="1:31" customHeight="1" ht="42.75" s="10" customFormat="1">
      <c r="A12" s="226"/>
      <c r="B12" s="63" t="s">
        <v>1049</v>
      </c>
      <c r="C12" s="181" t="s">
        <v>19</v>
      </c>
      <c r="D12" s="181" t="s">
        <v>20</v>
      </c>
      <c r="E12" s="181" t="s">
        <v>508</v>
      </c>
      <c r="F12" s="594" t="s">
        <v>1047</v>
      </c>
      <c r="G12" s="592"/>
      <c r="H12" s="592"/>
      <c r="I12" s="593"/>
      <c r="J12" s="181" t="s">
        <v>23</v>
      </c>
      <c r="K12" s="255">
        <f>L12+M12</f>
        <v>5290000</v>
      </c>
      <c r="L12" s="255">
        <v>5290000</v>
      </c>
      <c r="M12" s="237"/>
      <c r="N12" s="174"/>
      <c r="P12" s="252"/>
      <c r="Q12" s="453"/>
      <c r="R12" s="47"/>
      <c r="S12" s="47"/>
      <c r="T12" s="46"/>
    </row>
    <row r="13" spans="1:31" customHeight="1" ht="42.75" s="10" customFormat="1">
      <c r="A13" s="226"/>
      <c r="B13" s="63" t="s">
        <v>1050</v>
      </c>
      <c r="C13" s="181" t="s">
        <v>19</v>
      </c>
      <c r="D13" s="181" t="s">
        <v>20</v>
      </c>
      <c r="E13" s="181" t="s">
        <v>508</v>
      </c>
      <c r="F13" s="594" t="s">
        <v>1047</v>
      </c>
      <c r="G13" s="592"/>
      <c r="H13" s="592"/>
      <c r="I13" s="593"/>
      <c r="J13" s="181" t="s">
        <v>23</v>
      </c>
      <c r="K13" s="255">
        <f>L13+M13</f>
        <v>145000</v>
      </c>
      <c r="L13" s="255">
        <v>145000</v>
      </c>
      <c r="M13" s="237"/>
      <c r="N13" s="174"/>
      <c r="P13" s="252"/>
      <c r="Q13" s="453"/>
      <c r="R13" s="47"/>
      <c r="S13" s="47"/>
      <c r="T13" s="46"/>
    </row>
    <row r="14" spans="1:31" customHeight="1" ht="42.75" s="10" customFormat="1">
      <c r="A14" s="226"/>
      <c r="B14" s="63" t="s">
        <v>1051</v>
      </c>
      <c r="C14" s="181" t="s">
        <v>19</v>
      </c>
      <c r="D14" s="181" t="s">
        <v>20</v>
      </c>
      <c r="E14" s="181" t="s">
        <v>42</v>
      </c>
      <c r="F14" s="594" t="s">
        <v>1047</v>
      </c>
      <c r="G14" s="592"/>
      <c r="H14" s="592"/>
      <c r="I14" s="593"/>
      <c r="J14" s="181" t="s">
        <v>23</v>
      </c>
      <c r="K14" s="255">
        <f>L14+M14</f>
        <v>162800</v>
      </c>
      <c r="L14" s="255">
        <v>162800</v>
      </c>
      <c r="M14" s="237"/>
      <c r="N14" s="174"/>
      <c r="P14" s="252"/>
      <c r="Q14" s="453"/>
      <c r="R14" s="47"/>
      <c r="S14" s="47"/>
      <c r="T14" s="46"/>
    </row>
    <row r="15" spans="1:31" customHeight="1" ht="42.75" s="10" customFormat="1">
      <c r="A15" s="226"/>
      <c r="B15" s="63" t="s">
        <v>1052</v>
      </c>
      <c r="C15" s="181" t="s">
        <v>1053</v>
      </c>
      <c r="D15" s="181" t="s">
        <v>20</v>
      </c>
      <c r="E15" s="181" t="s">
        <v>42</v>
      </c>
      <c r="F15" s="594" t="s">
        <v>1047</v>
      </c>
      <c r="G15" s="592"/>
      <c r="H15" s="592"/>
      <c r="I15" s="593"/>
      <c r="J15" s="181" t="s">
        <v>23</v>
      </c>
      <c r="K15" s="255">
        <f>L15+M15</f>
        <v>670000</v>
      </c>
      <c r="L15" s="255">
        <v>670000</v>
      </c>
      <c r="M15" s="237"/>
      <c r="N15" s="174"/>
      <c r="P15" s="252"/>
      <c r="Q15" s="453"/>
      <c r="R15" s="47"/>
      <c r="S15" s="47"/>
      <c r="T15" s="46"/>
    </row>
    <row r="16" spans="1:31" customHeight="1" ht="52.5" s="10" customFormat="1">
      <c r="A16" s="226"/>
      <c r="B16" s="63" t="s">
        <v>1054</v>
      </c>
      <c r="C16" s="181" t="s">
        <v>243</v>
      </c>
      <c r="D16" s="181" t="s">
        <v>20</v>
      </c>
      <c r="E16" s="181" t="s">
        <v>512</v>
      </c>
      <c r="F16" s="594" t="s">
        <v>1047</v>
      </c>
      <c r="G16" s="592"/>
      <c r="H16" s="592"/>
      <c r="I16" s="593"/>
      <c r="J16" s="181" t="s">
        <v>23</v>
      </c>
      <c r="K16" s="255">
        <f>L16+M16</f>
        <v>3000000</v>
      </c>
      <c r="L16" s="255">
        <v>3000000</v>
      </c>
      <c r="M16" s="237"/>
      <c r="N16" s="174"/>
      <c r="P16" s="252"/>
      <c r="Q16" s="453"/>
      <c r="R16" s="47"/>
      <c r="S16" s="47"/>
      <c r="T16" s="46"/>
    </row>
    <row r="17" spans="1:31" customHeight="1" ht="42.75" s="10" customFormat="1">
      <c r="A17" s="226"/>
      <c r="B17" s="63" t="s">
        <v>1055</v>
      </c>
      <c r="C17" s="181" t="s">
        <v>243</v>
      </c>
      <c r="D17" s="181" t="s">
        <v>20</v>
      </c>
      <c r="E17" s="181" t="s">
        <v>42</v>
      </c>
      <c r="F17" s="594" t="s">
        <v>1047</v>
      </c>
      <c r="G17" s="592"/>
      <c r="H17" s="592"/>
      <c r="I17" s="593"/>
      <c r="J17" s="181" t="s">
        <v>23</v>
      </c>
      <c r="K17" s="255">
        <f>L17+M17</f>
        <v>298376.91</v>
      </c>
      <c r="L17" s="255">
        <v>298376.91</v>
      </c>
      <c r="M17" s="237"/>
      <c r="N17" s="174"/>
      <c r="P17" s="252"/>
      <c r="Q17" s="453"/>
      <c r="R17" s="47"/>
      <c r="S17" s="47"/>
      <c r="T17" s="46"/>
    </row>
    <row r="18" spans="1:31" customHeight="1" ht="18" s="10" customFormat="1">
      <c r="A18" s="226"/>
      <c r="B18" s="227" t="s">
        <v>1056</v>
      </c>
      <c r="C18" s="181"/>
      <c r="D18" s="181"/>
      <c r="E18" s="181"/>
      <c r="F18" s="594"/>
      <c r="G18" s="592"/>
      <c r="H18" s="592"/>
      <c r="I18" s="593"/>
      <c r="J18" s="181"/>
      <c r="K18" s="255"/>
      <c r="L18" s="255"/>
      <c r="M18" s="237"/>
      <c r="N18" s="174"/>
      <c r="P18" s="252"/>
      <c r="Q18" s="453"/>
      <c r="R18" s="47"/>
      <c r="S18" s="47"/>
      <c r="T18" s="46"/>
    </row>
    <row r="19" spans="1:31" customHeight="1" ht="30" s="10" customFormat="1">
      <c r="A19" s="226"/>
      <c r="B19" s="647" t="s">
        <v>1057</v>
      </c>
      <c r="C19" s="181" t="s">
        <v>243</v>
      </c>
      <c r="D19" s="181" t="s">
        <v>20</v>
      </c>
      <c r="E19" s="663" t="s">
        <v>21</v>
      </c>
      <c r="F19" s="594" t="s">
        <v>933</v>
      </c>
      <c r="G19" s="592"/>
      <c r="H19" s="592"/>
      <c r="I19" s="593"/>
      <c r="J19" s="181" t="s">
        <v>23</v>
      </c>
      <c r="K19" s="255">
        <f>L19+M19</f>
        <v>2500000</v>
      </c>
      <c r="L19" s="259">
        <v>2500000</v>
      </c>
      <c r="M19" s="237"/>
      <c r="N19" s="174"/>
      <c r="P19" s="436"/>
      <c r="Q19" s="460"/>
      <c r="R19" s="47"/>
      <c r="S19" s="47"/>
      <c r="T19" s="46"/>
    </row>
    <row r="20" spans="1:31" customHeight="1" ht="30" s="10" customFormat="1">
      <c r="A20" s="226"/>
      <c r="B20" s="647" t="s">
        <v>1059</v>
      </c>
      <c r="C20" s="181" t="s">
        <v>243</v>
      </c>
      <c r="D20" s="181" t="s">
        <v>20</v>
      </c>
      <c r="E20" s="663" t="s">
        <v>21</v>
      </c>
      <c r="F20" s="594" t="s">
        <v>933</v>
      </c>
      <c r="G20" s="592"/>
      <c r="H20" s="592"/>
      <c r="I20" s="593"/>
      <c r="J20" s="181" t="s">
        <v>23</v>
      </c>
      <c r="K20" s="255">
        <f>L20+M20</f>
        <v>527100</v>
      </c>
      <c r="L20" s="259">
        <v>527100</v>
      </c>
      <c r="M20" s="237"/>
      <c r="N20" s="174"/>
      <c r="P20" s="436"/>
      <c r="Q20" s="460"/>
      <c r="R20" s="47"/>
      <c r="S20" s="47"/>
      <c r="T20" s="46"/>
    </row>
    <row r="21" spans="1:31" customHeight="1" ht="30" s="10" customFormat="1">
      <c r="A21" s="226"/>
      <c r="B21" s="647" t="s">
        <v>1060</v>
      </c>
      <c r="C21" s="181" t="s">
        <v>243</v>
      </c>
      <c r="D21" s="181" t="s">
        <v>20</v>
      </c>
      <c r="E21" s="663" t="s">
        <v>21</v>
      </c>
      <c r="F21" s="594" t="s">
        <v>933</v>
      </c>
      <c r="G21" s="592"/>
      <c r="H21" s="592"/>
      <c r="I21" s="593"/>
      <c r="J21" s="181" t="s">
        <v>23</v>
      </c>
      <c r="K21" s="255">
        <f>L21+M21</f>
        <v>4000000</v>
      </c>
      <c r="L21" s="259">
        <v>4000000</v>
      </c>
      <c r="M21" s="237"/>
      <c r="N21" s="174"/>
      <c r="P21" s="436"/>
      <c r="Q21" s="460"/>
      <c r="R21" s="47"/>
      <c r="S21" s="47"/>
      <c r="T21" s="46"/>
    </row>
    <row r="22" spans="1:31" customHeight="1" ht="56.25" s="10" customFormat="1">
      <c r="A22" s="226"/>
      <c r="B22" s="647" t="s">
        <v>3064</v>
      </c>
      <c r="C22" s="181" t="s">
        <v>243</v>
      </c>
      <c r="D22" s="181" t="s">
        <v>20</v>
      </c>
      <c r="E22" s="663" t="s">
        <v>3065</v>
      </c>
      <c r="F22" s="594" t="s">
        <v>933</v>
      </c>
      <c r="G22" s="592"/>
      <c r="H22" s="592"/>
      <c r="I22" s="593"/>
      <c r="J22" s="181" t="s">
        <v>23</v>
      </c>
      <c r="K22" s="255">
        <f>L22+M22</f>
        <v>26000</v>
      </c>
      <c r="L22" s="259">
        <v>26000</v>
      </c>
      <c r="M22" s="237"/>
      <c r="N22" s="174"/>
      <c r="P22" s="436"/>
      <c r="Q22" s="460"/>
      <c r="R22" s="47"/>
      <c r="S22" s="47"/>
      <c r="T22" s="46"/>
    </row>
    <row r="23" spans="1:31" customHeight="1" ht="54.75" s="10" customFormat="1">
      <c r="A23" s="226"/>
      <c r="B23" s="647" t="s">
        <v>3066</v>
      </c>
      <c r="C23" s="181" t="s">
        <v>243</v>
      </c>
      <c r="D23" s="181" t="s">
        <v>20</v>
      </c>
      <c r="E23" s="663" t="s">
        <v>3065</v>
      </c>
      <c r="F23" s="594" t="s">
        <v>933</v>
      </c>
      <c r="G23" s="592"/>
      <c r="H23" s="592"/>
      <c r="I23" s="593"/>
      <c r="J23" s="181" t="s">
        <v>23</v>
      </c>
      <c r="K23" s="255">
        <f>L23+M23</f>
        <v>107000</v>
      </c>
      <c r="L23" s="259">
        <v>107000</v>
      </c>
      <c r="M23" s="237"/>
      <c r="N23" s="174"/>
      <c r="P23" s="436"/>
      <c r="Q23" s="460"/>
      <c r="R23" s="47"/>
      <c r="S23" s="47"/>
      <c r="T23" s="46"/>
    </row>
    <row r="24" spans="1:31" customHeight="1" ht="30" s="10" customFormat="1">
      <c r="A24" s="226"/>
      <c r="B24" s="648" t="s">
        <v>3067</v>
      </c>
      <c r="C24" s="181" t="s">
        <v>243</v>
      </c>
      <c r="D24" s="181" t="s">
        <v>20</v>
      </c>
      <c r="E24" s="663" t="s">
        <v>862</v>
      </c>
      <c r="F24" s="594" t="s">
        <v>933</v>
      </c>
      <c r="G24" s="592"/>
      <c r="H24" s="592"/>
      <c r="I24" s="593"/>
      <c r="J24" s="181" t="s">
        <v>23</v>
      </c>
      <c r="K24" s="255">
        <f>L24+M24</f>
        <v>80000</v>
      </c>
      <c r="L24" s="259">
        <v>80000</v>
      </c>
      <c r="M24" s="237"/>
      <c r="N24" s="174"/>
      <c r="P24" s="436"/>
      <c r="Q24" s="460"/>
      <c r="R24" s="47"/>
      <c r="S24" s="47"/>
      <c r="T24" s="46"/>
    </row>
    <row r="25" spans="1:31" customHeight="1" ht="30" s="10" customFormat="1">
      <c r="A25" s="226"/>
      <c r="B25" s="647" t="s">
        <v>1063</v>
      </c>
      <c r="C25" s="181" t="s">
        <v>243</v>
      </c>
      <c r="D25" s="181" t="s">
        <v>20</v>
      </c>
      <c r="E25" s="663" t="s">
        <v>21</v>
      </c>
      <c r="F25" s="594" t="s">
        <v>933</v>
      </c>
      <c r="G25" s="592"/>
      <c r="H25" s="592"/>
      <c r="I25" s="593"/>
      <c r="J25" s="181" t="s">
        <v>23</v>
      </c>
      <c r="K25" s="255">
        <f>L25+M25</f>
        <v>962000</v>
      </c>
      <c r="L25" s="259">
        <v>962000</v>
      </c>
      <c r="M25" s="237"/>
      <c r="N25" s="174"/>
      <c r="P25" s="436"/>
      <c r="Q25" s="460"/>
      <c r="R25" s="47"/>
      <c r="S25" s="47"/>
      <c r="T25" s="46"/>
    </row>
    <row r="26" spans="1:31" customHeight="1" ht="52.5" s="10" customFormat="1">
      <c r="A26" s="226"/>
      <c r="B26" s="647" t="s">
        <v>1064</v>
      </c>
      <c r="C26" s="181" t="s">
        <v>243</v>
      </c>
      <c r="D26" s="181" t="s">
        <v>20</v>
      </c>
      <c r="E26" s="664" t="s">
        <v>3065</v>
      </c>
      <c r="F26" s="594" t="s">
        <v>933</v>
      </c>
      <c r="G26" s="592"/>
      <c r="H26" s="592"/>
      <c r="I26" s="593"/>
      <c r="J26" s="181" t="s">
        <v>23</v>
      </c>
      <c r="K26" s="255">
        <f>L26+M26</f>
        <v>61515</v>
      </c>
      <c r="L26" s="259">
        <v>61515</v>
      </c>
      <c r="M26" s="237"/>
      <c r="N26" s="174"/>
      <c r="P26" s="436"/>
      <c r="Q26" s="460"/>
      <c r="R26" s="47"/>
      <c r="S26" s="47"/>
      <c r="T26" s="46"/>
    </row>
    <row r="27" spans="1:31" customHeight="1" ht="30" s="10" customFormat="1">
      <c r="A27" s="226"/>
      <c r="B27" s="649" t="s">
        <v>1070</v>
      </c>
      <c r="C27" s="181" t="s">
        <v>243</v>
      </c>
      <c r="D27" s="181" t="s">
        <v>20</v>
      </c>
      <c r="E27" s="665" t="s">
        <v>862</v>
      </c>
      <c r="F27" s="594" t="s">
        <v>933</v>
      </c>
      <c r="G27" s="592"/>
      <c r="H27" s="592"/>
      <c r="I27" s="593"/>
      <c r="J27" s="181" t="s">
        <v>23</v>
      </c>
      <c r="K27" s="255"/>
      <c r="L27" s="259"/>
      <c r="M27" s="237"/>
      <c r="N27" s="174"/>
      <c r="P27" s="436"/>
      <c r="Q27" s="460"/>
      <c r="R27" s="47"/>
      <c r="S27" s="47"/>
      <c r="T27" s="46"/>
    </row>
    <row r="28" spans="1:31" customHeight="1" ht="18" s="10" customFormat="1">
      <c r="A28" s="226"/>
      <c r="B28" s="650" t="s">
        <v>3068</v>
      </c>
      <c r="C28" s="181" t="s">
        <v>243</v>
      </c>
      <c r="D28" s="181" t="s">
        <v>20</v>
      </c>
      <c r="E28" s="663"/>
      <c r="F28" s="594" t="s">
        <v>933</v>
      </c>
      <c r="G28" s="592"/>
      <c r="H28" s="592"/>
      <c r="I28" s="593"/>
      <c r="J28" s="181" t="s">
        <v>23</v>
      </c>
      <c r="K28" s="255">
        <f>L28+M28</f>
        <v>20100</v>
      </c>
      <c r="L28" s="259">
        <v>20100</v>
      </c>
      <c r="M28" s="237"/>
      <c r="N28" s="174"/>
      <c r="P28" s="436"/>
      <c r="Q28" s="460"/>
      <c r="R28" s="47"/>
      <c r="S28" s="47"/>
      <c r="T28" s="46"/>
    </row>
    <row r="29" spans="1:31" customHeight="1" ht="18" s="10" customFormat="1">
      <c r="A29" s="226"/>
      <c r="B29" s="650" t="s">
        <v>3069</v>
      </c>
      <c r="C29" s="181" t="s">
        <v>243</v>
      </c>
      <c r="D29" s="181" t="s">
        <v>20</v>
      </c>
      <c r="E29" s="663"/>
      <c r="F29" s="594" t="s">
        <v>933</v>
      </c>
      <c r="G29" s="592"/>
      <c r="H29" s="592"/>
      <c r="I29" s="593"/>
      <c r="J29" s="181" t="s">
        <v>23</v>
      </c>
      <c r="K29" s="255">
        <f>L29+M29</f>
        <v>12060</v>
      </c>
      <c r="L29" s="259">
        <v>12060</v>
      </c>
      <c r="M29" s="237"/>
      <c r="N29" s="174"/>
      <c r="P29" s="436"/>
      <c r="Q29" s="460"/>
      <c r="R29" s="47"/>
      <c r="S29" s="47"/>
      <c r="T29" s="46"/>
    </row>
    <row r="30" spans="1:31" customHeight="1" ht="18" s="169" customFormat="1">
      <c r="A30" s="236"/>
      <c r="B30" s="651" t="s">
        <v>2530</v>
      </c>
      <c r="C30" s="232"/>
      <c r="D30" s="232"/>
      <c r="E30" s="669"/>
      <c r="F30" s="670"/>
      <c r="G30" s="671"/>
      <c r="H30" s="671"/>
      <c r="I30" s="672"/>
      <c r="J30" s="232"/>
      <c r="K30" s="255">
        <f>L30+M30</f>
        <v>32160</v>
      </c>
      <c r="L30" s="306">
        <v>32160</v>
      </c>
      <c r="M30" s="674"/>
      <c r="N30" s="675"/>
      <c r="P30" s="676"/>
      <c r="Q30" s="677"/>
      <c r="R30" s="446"/>
      <c r="S30" s="446"/>
      <c r="T30" s="168"/>
    </row>
    <row r="31" spans="1:31" customHeight="1" ht="18" s="10" customFormat="1">
      <c r="A31" s="226"/>
      <c r="B31" s="652"/>
      <c r="C31" s="181"/>
      <c r="D31" s="181"/>
      <c r="E31" s="663"/>
      <c r="F31" s="228"/>
      <c r="G31" s="229"/>
      <c r="H31" s="229"/>
      <c r="I31" s="230"/>
      <c r="J31" s="181"/>
      <c r="K31" s="255"/>
      <c r="L31" s="259"/>
      <c r="M31" s="237"/>
      <c r="N31" s="174"/>
      <c r="P31" s="436"/>
      <c r="Q31" s="460"/>
      <c r="R31" s="47"/>
      <c r="S31" s="47"/>
      <c r="T31" s="46"/>
    </row>
    <row r="32" spans="1:31" customHeight="1" ht="54.75" s="10" customFormat="1">
      <c r="A32" s="226"/>
      <c r="B32" s="647" t="s">
        <v>1065</v>
      </c>
      <c r="C32" s="181" t="s">
        <v>243</v>
      </c>
      <c r="D32" s="181" t="s">
        <v>20</v>
      </c>
      <c r="E32" s="664" t="s">
        <v>3065</v>
      </c>
      <c r="F32" s="594" t="s">
        <v>933</v>
      </c>
      <c r="G32" s="592"/>
      <c r="H32" s="592"/>
      <c r="I32" s="593"/>
      <c r="J32" s="181" t="s">
        <v>23</v>
      </c>
      <c r="K32" s="255">
        <f>L32+M32</f>
        <v>12000</v>
      </c>
      <c r="L32" s="259">
        <v>12000</v>
      </c>
      <c r="M32" s="237"/>
      <c r="N32" s="174"/>
      <c r="P32" s="436"/>
      <c r="Q32" s="460"/>
      <c r="R32" s="47"/>
      <c r="S32" s="47"/>
      <c r="T32" s="46"/>
    </row>
    <row r="33" spans="1:31" customHeight="1" ht="30" s="10" customFormat="1">
      <c r="A33" s="226"/>
      <c r="B33" s="648" t="s">
        <v>3070</v>
      </c>
      <c r="C33" s="181" t="s">
        <v>243</v>
      </c>
      <c r="D33" s="181" t="s">
        <v>20</v>
      </c>
      <c r="E33" s="666" t="s">
        <v>21</v>
      </c>
      <c r="F33" s="594" t="s">
        <v>933</v>
      </c>
      <c r="G33" s="592"/>
      <c r="H33" s="592"/>
      <c r="I33" s="593"/>
      <c r="J33" s="181" t="s">
        <v>23</v>
      </c>
      <c r="K33" s="255">
        <f>L33+M33</f>
        <v>1980345.38</v>
      </c>
      <c r="L33" s="259">
        <v>1980345.38</v>
      </c>
      <c r="M33" s="237"/>
      <c r="N33" s="174"/>
      <c r="P33" s="436"/>
      <c r="Q33" s="460"/>
      <c r="R33" s="47"/>
      <c r="S33" s="47"/>
      <c r="T33" s="46"/>
    </row>
    <row r="34" spans="1:31" customHeight="1" ht="55.5" s="10" customFormat="1">
      <c r="A34" s="226"/>
      <c r="B34" s="653" t="s">
        <v>3071</v>
      </c>
      <c r="C34" s="181" t="s">
        <v>243</v>
      </c>
      <c r="D34" s="181" t="s">
        <v>20</v>
      </c>
      <c r="E34" s="663" t="s">
        <v>3065</v>
      </c>
      <c r="F34" s="594" t="s">
        <v>933</v>
      </c>
      <c r="G34" s="592"/>
      <c r="H34" s="592"/>
      <c r="I34" s="593"/>
      <c r="J34" s="181" t="s">
        <v>23</v>
      </c>
      <c r="K34" s="255">
        <f>L34+M34</f>
        <v>0</v>
      </c>
      <c r="L34" s="259"/>
      <c r="M34" s="237"/>
      <c r="N34" s="174"/>
      <c r="P34" s="436"/>
      <c r="Q34" s="460"/>
      <c r="R34" s="47"/>
      <c r="S34" s="47"/>
      <c r="T34" s="46"/>
    </row>
    <row r="35" spans="1:31" customHeight="1" ht="18" s="10" customFormat="1">
      <c r="A35" s="226"/>
      <c r="B35" s="648" t="s">
        <v>3072</v>
      </c>
      <c r="C35" s="181" t="s">
        <v>243</v>
      </c>
      <c r="D35" s="181" t="s">
        <v>20</v>
      </c>
      <c r="E35" s="663"/>
      <c r="F35" s="594" t="s">
        <v>933</v>
      </c>
      <c r="G35" s="592"/>
      <c r="H35" s="592"/>
      <c r="I35" s="593"/>
      <c r="J35" s="181" t="s">
        <v>23</v>
      </c>
      <c r="K35" s="255">
        <f>L35+M35</f>
        <v>50103.9</v>
      </c>
      <c r="L35" s="259">
        <v>50103.9</v>
      </c>
      <c r="M35" s="237"/>
      <c r="N35" s="174"/>
      <c r="P35" s="436"/>
      <c r="Q35" s="460"/>
      <c r="R35" s="47"/>
      <c r="S35" s="47"/>
      <c r="T35" s="46"/>
    </row>
    <row r="36" spans="1:31" customHeight="1" ht="18" s="10" customFormat="1">
      <c r="A36" s="226"/>
      <c r="B36" s="648" t="s">
        <v>3073</v>
      </c>
      <c r="C36" s="181" t="s">
        <v>243</v>
      </c>
      <c r="D36" s="181" t="s">
        <v>20</v>
      </c>
      <c r="E36" s="663"/>
      <c r="F36" s="594" t="s">
        <v>933</v>
      </c>
      <c r="G36" s="592"/>
      <c r="H36" s="592"/>
      <c r="I36" s="593"/>
      <c r="J36" s="181" t="s">
        <v>23</v>
      </c>
      <c r="K36" s="255">
        <f>L36+M36</f>
        <v>7161</v>
      </c>
      <c r="L36" s="259">
        <v>7161</v>
      </c>
      <c r="M36" s="237"/>
      <c r="N36" s="174"/>
      <c r="P36" s="436"/>
      <c r="Q36" s="460"/>
      <c r="R36" s="47"/>
      <c r="S36" s="47"/>
      <c r="T36" s="46"/>
    </row>
    <row r="37" spans="1:31" customHeight="1" ht="18" s="10" customFormat="1">
      <c r="A37" s="226"/>
      <c r="B37" s="648" t="s">
        <v>3074</v>
      </c>
      <c r="C37" s="181" t="s">
        <v>243</v>
      </c>
      <c r="D37" s="181" t="s">
        <v>20</v>
      </c>
      <c r="E37" s="663"/>
      <c r="F37" s="594" t="s">
        <v>933</v>
      </c>
      <c r="G37" s="592"/>
      <c r="H37" s="592"/>
      <c r="I37" s="593"/>
      <c r="J37" s="181" t="s">
        <v>23</v>
      </c>
      <c r="K37" s="255">
        <f>L37+M37</f>
        <v>1365</v>
      </c>
      <c r="L37" s="259">
        <v>1365</v>
      </c>
      <c r="M37" s="237"/>
      <c r="N37" s="174"/>
      <c r="P37" s="436"/>
      <c r="Q37" s="460"/>
      <c r="R37" s="47"/>
      <c r="S37" s="47"/>
      <c r="T37" s="46"/>
    </row>
    <row r="38" spans="1:31" customHeight="1" ht="18" s="10" customFormat="1">
      <c r="A38" s="226"/>
      <c r="B38" s="648" t="s">
        <v>3075</v>
      </c>
      <c r="C38" s="181" t="s">
        <v>243</v>
      </c>
      <c r="D38" s="181" t="s">
        <v>20</v>
      </c>
      <c r="E38" s="663"/>
      <c r="F38" s="594" t="s">
        <v>933</v>
      </c>
      <c r="G38" s="592"/>
      <c r="H38" s="592"/>
      <c r="I38" s="593"/>
      <c r="J38" s="181" t="s">
        <v>23</v>
      </c>
      <c r="K38" s="255">
        <f>L38+M38</f>
        <v>926.1</v>
      </c>
      <c r="L38" s="259">
        <v>926.1</v>
      </c>
      <c r="M38" s="237"/>
      <c r="N38" s="174"/>
      <c r="P38" s="436"/>
      <c r="Q38" s="460"/>
      <c r="R38" s="47"/>
      <c r="S38" s="47"/>
      <c r="T38" s="46"/>
    </row>
    <row r="39" spans="1:31" customHeight="1" ht="18" s="10" customFormat="1">
      <c r="A39" s="226"/>
      <c r="B39" s="648" t="s">
        <v>3076</v>
      </c>
      <c r="C39" s="181" t="s">
        <v>243</v>
      </c>
      <c r="D39" s="181" t="s">
        <v>20</v>
      </c>
      <c r="E39" s="663"/>
      <c r="F39" s="594" t="s">
        <v>933</v>
      </c>
      <c r="G39" s="592"/>
      <c r="H39" s="592"/>
      <c r="I39" s="593"/>
      <c r="J39" s="181" t="s">
        <v>23</v>
      </c>
      <c r="K39" s="255">
        <f>L39+M39</f>
        <v>4368</v>
      </c>
      <c r="L39" s="259">
        <v>4368</v>
      </c>
      <c r="M39" s="237"/>
      <c r="N39" s="174"/>
      <c r="P39" s="436"/>
      <c r="Q39" s="460"/>
      <c r="R39" s="47"/>
      <c r="S39" s="47"/>
      <c r="T39" s="46"/>
    </row>
    <row r="40" spans="1:31" customHeight="1" ht="18" s="169" customFormat="1">
      <c r="A40" s="236"/>
      <c r="B40" s="652" t="s">
        <v>2530</v>
      </c>
      <c r="C40" s="232"/>
      <c r="D40" s="232"/>
      <c r="E40" s="669"/>
      <c r="F40" s="670"/>
      <c r="G40" s="671"/>
      <c r="H40" s="671"/>
      <c r="I40" s="672"/>
      <c r="J40" s="232"/>
      <c r="K40" s="673">
        <f>L40+M40</f>
        <v>63924</v>
      </c>
      <c r="L40" s="306">
        <v>63924</v>
      </c>
      <c r="M40" s="674"/>
      <c r="N40" s="675"/>
      <c r="P40" s="676"/>
      <c r="Q40" s="677"/>
      <c r="R40" s="446"/>
      <c r="S40" s="446"/>
      <c r="T40" s="168"/>
    </row>
    <row r="41" spans="1:31" customHeight="1" ht="18" s="10" customFormat="1">
      <c r="A41" s="226"/>
      <c r="B41" s="648"/>
      <c r="C41" s="181"/>
      <c r="D41" s="181"/>
      <c r="E41" s="663"/>
      <c r="F41" s="228"/>
      <c r="G41" s="229"/>
      <c r="H41" s="229"/>
      <c r="I41" s="230"/>
      <c r="J41" s="181"/>
      <c r="K41" s="255"/>
      <c r="L41" s="259"/>
      <c r="M41" s="237"/>
      <c r="N41" s="174"/>
      <c r="P41" s="436"/>
      <c r="Q41" s="460"/>
      <c r="R41" s="47"/>
      <c r="S41" s="47"/>
      <c r="T41" s="46"/>
    </row>
    <row r="42" spans="1:31" customHeight="1" ht="55.5" s="10" customFormat="1">
      <c r="A42" s="226"/>
      <c r="B42" s="649" t="s">
        <v>3077</v>
      </c>
      <c r="C42" s="181" t="s">
        <v>243</v>
      </c>
      <c r="D42" s="181" t="s">
        <v>20</v>
      </c>
      <c r="E42" s="663" t="s">
        <v>3065</v>
      </c>
      <c r="F42" s="594" t="s">
        <v>933</v>
      </c>
      <c r="G42" s="592"/>
      <c r="H42" s="592"/>
      <c r="I42" s="593"/>
      <c r="J42" s="181" t="s">
        <v>23</v>
      </c>
      <c r="K42" s="255"/>
      <c r="L42" s="259"/>
      <c r="M42" s="237"/>
      <c r="N42" s="174"/>
      <c r="P42" s="436"/>
      <c r="Q42" s="460"/>
      <c r="R42" s="47"/>
      <c r="S42" s="47"/>
      <c r="T42" s="46"/>
    </row>
    <row r="43" spans="1:31" customHeight="1" ht="18" s="10" customFormat="1">
      <c r="A43" s="226"/>
      <c r="B43" s="647" t="s">
        <v>3078</v>
      </c>
      <c r="C43" s="181" t="s">
        <v>243</v>
      </c>
      <c r="D43" s="181" t="s">
        <v>20</v>
      </c>
      <c r="E43" s="663"/>
      <c r="F43" s="594" t="s">
        <v>933</v>
      </c>
      <c r="G43" s="592"/>
      <c r="H43" s="592"/>
      <c r="I43" s="593"/>
      <c r="J43" s="181" t="s">
        <v>23</v>
      </c>
      <c r="K43" s="255">
        <f>L43+M43</f>
        <v>579.6</v>
      </c>
      <c r="L43" s="259">
        <v>579.6</v>
      </c>
      <c r="M43" s="237"/>
      <c r="N43" s="174"/>
      <c r="P43" s="436"/>
      <c r="Q43" s="460"/>
      <c r="R43" s="47"/>
      <c r="S43" s="47"/>
      <c r="T43" s="46"/>
    </row>
    <row r="44" spans="1:31" customHeight="1" ht="18" s="10" customFormat="1">
      <c r="A44" s="226"/>
      <c r="B44" s="647" t="s">
        <v>3079</v>
      </c>
      <c r="C44" s="181" t="s">
        <v>243</v>
      </c>
      <c r="D44" s="181" t="s">
        <v>20</v>
      </c>
      <c r="E44" s="663"/>
      <c r="F44" s="594" t="s">
        <v>933</v>
      </c>
      <c r="G44" s="592"/>
      <c r="H44" s="592"/>
      <c r="I44" s="593"/>
      <c r="J44" s="181" t="s">
        <v>23</v>
      </c>
      <c r="K44" s="255">
        <f>L44+M44</f>
        <v>3542.7</v>
      </c>
      <c r="L44" s="259">
        <v>3542.7</v>
      </c>
      <c r="M44" s="237"/>
      <c r="N44" s="174"/>
      <c r="P44" s="436"/>
      <c r="Q44" s="460"/>
      <c r="R44" s="47"/>
      <c r="S44" s="47"/>
      <c r="T44" s="46"/>
    </row>
    <row r="45" spans="1:31" customHeight="1" ht="18" s="10" customFormat="1">
      <c r="A45" s="226"/>
      <c r="B45" s="647" t="s">
        <v>3080</v>
      </c>
      <c r="C45" s="181" t="s">
        <v>243</v>
      </c>
      <c r="D45" s="181" t="s">
        <v>20</v>
      </c>
      <c r="E45" s="663"/>
      <c r="F45" s="594" t="s">
        <v>933</v>
      </c>
      <c r="G45" s="592"/>
      <c r="H45" s="592"/>
      <c r="I45" s="593"/>
      <c r="J45" s="181" t="s">
        <v>23</v>
      </c>
      <c r="K45" s="255">
        <f>L45+M45</f>
        <v>12285</v>
      </c>
      <c r="L45" s="259">
        <v>12285</v>
      </c>
      <c r="M45" s="237"/>
      <c r="N45" s="174"/>
      <c r="P45" s="436"/>
      <c r="Q45" s="460"/>
      <c r="R45" s="47"/>
      <c r="S45" s="47"/>
      <c r="T45" s="46"/>
    </row>
    <row r="46" spans="1:31" customHeight="1" ht="18" s="10" customFormat="1">
      <c r="A46" s="226"/>
      <c r="B46" s="647" t="s">
        <v>3081</v>
      </c>
      <c r="C46" s="181" t="s">
        <v>243</v>
      </c>
      <c r="D46" s="181" t="s">
        <v>20</v>
      </c>
      <c r="E46" s="663"/>
      <c r="F46" s="594" t="s">
        <v>933</v>
      </c>
      <c r="G46" s="592"/>
      <c r="H46" s="592"/>
      <c r="I46" s="593"/>
      <c r="J46" s="181" t="s">
        <v>23</v>
      </c>
      <c r="K46" s="255">
        <f>L46+M46</f>
        <v>840</v>
      </c>
      <c r="L46" s="259">
        <v>840</v>
      </c>
      <c r="M46" s="237"/>
      <c r="N46" s="174"/>
      <c r="P46" s="436"/>
      <c r="Q46" s="460"/>
      <c r="R46" s="47"/>
      <c r="S46" s="47"/>
      <c r="T46" s="46"/>
    </row>
    <row r="47" spans="1:31" customHeight="1" ht="18" s="10" customFormat="1">
      <c r="A47" s="226"/>
      <c r="B47" s="647" t="s">
        <v>3082</v>
      </c>
      <c r="C47" s="181" t="s">
        <v>243</v>
      </c>
      <c r="D47" s="181" t="s">
        <v>20</v>
      </c>
      <c r="E47" s="663"/>
      <c r="F47" s="594" t="s">
        <v>933</v>
      </c>
      <c r="G47" s="592"/>
      <c r="H47" s="592"/>
      <c r="I47" s="593"/>
      <c r="J47" s="181" t="s">
        <v>23</v>
      </c>
      <c r="K47" s="255">
        <f>L47+M47</f>
        <v>504</v>
      </c>
      <c r="L47" s="259">
        <v>504</v>
      </c>
      <c r="M47" s="237"/>
      <c r="N47" s="174"/>
      <c r="P47" s="436"/>
      <c r="Q47" s="460"/>
      <c r="R47" s="47"/>
      <c r="S47" s="47"/>
      <c r="T47" s="46"/>
    </row>
    <row r="48" spans="1:31" customHeight="1" ht="18" s="10" customFormat="1">
      <c r="A48" s="226"/>
      <c r="B48" s="647" t="s">
        <v>3083</v>
      </c>
      <c r="C48" s="181" t="s">
        <v>243</v>
      </c>
      <c r="D48" s="181" t="s">
        <v>20</v>
      </c>
      <c r="E48" s="663"/>
      <c r="F48" s="594" t="s">
        <v>933</v>
      </c>
      <c r="G48" s="592"/>
      <c r="H48" s="592"/>
      <c r="I48" s="593"/>
      <c r="J48" s="181" t="s">
        <v>23</v>
      </c>
      <c r="K48" s="255">
        <f>L48+M48</f>
        <v>1194.9</v>
      </c>
      <c r="L48" s="259">
        <v>1194.9</v>
      </c>
      <c r="M48" s="237"/>
      <c r="N48" s="174"/>
      <c r="P48" s="436"/>
      <c r="Q48" s="460"/>
      <c r="R48" s="47"/>
      <c r="S48" s="47"/>
      <c r="T48" s="46"/>
    </row>
    <row r="49" spans="1:31" customHeight="1" ht="18" s="10" customFormat="1">
      <c r="A49" s="226"/>
      <c r="B49" s="647" t="s">
        <v>3084</v>
      </c>
      <c r="C49" s="181" t="s">
        <v>243</v>
      </c>
      <c r="D49" s="181" t="s">
        <v>20</v>
      </c>
      <c r="E49" s="663"/>
      <c r="F49" s="594" t="s">
        <v>933</v>
      </c>
      <c r="G49" s="592"/>
      <c r="H49" s="592"/>
      <c r="I49" s="593"/>
      <c r="J49" s="181" t="s">
        <v>23</v>
      </c>
      <c r="K49" s="255">
        <f>L49+M49</f>
        <v>640.5</v>
      </c>
      <c r="L49" s="259">
        <v>640.5</v>
      </c>
      <c r="M49" s="237"/>
      <c r="N49" s="174"/>
      <c r="P49" s="436"/>
      <c r="Q49" s="460"/>
      <c r="R49" s="47"/>
      <c r="S49" s="47"/>
      <c r="T49" s="46"/>
    </row>
    <row r="50" spans="1:31" customHeight="1" ht="18" s="10" customFormat="1">
      <c r="A50" s="226"/>
      <c r="B50" s="647" t="s">
        <v>3085</v>
      </c>
      <c r="C50" s="181" t="s">
        <v>243</v>
      </c>
      <c r="D50" s="181" t="s">
        <v>20</v>
      </c>
      <c r="E50" s="663"/>
      <c r="F50" s="594" t="s">
        <v>933</v>
      </c>
      <c r="G50" s="592"/>
      <c r="H50" s="592"/>
      <c r="I50" s="593"/>
      <c r="J50" s="181" t="s">
        <v>23</v>
      </c>
      <c r="K50" s="255">
        <f>L50+M50</f>
        <v>63</v>
      </c>
      <c r="L50" s="259">
        <v>63</v>
      </c>
      <c r="M50" s="237"/>
      <c r="N50" s="174"/>
      <c r="P50" s="436"/>
      <c r="Q50" s="460"/>
      <c r="R50" s="47"/>
      <c r="S50" s="47"/>
      <c r="T50" s="46"/>
    </row>
    <row r="51" spans="1:31" customHeight="1" ht="18" s="10" customFormat="1">
      <c r="A51" s="226"/>
      <c r="B51" s="647" t="s">
        <v>3086</v>
      </c>
      <c r="C51" s="181" t="s">
        <v>243</v>
      </c>
      <c r="D51" s="181" t="s">
        <v>20</v>
      </c>
      <c r="E51" s="663"/>
      <c r="F51" s="594" t="s">
        <v>933</v>
      </c>
      <c r="G51" s="592"/>
      <c r="H51" s="592"/>
      <c r="I51" s="593"/>
      <c r="J51" s="181" t="s">
        <v>23</v>
      </c>
      <c r="K51" s="255">
        <f>L51+M51</f>
        <v>1771.35</v>
      </c>
      <c r="L51" s="259">
        <v>1771.35</v>
      </c>
      <c r="M51" s="237"/>
      <c r="N51" s="174"/>
      <c r="P51" s="436"/>
      <c r="Q51" s="460"/>
      <c r="R51" s="47"/>
      <c r="S51" s="47"/>
      <c r="T51" s="46"/>
    </row>
    <row r="52" spans="1:31" customHeight="1" ht="18" s="10" customFormat="1">
      <c r="A52" s="226"/>
      <c r="B52" s="647" t="s">
        <v>3087</v>
      </c>
      <c r="C52" s="181" t="s">
        <v>243</v>
      </c>
      <c r="D52" s="181" t="s">
        <v>20</v>
      </c>
      <c r="E52" s="663"/>
      <c r="F52" s="594" t="s">
        <v>933</v>
      </c>
      <c r="G52" s="592"/>
      <c r="H52" s="592"/>
      <c r="I52" s="593"/>
      <c r="J52" s="181" t="s">
        <v>23</v>
      </c>
      <c r="K52" s="255">
        <f>L52+M52</f>
        <v>2084.25</v>
      </c>
      <c r="L52" s="259">
        <v>2084.25</v>
      </c>
      <c r="M52" s="237"/>
      <c r="N52" s="174"/>
      <c r="P52" s="436"/>
      <c r="Q52" s="460"/>
      <c r="R52" s="47"/>
      <c r="S52" s="47"/>
      <c r="T52" s="46"/>
    </row>
    <row r="53" spans="1:31" customHeight="1" ht="18" s="10" customFormat="1">
      <c r="A53" s="226"/>
      <c r="B53" s="647" t="s">
        <v>3088</v>
      </c>
      <c r="C53" s="181" t="s">
        <v>243</v>
      </c>
      <c r="D53" s="181" t="s">
        <v>20</v>
      </c>
      <c r="E53" s="663"/>
      <c r="F53" s="594" t="s">
        <v>933</v>
      </c>
      <c r="G53" s="592"/>
      <c r="H53" s="592"/>
      <c r="I53" s="593"/>
      <c r="J53" s="181" t="s">
        <v>23</v>
      </c>
      <c r="K53" s="255">
        <f>L53+M53</f>
        <v>1496.25</v>
      </c>
      <c r="L53" s="259">
        <v>1496.25</v>
      </c>
      <c r="M53" s="237"/>
      <c r="N53" s="174"/>
      <c r="P53" s="436"/>
      <c r="Q53" s="460"/>
      <c r="R53" s="47"/>
      <c r="S53" s="47"/>
      <c r="T53" s="46"/>
    </row>
    <row r="54" spans="1:31" customHeight="1" ht="18" s="10" customFormat="1">
      <c r="A54" s="226"/>
      <c r="B54" s="647" t="s">
        <v>3089</v>
      </c>
      <c r="C54" s="181" t="s">
        <v>243</v>
      </c>
      <c r="D54" s="181" t="s">
        <v>20</v>
      </c>
      <c r="E54" s="663"/>
      <c r="F54" s="594" t="s">
        <v>933</v>
      </c>
      <c r="G54" s="592"/>
      <c r="H54" s="592"/>
      <c r="I54" s="593"/>
      <c r="J54" s="181" t="s">
        <v>23</v>
      </c>
      <c r="K54" s="255">
        <f>L54+M54</f>
        <v>247.8</v>
      </c>
      <c r="L54" s="259">
        <v>247.8</v>
      </c>
      <c r="M54" s="237"/>
      <c r="N54" s="174"/>
      <c r="P54" s="436"/>
      <c r="Q54" s="460"/>
      <c r="R54" s="47"/>
      <c r="S54" s="47"/>
      <c r="T54" s="46"/>
    </row>
    <row r="55" spans="1:31" customHeight="1" ht="18" s="10" customFormat="1">
      <c r="A55" s="226"/>
      <c r="B55" s="647" t="s">
        <v>3090</v>
      </c>
      <c r="C55" s="181" t="s">
        <v>243</v>
      </c>
      <c r="D55" s="181" t="s">
        <v>20</v>
      </c>
      <c r="E55" s="663"/>
      <c r="F55" s="594" t="s">
        <v>933</v>
      </c>
      <c r="G55" s="592"/>
      <c r="H55" s="592"/>
      <c r="I55" s="593"/>
      <c r="J55" s="181" t="s">
        <v>23</v>
      </c>
      <c r="K55" s="255">
        <f>L55+M55</f>
        <v>157.5</v>
      </c>
      <c r="L55" s="259">
        <v>157.5</v>
      </c>
      <c r="M55" s="237"/>
      <c r="N55" s="174"/>
      <c r="P55" s="436"/>
      <c r="Q55" s="460"/>
      <c r="R55" s="47"/>
      <c r="S55" s="47"/>
      <c r="T55" s="46"/>
    </row>
    <row r="56" spans="1:31" customHeight="1" ht="18" s="10" customFormat="1">
      <c r="A56" s="226"/>
      <c r="B56" s="647" t="s">
        <v>3091</v>
      </c>
      <c r="C56" s="181" t="s">
        <v>243</v>
      </c>
      <c r="D56" s="181" t="s">
        <v>20</v>
      </c>
      <c r="E56" s="663"/>
      <c r="F56" s="594" t="s">
        <v>933</v>
      </c>
      <c r="G56" s="592"/>
      <c r="H56" s="592"/>
      <c r="I56" s="593"/>
      <c r="J56" s="181" t="s">
        <v>23</v>
      </c>
      <c r="K56" s="255">
        <f>L56+M56</f>
        <v>63</v>
      </c>
      <c r="L56" s="259">
        <v>63</v>
      </c>
      <c r="M56" s="237"/>
      <c r="N56" s="174"/>
      <c r="P56" s="436"/>
      <c r="Q56" s="460"/>
      <c r="R56" s="47"/>
      <c r="S56" s="47"/>
      <c r="T56" s="46"/>
    </row>
    <row r="57" spans="1:31" customHeight="1" ht="18" s="10" customFormat="1">
      <c r="A57" s="226"/>
      <c r="B57" s="647" t="s">
        <v>3092</v>
      </c>
      <c r="C57" s="181" t="s">
        <v>243</v>
      </c>
      <c r="D57" s="181" t="s">
        <v>20</v>
      </c>
      <c r="E57" s="663"/>
      <c r="F57" s="594" t="s">
        <v>933</v>
      </c>
      <c r="G57" s="592"/>
      <c r="H57" s="592"/>
      <c r="I57" s="593"/>
      <c r="J57" s="181" t="s">
        <v>23</v>
      </c>
      <c r="K57" s="255">
        <f>L57+M57</f>
        <v>126</v>
      </c>
      <c r="L57" s="259">
        <v>126</v>
      </c>
      <c r="M57" s="237"/>
      <c r="N57" s="174"/>
      <c r="P57" s="436"/>
      <c r="Q57" s="460"/>
      <c r="R57" s="47"/>
      <c r="S57" s="47"/>
      <c r="T57" s="46"/>
    </row>
    <row r="58" spans="1:31" customHeight="1" ht="18" s="10" customFormat="1">
      <c r="A58" s="226"/>
      <c r="B58" s="647" t="s">
        <v>3093</v>
      </c>
      <c r="C58" s="181" t="s">
        <v>243</v>
      </c>
      <c r="D58" s="181" t="s">
        <v>20</v>
      </c>
      <c r="E58" s="663"/>
      <c r="F58" s="594" t="s">
        <v>933</v>
      </c>
      <c r="G58" s="592"/>
      <c r="H58" s="592"/>
      <c r="I58" s="593"/>
      <c r="J58" s="181" t="s">
        <v>23</v>
      </c>
      <c r="K58" s="255">
        <f>L58+M58</f>
        <v>378</v>
      </c>
      <c r="L58" s="259">
        <v>378</v>
      </c>
      <c r="M58" s="237"/>
      <c r="N58" s="174"/>
      <c r="P58" s="436"/>
      <c r="Q58" s="460"/>
      <c r="R58" s="47"/>
      <c r="S58" s="47"/>
      <c r="T58" s="46"/>
    </row>
    <row r="59" spans="1:31" customHeight="1" ht="18" s="10" customFormat="1">
      <c r="A59" s="226"/>
      <c r="B59" s="647" t="s">
        <v>3094</v>
      </c>
      <c r="C59" s="181" t="s">
        <v>243</v>
      </c>
      <c r="D59" s="181" t="s">
        <v>20</v>
      </c>
      <c r="E59" s="663"/>
      <c r="F59" s="594" t="s">
        <v>933</v>
      </c>
      <c r="G59" s="592"/>
      <c r="H59" s="592"/>
      <c r="I59" s="593"/>
      <c r="J59" s="181" t="s">
        <v>23</v>
      </c>
      <c r="K59" s="255">
        <f>L59+M59</f>
        <v>160.65</v>
      </c>
      <c r="L59" s="259">
        <v>160.65</v>
      </c>
      <c r="M59" s="237"/>
      <c r="N59" s="174"/>
      <c r="P59" s="436"/>
      <c r="Q59" s="460"/>
      <c r="R59" s="47"/>
      <c r="S59" s="47"/>
      <c r="T59" s="46"/>
    </row>
    <row r="60" spans="1:31" customHeight="1" ht="18" s="10" customFormat="1">
      <c r="A60" s="226"/>
      <c r="B60" s="647" t="s">
        <v>3095</v>
      </c>
      <c r="C60" s="181" t="s">
        <v>243</v>
      </c>
      <c r="D60" s="181" t="s">
        <v>20</v>
      </c>
      <c r="E60" s="663"/>
      <c r="F60" s="594" t="s">
        <v>933</v>
      </c>
      <c r="G60" s="592"/>
      <c r="H60" s="592"/>
      <c r="I60" s="593"/>
      <c r="J60" s="181" t="s">
        <v>23</v>
      </c>
      <c r="K60" s="255">
        <f>L60+M60</f>
        <v>850.5</v>
      </c>
      <c r="L60" s="259">
        <v>850.5</v>
      </c>
      <c r="M60" s="237"/>
      <c r="N60" s="174"/>
      <c r="P60" s="436"/>
      <c r="Q60" s="460"/>
      <c r="R60" s="47"/>
      <c r="S60" s="47"/>
      <c r="T60" s="46"/>
    </row>
    <row r="61" spans="1:31" customHeight="1" ht="18" s="10" customFormat="1">
      <c r="A61" s="226"/>
      <c r="B61" s="647" t="s">
        <v>3096</v>
      </c>
      <c r="C61" s="181" t="s">
        <v>243</v>
      </c>
      <c r="D61" s="181" t="s">
        <v>20</v>
      </c>
      <c r="E61" s="663"/>
      <c r="F61" s="594" t="s">
        <v>933</v>
      </c>
      <c r="G61" s="592"/>
      <c r="H61" s="592"/>
      <c r="I61" s="593"/>
      <c r="J61" s="181" t="s">
        <v>23</v>
      </c>
      <c r="K61" s="255">
        <f>L61+M61</f>
        <v>210</v>
      </c>
      <c r="L61" s="259">
        <v>210</v>
      </c>
      <c r="M61" s="237"/>
      <c r="N61" s="174"/>
      <c r="P61" s="436"/>
      <c r="Q61" s="460"/>
      <c r="R61" s="47"/>
      <c r="S61" s="47"/>
      <c r="T61" s="46"/>
    </row>
    <row r="62" spans="1:31" customHeight="1" ht="18" s="10" customFormat="1">
      <c r="A62" s="226"/>
      <c r="B62" s="647" t="s">
        <v>3097</v>
      </c>
      <c r="C62" s="181" t="s">
        <v>243</v>
      </c>
      <c r="D62" s="181" t="s">
        <v>20</v>
      </c>
      <c r="E62" s="663"/>
      <c r="F62" s="594" t="s">
        <v>933</v>
      </c>
      <c r="G62" s="592"/>
      <c r="H62" s="592"/>
      <c r="I62" s="593"/>
      <c r="J62" s="181" t="s">
        <v>23</v>
      </c>
      <c r="K62" s="255">
        <f>L62+M62</f>
        <v>160.65</v>
      </c>
      <c r="L62" s="259">
        <v>160.65</v>
      </c>
      <c r="M62" s="237"/>
      <c r="N62" s="174"/>
      <c r="P62" s="436"/>
      <c r="Q62" s="460"/>
      <c r="R62" s="47"/>
      <c r="S62" s="47"/>
      <c r="T62" s="46"/>
    </row>
    <row r="63" spans="1:31" customHeight="1" ht="18" s="10" customFormat="1">
      <c r="A63" s="226"/>
      <c r="B63" s="647" t="s">
        <v>3098</v>
      </c>
      <c r="C63" s="181" t="s">
        <v>243</v>
      </c>
      <c r="D63" s="181" t="s">
        <v>20</v>
      </c>
      <c r="E63" s="663"/>
      <c r="F63" s="594" t="s">
        <v>933</v>
      </c>
      <c r="G63" s="592"/>
      <c r="H63" s="592"/>
      <c r="I63" s="593"/>
      <c r="J63" s="181" t="s">
        <v>23</v>
      </c>
      <c r="K63" s="255">
        <f>L63+M63</f>
        <v>310.8</v>
      </c>
      <c r="L63" s="259">
        <v>310.8</v>
      </c>
      <c r="M63" s="237"/>
      <c r="N63" s="174"/>
      <c r="P63" s="436"/>
      <c r="Q63" s="460"/>
      <c r="R63" s="47"/>
      <c r="S63" s="47"/>
      <c r="T63" s="46"/>
    </row>
    <row r="64" spans="1:31" customHeight="1" ht="18" s="10" customFormat="1">
      <c r="A64" s="226"/>
      <c r="B64" s="647" t="s">
        <v>3099</v>
      </c>
      <c r="C64" s="181" t="s">
        <v>243</v>
      </c>
      <c r="D64" s="181" t="s">
        <v>20</v>
      </c>
      <c r="E64" s="663"/>
      <c r="F64" s="594" t="s">
        <v>933</v>
      </c>
      <c r="G64" s="592"/>
      <c r="H64" s="592"/>
      <c r="I64" s="593"/>
      <c r="J64" s="181" t="s">
        <v>23</v>
      </c>
      <c r="K64" s="255">
        <f>L64+M64</f>
        <v>2782.5</v>
      </c>
      <c r="L64" s="259">
        <v>2782.5</v>
      </c>
      <c r="M64" s="237"/>
      <c r="N64" s="174"/>
      <c r="P64" s="436"/>
      <c r="Q64" s="460"/>
      <c r="R64" s="47"/>
      <c r="S64" s="47"/>
      <c r="T64" s="46"/>
    </row>
    <row r="65" spans="1:31" customHeight="1" ht="18" s="10" customFormat="1">
      <c r="A65" s="226"/>
      <c r="B65" s="647" t="s">
        <v>3100</v>
      </c>
      <c r="C65" s="181" t="s">
        <v>243</v>
      </c>
      <c r="D65" s="181" t="s">
        <v>20</v>
      </c>
      <c r="E65" s="663"/>
      <c r="F65" s="594" t="s">
        <v>933</v>
      </c>
      <c r="G65" s="592"/>
      <c r="H65" s="592"/>
      <c r="I65" s="593"/>
      <c r="J65" s="181" t="s">
        <v>23</v>
      </c>
      <c r="K65" s="255">
        <f>L65+M65</f>
        <v>8946</v>
      </c>
      <c r="L65" s="259">
        <v>8946</v>
      </c>
      <c r="M65" s="237"/>
      <c r="N65" s="174"/>
      <c r="P65" s="436"/>
      <c r="Q65" s="460"/>
      <c r="R65" s="47"/>
      <c r="S65" s="47"/>
      <c r="T65" s="46"/>
    </row>
    <row r="66" spans="1:31" customHeight="1" ht="18" s="169" customFormat="1">
      <c r="A66" s="236"/>
      <c r="B66" s="649" t="s">
        <v>2530</v>
      </c>
      <c r="C66" s="232"/>
      <c r="D66" s="232"/>
      <c r="E66" s="669"/>
      <c r="F66" s="670"/>
      <c r="G66" s="671"/>
      <c r="H66" s="671"/>
      <c r="I66" s="672"/>
      <c r="J66" s="232"/>
      <c r="K66" s="673">
        <f>L66+M66</f>
        <v>39394.95</v>
      </c>
      <c r="L66" s="306">
        <v>39394.95</v>
      </c>
      <c r="M66" s="674"/>
      <c r="N66" s="675"/>
      <c r="P66" s="676"/>
      <c r="Q66" s="677"/>
      <c r="R66" s="446"/>
      <c r="S66" s="446"/>
      <c r="T66" s="168"/>
    </row>
    <row r="67" spans="1:31" customHeight="1" ht="18" s="10" customFormat="1">
      <c r="A67" s="226"/>
      <c r="B67" s="649"/>
      <c r="C67" s="181"/>
      <c r="D67" s="181"/>
      <c r="F67" s="228"/>
      <c r="G67" s="229"/>
      <c r="H67" s="229"/>
      <c r="I67" s="230"/>
      <c r="J67" s="181"/>
      <c r="K67" s="255"/>
      <c r="L67" s="259"/>
      <c r="M67" s="237"/>
      <c r="N67" s="174"/>
      <c r="P67" s="436"/>
      <c r="Q67" s="460"/>
      <c r="R67" s="47"/>
      <c r="S67" s="47"/>
      <c r="T67" s="46"/>
    </row>
    <row r="68" spans="1:31" customHeight="1" ht="30" s="10" customFormat="1">
      <c r="A68" s="226"/>
      <c r="B68" s="654" t="s">
        <v>3101</v>
      </c>
      <c r="C68" s="181" t="s">
        <v>243</v>
      </c>
      <c r="D68" s="181" t="s">
        <v>20</v>
      </c>
      <c r="E68" s="663" t="s">
        <v>862</v>
      </c>
      <c r="F68" s="594" t="s">
        <v>2302</v>
      </c>
      <c r="G68" s="592"/>
      <c r="H68" s="592"/>
      <c r="I68" s="593"/>
      <c r="J68" s="181"/>
      <c r="K68" s="255"/>
      <c r="M68" s="237"/>
      <c r="N68" s="174"/>
      <c r="P68" s="436"/>
      <c r="Q68" s="460"/>
      <c r="R68" s="47"/>
      <c r="S68" s="47"/>
      <c r="T68" s="46"/>
    </row>
    <row r="69" spans="1:31" customHeight="1" ht="18" s="10" customFormat="1">
      <c r="A69" s="226"/>
      <c r="B69" s="655" t="s">
        <v>3102</v>
      </c>
      <c r="C69" s="181" t="s">
        <v>243</v>
      </c>
      <c r="D69" s="181" t="s">
        <v>20</v>
      </c>
      <c r="E69" s="663"/>
      <c r="F69" s="594" t="s">
        <v>2302</v>
      </c>
      <c r="G69" s="592"/>
      <c r="H69" s="592"/>
      <c r="I69" s="593"/>
      <c r="J69" s="181" t="s">
        <v>23</v>
      </c>
      <c r="K69" s="255">
        <f>L69+M69</f>
        <v>49280</v>
      </c>
      <c r="L69" s="259">
        <v>49280</v>
      </c>
      <c r="M69" s="237"/>
      <c r="N69" s="174"/>
      <c r="P69" s="436"/>
      <c r="Q69" s="460"/>
      <c r="R69" s="47"/>
      <c r="S69" s="47"/>
      <c r="T69" s="46"/>
    </row>
    <row r="70" spans="1:31" customHeight="1" ht="18" s="10" customFormat="1">
      <c r="A70" s="226"/>
      <c r="B70" s="655" t="s">
        <v>3103</v>
      </c>
      <c r="C70" s="181" t="s">
        <v>243</v>
      </c>
      <c r="D70" s="181" t="s">
        <v>20</v>
      </c>
      <c r="E70" s="663"/>
      <c r="F70" s="594" t="s">
        <v>2302</v>
      </c>
      <c r="G70" s="592"/>
      <c r="H70" s="592"/>
      <c r="I70" s="593"/>
      <c r="J70" s="181" t="s">
        <v>23</v>
      </c>
      <c r="K70" s="255">
        <f>L70+M70</f>
        <v>19000</v>
      </c>
      <c r="L70" s="259">
        <v>19000</v>
      </c>
      <c r="M70" s="237"/>
      <c r="N70" s="174"/>
      <c r="P70" s="436"/>
      <c r="Q70" s="460"/>
      <c r="R70" s="47"/>
      <c r="S70" s="47"/>
      <c r="T70" s="46"/>
    </row>
    <row r="71" spans="1:31" customHeight="1" ht="18" s="10" customFormat="1">
      <c r="A71" s="226"/>
      <c r="B71" s="655" t="s">
        <v>3104</v>
      </c>
      <c r="C71" s="181" t="s">
        <v>243</v>
      </c>
      <c r="D71" s="181" t="s">
        <v>20</v>
      </c>
      <c r="E71" s="663"/>
      <c r="F71" s="594" t="s">
        <v>2302</v>
      </c>
      <c r="G71" s="592"/>
      <c r="H71" s="592"/>
      <c r="I71" s="593"/>
      <c r="J71" s="181" t="s">
        <v>23</v>
      </c>
      <c r="K71" s="255">
        <f>L71+M71</f>
        <v>3750</v>
      </c>
      <c r="L71" s="259">
        <v>3750</v>
      </c>
      <c r="M71" s="237"/>
      <c r="N71" s="174"/>
      <c r="P71" s="436"/>
      <c r="Q71" s="460"/>
      <c r="R71" s="47"/>
      <c r="S71" s="47"/>
      <c r="T71" s="46"/>
    </row>
    <row r="72" spans="1:31" customHeight="1" ht="18" s="10" customFormat="1">
      <c r="A72" s="226"/>
      <c r="B72" s="655" t="s">
        <v>3105</v>
      </c>
      <c r="C72" s="181" t="s">
        <v>243</v>
      </c>
      <c r="D72" s="181" t="s">
        <v>20</v>
      </c>
      <c r="E72" s="663"/>
      <c r="F72" s="594" t="s">
        <v>2302</v>
      </c>
      <c r="G72" s="592"/>
      <c r="H72" s="592"/>
      <c r="I72" s="593"/>
      <c r="J72" s="181" t="s">
        <v>23</v>
      </c>
      <c r="K72" s="255">
        <f>L72+M72</f>
        <v>2500</v>
      </c>
      <c r="L72" s="259">
        <v>2500</v>
      </c>
      <c r="M72" s="237"/>
      <c r="N72" s="174"/>
      <c r="P72" s="436"/>
      <c r="Q72" s="460"/>
      <c r="R72" s="47"/>
      <c r="S72" s="47"/>
      <c r="T72" s="46"/>
    </row>
    <row r="73" spans="1:31" customHeight="1" ht="18" s="10" customFormat="1">
      <c r="A73" s="226"/>
      <c r="B73" s="655" t="s">
        <v>3106</v>
      </c>
      <c r="C73" s="181" t="s">
        <v>243</v>
      </c>
      <c r="D73" s="181" t="s">
        <v>20</v>
      </c>
      <c r="E73" s="663"/>
      <c r="F73" s="594" t="s">
        <v>2302</v>
      </c>
      <c r="G73" s="592"/>
      <c r="H73" s="592"/>
      <c r="I73" s="593"/>
      <c r="J73" s="181" t="s">
        <v>23</v>
      </c>
      <c r="K73" s="255">
        <f>L73+M73</f>
        <v>700</v>
      </c>
      <c r="L73" s="259">
        <v>700</v>
      </c>
      <c r="M73" s="237"/>
      <c r="N73" s="174"/>
      <c r="P73" s="436"/>
      <c r="Q73" s="460"/>
      <c r="R73" s="47"/>
      <c r="S73" s="47"/>
      <c r="T73" s="46"/>
    </row>
    <row r="74" spans="1:31" customHeight="1" ht="18" s="10" customFormat="1">
      <c r="A74" s="226"/>
      <c r="B74" s="655" t="s">
        <v>3107</v>
      </c>
      <c r="C74" s="181" t="s">
        <v>243</v>
      </c>
      <c r="D74" s="181" t="s">
        <v>20</v>
      </c>
      <c r="E74" s="663"/>
      <c r="F74" s="594" t="s">
        <v>2302</v>
      </c>
      <c r="G74" s="592"/>
      <c r="H74" s="592"/>
      <c r="I74" s="593"/>
      <c r="J74" s="181" t="s">
        <v>23</v>
      </c>
      <c r="K74" s="255">
        <f>L74+M74</f>
        <v>1200</v>
      </c>
      <c r="L74" s="259">
        <v>1200</v>
      </c>
      <c r="M74" s="237"/>
      <c r="N74" s="174"/>
      <c r="P74" s="436"/>
      <c r="Q74" s="460"/>
      <c r="R74" s="47"/>
      <c r="S74" s="47"/>
      <c r="T74" s="46"/>
    </row>
    <row r="75" spans="1:31" customHeight="1" ht="18" s="10" customFormat="1">
      <c r="A75" s="226"/>
      <c r="B75" s="655" t="s">
        <v>3108</v>
      </c>
      <c r="C75" s="181" t="s">
        <v>243</v>
      </c>
      <c r="D75" s="181" t="s">
        <v>20</v>
      </c>
      <c r="E75" s="663"/>
      <c r="F75" s="594" t="s">
        <v>2302</v>
      </c>
      <c r="G75" s="592"/>
      <c r="H75" s="592"/>
      <c r="I75" s="593"/>
      <c r="J75" s="181" t="s">
        <v>23</v>
      </c>
      <c r="K75" s="255">
        <f>L75+M75</f>
        <v>1500</v>
      </c>
      <c r="L75" s="259">
        <v>1500</v>
      </c>
      <c r="M75" s="237"/>
      <c r="N75" s="174"/>
      <c r="P75" s="436"/>
      <c r="Q75" s="460"/>
      <c r="R75" s="47"/>
      <c r="S75" s="47"/>
      <c r="T75" s="46"/>
    </row>
    <row r="76" spans="1:31" customHeight="1" ht="18" s="10" customFormat="1">
      <c r="A76" s="226"/>
      <c r="B76" s="655" t="s">
        <v>3109</v>
      </c>
      <c r="C76" s="181" t="s">
        <v>243</v>
      </c>
      <c r="D76" s="181" t="s">
        <v>20</v>
      </c>
      <c r="E76" s="663"/>
      <c r="F76" s="594" t="s">
        <v>2302</v>
      </c>
      <c r="G76" s="592"/>
      <c r="H76" s="592"/>
      <c r="I76" s="593"/>
      <c r="J76" s="181" t="s">
        <v>23</v>
      </c>
      <c r="K76" s="255">
        <f>L76+M76</f>
        <v>300</v>
      </c>
      <c r="L76" s="259">
        <v>300</v>
      </c>
      <c r="M76" s="237"/>
      <c r="N76" s="174"/>
      <c r="P76" s="436"/>
      <c r="Q76" s="460"/>
      <c r="R76" s="47"/>
      <c r="S76" s="47"/>
      <c r="T76" s="46"/>
    </row>
    <row r="77" spans="1:31" customHeight="1" ht="18" s="10" customFormat="1">
      <c r="A77" s="226"/>
      <c r="B77" s="655" t="s">
        <v>3110</v>
      </c>
      <c r="C77" s="181" t="s">
        <v>243</v>
      </c>
      <c r="D77" s="181" t="s">
        <v>20</v>
      </c>
      <c r="E77" s="663"/>
      <c r="F77" s="594" t="s">
        <v>2302</v>
      </c>
      <c r="G77" s="592"/>
      <c r="H77" s="592"/>
      <c r="I77" s="593"/>
      <c r="J77" s="181" t="s">
        <v>23</v>
      </c>
      <c r="K77" s="255">
        <f>L77+M77</f>
        <v>300</v>
      </c>
      <c r="L77" s="259">
        <v>300</v>
      </c>
      <c r="M77" s="237"/>
      <c r="N77" s="174"/>
      <c r="P77" s="436"/>
      <c r="Q77" s="460"/>
      <c r="R77" s="47"/>
      <c r="S77" s="47"/>
      <c r="T77" s="46"/>
    </row>
    <row r="78" spans="1:31" customHeight="1" ht="18" s="10" customFormat="1">
      <c r="A78" s="226"/>
      <c r="B78" s="655" t="s">
        <v>3111</v>
      </c>
      <c r="C78" s="181" t="s">
        <v>243</v>
      </c>
      <c r="D78" s="181" t="s">
        <v>20</v>
      </c>
      <c r="E78" s="663"/>
      <c r="F78" s="594" t="s">
        <v>2302</v>
      </c>
      <c r="G78" s="592"/>
      <c r="H78" s="592"/>
      <c r="I78" s="593"/>
      <c r="J78" s="181" t="s">
        <v>23</v>
      </c>
      <c r="K78" s="255">
        <f>L78+M78</f>
        <v>180</v>
      </c>
      <c r="L78" s="259">
        <v>180</v>
      </c>
      <c r="M78" s="237"/>
      <c r="N78" s="174"/>
      <c r="P78" s="436"/>
      <c r="Q78" s="460"/>
      <c r="R78" s="47"/>
      <c r="S78" s="47"/>
      <c r="T78" s="46"/>
    </row>
    <row r="79" spans="1:31" customHeight="1" ht="18" s="10" customFormat="1">
      <c r="A79" s="226"/>
      <c r="B79" s="655" t="s">
        <v>3112</v>
      </c>
      <c r="C79" s="181" t="s">
        <v>243</v>
      </c>
      <c r="D79" s="181" t="s">
        <v>20</v>
      </c>
      <c r="E79" s="663"/>
      <c r="F79" s="594" t="s">
        <v>2302</v>
      </c>
      <c r="G79" s="592"/>
      <c r="H79" s="592"/>
      <c r="I79" s="593"/>
      <c r="J79" s="181" t="s">
        <v>23</v>
      </c>
      <c r="K79" s="255">
        <f>L79+M79</f>
        <v>300</v>
      </c>
      <c r="L79" s="259">
        <v>300</v>
      </c>
      <c r="M79" s="237"/>
      <c r="N79" s="174"/>
      <c r="P79" s="436"/>
      <c r="Q79" s="460"/>
      <c r="R79" s="47"/>
      <c r="S79" s="47"/>
      <c r="T79" s="46"/>
    </row>
    <row r="80" spans="1:31" customHeight="1" ht="18" s="10" customFormat="1">
      <c r="A80" s="226"/>
      <c r="B80" s="655" t="s">
        <v>3113</v>
      </c>
      <c r="C80" s="181" t="s">
        <v>243</v>
      </c>
      <c r="D80" s="181" t="s">
        <v>20</v>
      </c>
      <c r="E80" s="663"/>
      <c r="F80" s="594" t="s">
        <v>2302</v>
      </c>
      <c r="G80" s="592"/>
      <c r="H80" s="592"/>
      <c r="I80" s="593"/>
      <c r="J80" s="181" t="s">
        <v>23</v>
      </c>
      <c r="K80" s="255">
        <f>L80+M80</f>
        <v>300</v>
      </c>
      <c r="L80" s="259">
        <v>300</v>
      </c>
      <c r="M80" s="237"/>
      <c r="N80" s="174"/>
      <c r="P80" s="436"/>
      <c r="Q80" s="460"/>
      <c r="R80" s="47"/>
      <c r="S80" s="47"/>
      <c r="T80" s="46"/>
    </row>
    <row r="81" spans="1:31" customHeight="1" ht="18" s="10" customFormat="1">
      <c r="A81" s="226"/>
      <c r="B81" s="655" t="s">
        <v>3114</v>
      </c>
      <c r="C81" s="181" t="s">
        <v>243</v>
      </c>
      <c r="D81" s="181" t="s">
        <v>20</v>
      </c>
      <c r="E81" s="663"/>
      <c r="F81" s="594" t="s">
        <v>2302</v>
      </c>
      <c r="G81" s="592"/>
      <c r="H81" s="592"/>
      <c r="I81" s="593"/>
      <c r="J81" s="181" t="s">
        <v>23</v>
      </c>
      <c r="K81" s="255">
        <f>L81+M81</f>
        <v>300</v>
      </c>
      <c r="L81" s="259">
        <v>300</v>
      </c>
      <c r="M81" s="237"/>
      <c r="N81" s="174"/>
      <c r="P81" s="436"/>
      <c r="Q81" s="460"/>
      <c r="R81" s="47"/>
      <c r="S81" s="47"/>
      <c r="T81" s="46"/>
    </row>
    <row r="82" spans="1:31" customHeight="1" ht="18" s="10" customFormat="1">
      <c r="A82" s="226"/>
      <c r="B82" s="655" t="s">
        <v>3115</v>
      </c>
      <c r="C82" s="181" t="s">
        <v>243</v>
      </c>
      <c r="D82" s="181" t="s">
        <v>20</v>
      </c>
      <c r="E82" s="663"/>
      <c r="F82" s="594" t="s">
        <v>2302</v>
      </c>
      <c r="G82" s="592"/>
      <c r="H82" s="592"/>
      <c r="I82" s="593"/>
      <c r="J82" s="181" t="s">
        <v>23</v>
      </c>
      <c r="K82" s="255">
        <f>L82+M82</f>
        <v>60</v>
      </c>
      <c r="L82" s="259">
        <v>60</v>
      </c>
      <c r="M82" s="237"/>
      <c r="N82" s="174"/>
      <c r="P82" s="436"/>
      <c r="Q82" s="460"/>
      <c r="R82" s="47"/>
      <c r="S82" s="47"/>
      <c r="T82" s="46"/>
    </row>
    <row r="83" spans="1:31" customHeight="1" ht="18" s="10" customFormat="1">
      <c r="A83" s="226"/>
      <c r="B83" s="655" t="s">
        <v>3116</v>
      </c>
      <c r="C83" s="181" t="s">
        <v>243</v>
      </c>
      <c r="D83" s="181" t="s">
        <v>20</v>
      </c>
      <c r="E83" s="663"/>
      <c r="F83" s="594" t="s">
        <v>2302</v>
      </c>
      <c r="G83" s="592"/>
      <c r="H83" s="592"/>
      <c r="I83" s="593"/>
      <c r="J83" s="181" t="s">
        <v>23</v>
      </c>
      <c r="K83" s="255">
        <f>L83+M83</f>
        <v>300</v>
      </c>
      <c r="L83" s="259">
        <v>300</v>
      </c>
      <c r="M83" s="237"/>
      <c r="N83" s="174"/>
      <c r="P83" s="436"/>
      <c r="Q83" s="460"/>
      <c r="R83" s="47"/>
      <c r="S83" s="47"/>
      <c r="T83" s="46"/>
    </row>
    <row r="84" spans="1:31" customHeight="1" ht="18" s="10" customFormat="1">
      <c r="A84" s="226"/>
      <c r="B84" s="655" t="s">
        <v>3117</v>
      </c>
      <c r="C84" s="181" t="s">
        <v>243</v>
      </c>
      <c r="D84" s="181" t="s">
        <v>20</v>
      </c>
      <c r="E84" s="663"/>
      <c r="F84" s="594" t="s">
        <v>2302</v>
      </c>
      <c r="G84" s="592"/>
      <c r="H84" s="592"/>
      <c r="I84" s="593"/>
      <c r="J84" s="181" t="s">
        <v>23</v>
      </c>
      <c r="K84" s="255">
        <f>L84+M84</f>
        <v>300</v>
      </c>
      <c r="L84" s="259">
        <v>300</v>
      </c>
      <c r="M84" s="237"/>
      <c r="N84" s="174"/>
      <c r="P84" s="436"/>
      <c r="Q84" s="460"/>
      <c r="R84" s="47"/>
      <c r="S84" s="47"/>
      <c r="T84" s="46"/>
    </row>
    <row r="85" spans="1:31" customHeight="1" ht="18" s="10" customFormat="1">
      <c r="A85" s="226"/>
      <c r="B85" s="655" t="s">
        <v>3118</v>
      </c>
      <c r="C85" s="181" t="s">
        <v>243</v>
      </c>
      <c r="D85" s="181" t="s">
        <v>20</v>
      </c>
      <c r="E85" s="663"/>
      <c r="F85" s="594" t="s">
        <v>2302</v>
      </c>
      <c r="G85" s="592"/>
      <c r="H85" s="592"/>
      <c r="I85" s="593"/>
      <c r="J85" s="181" t="s">
        <v>23</v>
      </c>
      <c r="K85" s="255">
        <f>L85+M85</f>
        <v>300</v>
      </c>
      <c r="L85" s="259">
        <v>300</v>
      </c>
      <c r="M85" s="237"/>
      <c r="N85" s="174"/>
      <c r="P85" s="436"/>
      <c r="Q85" s="460"/>
      <c r="R85" s="47"/>
      <c r="S85" s="47"/>
      <c r="T85" s="46"/>
    </row>
    <row r="86" spans="1:31" customHeight="1" ht="18" s="10" customFormat="1">
      <c r="A86" s="226"/>
      <c r="B86" s="655" t="s">
        <v>3119</v>
      </c>
      <c r="C86" s="181" t="s">
        <v>243</v>
      </c>
      <c r="D86" s="181" t="s">
        <v>20</v>
      </c>
      <c r="E86" s="663"/>
      <c r="F86" s="594" t="s">
        <v>2302</v>
      </c>
      <c r="G86" s="592"/>
      <c r="H86" s="592"/>
      <c r="I86" s="593"/>
      <c r="J86" s="181" t="s">
        <v>23</v>
      </c>
      <c r="K86" s="255">
        <f>L86+M86</f>
        <v>600</v>
      </c>
      <c r="L86" s="259">
        <v>600</v>
      </c>
      <c r="M86" s="237"/>
      <c r="N86" s="174"/>
      <c r="P86" s="436"/>
      <c r="Q86" s="460"/>
      <c r="R86" s="47"/>
      <c r="S86" s="47"/>
      <c r="T86" s="46"/>
    </row>
    <row r="87" spans="1:31" customHeight="1" ht="18" s="169" customFormat="1">
      <c r="A87" s="236"/>
      <c r="B87" s="649" t="s">
        <v>2530</v>
      </c>
      <c r="C87" s="232"/>
      <c r="D87" s="232"/>
      <c r="E87" s="669"/>
      <c r="F87" s="670"/>
      <c r="G87" s="671"/>
      <c r="H87" s="671"/>
      <c r="I87" s="672"/>
      <c r="J87" s="232"/>
      <c r="K87" s="673">
        <f>L87+M87</f>
        <v>81170</v>
      </c>
      <c r="L87" s="306">
        <v>81170</v>
      </c>
      <c r="M87" s="674"/>
      <c r="N87" s="675"/>
      <c r="P87" s="676"/>
      <c r="Q87" s="677"/>
      <c r="R87" s="446"/>
      <c r="S87" s="446"/>
      <c r="T87" s="168"/>
    </row>
    <row r="88" spans="1:31" customHeight="1" ht="18" s="10" customFormat="1">
      <c r="A88" s="226"/>
      <c r="B88" s="655"/>
      <c r="C88" s="181"/>
      <c r="D88" s="181"/>
      <c r="E88" s="663"/>
      <c r="F88" s="228"/>
      <c r="G88" s="229"/>
      <c r="H88" s="229"/>
      <c r="I88" s="230"/>
      <c r="J88" s="181"/>
      <c r="K88" s="255"/>
      <c r="L88" s="259"/>
      <c r="M88" s="237"/>
      <c r="N88" s="174"/>
      <c r="P88" s="436"/>
      <c r="Q88" s="460"/>
      <c r="R88" s="47"/>
      <c r="S88" s="47"/>
      <c r="T88" s="46"/>
    </row>
    <row r="89" spans="1:31" customHeight="1" ht="30" s="10" customFormat="1">
      <c r="A89" s="226"/>
      <c r="B89" s="647" t="s">
        <v>3120</v>
      </c>
      <c r="C89" s="181" t="s">
        <v>243</v>
      </c>
      <c r="D89" s="181" t="s">
        <v>20</v>
      </c>
      <c r="E89" s="663" t="s">
        <v>21</v>
      </c>
      <c r="F89" s="594" t="s">
        <v>2302</v>
      </c>
      <c r="G89" s="592"/>
      <c r="H89" s="592"/>
      <c r="I89" s="593"/>
      <c r="J89" s="181" t="s">
        <v>23</v>
      </c>
      <c r="K89" s="255">
        <f>L89+M89</f>
        <v>1000000</v>
      </c>
      <c r="L89" s="259">
        <v>1000000</v>
      </c>
      <c r="M89" s="237"/>
      <c r="N89" s="174"/>
      <c r="P89" s="436"/>
      <c r="Q89" s="460"/>
      <c r="R89" s="47"/>
      <c r="S89" s="47"/>
      <c r="T89" s="46"/>
    </row>
    <row r="90" spans="1:31" customHeight="1" ht="30" s="10" customFormat="1">
      <c r="A90" s="226"/>
      <c r="B90" s="647" t="s">
        <v>3121</v>
      </c>
      <c r="C90" s="181" t="s">
        <v>243</v>
      </c>
      <c r="D90" s="181" t="s">
        <v>20</v>
      </c>
      <c r="E90" s="663" t="s">
        <v>42</v>
      </c>
      <c r="F90" s="594" t="s">
        <v>2302</v>
      </c>
      <c r="G90" s="592"/>
      <c r="H90" s="592"/>
      <c r="I90" s="593"/>
      <c r="J90" s="181" t="s">
        <v>23</v>
      </c>
      <c r="K90" s="255">
        <f>L90+M90</f>
        <v>888448</v>
      </c>
      <c r="L90" s="259">
        <v>888448</v>
      </c>
      <c r="M90" s="237"/>
      <c r="N90" s="174"/>
      <c r="P90" s="436"/>
      <c r="Q90" s="460"/>
      <c r="R90" s="47"/>
      <c r="S90" s="47"/>
      <c r="T90" s="46"/>
    </row>
    <row r="91" spans="1:31" customHeight="1" ht="30" s="10" customFormat="1">
      <c r="A91" s="226"/>
      <c r="B91" s="647" t="s">
        <v>3122</v>
      </c>
      <c r="C91" s="181" t="s">
        <v>243</v>
      </c>
      <c r="D91" s="181" t="s">
        <v>20</v>
      </c>
      <c r="E91" s="663" t="s">
        <v>42</v>
      </c>
      <c r="F91" s="594" t="s">
        <v>2302</v>
      </c>
      <c r="G91" s="592"/>
      <c r="H91" s="592"/>
      <c r="I91" s="593"/>
      <c r="J91" s="181" t="s">
        <v>23</v>
      </c>
      <c r="K91" s="255">
        <f>L91+M91</f>
        <v>590000</v>
      </c>
      <c r="L91" s="259">
        <v>590000</v>
      </c>
      <c r="M91" s="237"/>
      <c r="N91" s="174"/>
      <c r="P91" s="436"/>
      <c r="Q91" s="460"/>
      <c r="R91" s="47"/>
      <c r="S91" s="47"/>
      <c r="T91" s="46"/>
    </row>
    <row r="92" spans="1:31" customHeight="1" ht="54.75" s="10" customFormat="1">
      <c r="A92" s="226"/>
      <c r="B92" s="649" t="s">
        <v>3123</v>
      </c>
      <c r="C92" s="181" t="s">
        <v>243</v>
      </c>
      <c r="D92" s="181" t="s">
        <v>20</v>
      </c>
      <c r="E92" s="664" t="s">
        <v>3065</v>
      </c>
      <c r="F92" s="594" t="s">
        <v>2302</v>
      </c>
      <c r="G92" s="592"/>
      <c r="H92" s="592"/>
      <c r="I92" s="593"/>
      <c r="J92" s="181"/>
      <c r="K92" s="255"/>
      <c r="L92" s="259"/>
      <c r="M92" s="237"/>
      <c r="N92" s="174"/>
      <c r="P92" s="436"/>
      <c r="Q92" s="460"/>
      <c r="R92" s="47"/>
      <c r="S92" s="47"/>
      <c r="T92" s="46"/>
    </row>
    <row r="93" spans="1:31" customHeight="1" ht="18" s="10" customFormat="1">
      <c r="A93" s="226"/>
      <c r="B93" s="647" t="s">
        <v>3124</v>
      </c>
      <c r="C93" s="181" t="s">
        <v>243</v>
      </c>
      <c r="D93" s="181" t="s">
        <v>20</v>
      </c>
      <c r="E93" s="664"/>
      <c r="F93" s="594" t="s">
        <v>2302</v>
      </c>
      <c r="G93" s="592"/>
      <c r="H93" s="592"/>
      <c r="I93" s="593"/>
      <c r="J93" s="181" t="s">
        <v>23</v>
      </c>
      <c r="K93" s="255">
        <f>L93+M93</f>
        <v>20000</v>
      </c>
      <c r="L93" s="259">
        <v>20000</v>
      </c>
      <c r="M93" s="237"/>
      <c r="N93" s="174"/>
      <c r="P93" s="436"/>
      <c r="Q93" s="460"/>
      <c r="R93" s="47"/>
      <c r="S93" s="47"/>
      <c r="T93" s="46"/>
    </row>
    <row r="94" spans="1:31" customHeight="1" ht="18" s="10" customFormat="1">
      <c r="A94" s="226"/>
      <c r="B94" s="647" t="s">
        <v>3125</v>
      </c>
      <c r="C94" s="181" t="s">
        <v>243</v>
      </c>
      <c r="D94" s="181" t="s">
        <v>20</v>
      </c>
      <c r="E94" s="664"/>
      <c r="F94" s="594" t="s">
        <v>2302</v>
      </c>
      <c r="G94" s="592"/>
      <c r="H94" s="592"/>
      <c r="I94" s="593"/>
      <c r="J94" s="181" t="s">
        <v>23</v>
      </c>
      <c r="K94" s="255">
        <f>L94+M94</f>
        <v>16000</v>
      </c>
      <c r="L94" s="259">
        <v>16000</v>
      </c>
      <c r="M94" s="237"/>
      <c r="N94" s="174"/>
      <c r="P94" s="436"/>
      <c r="Q94" s="460"/>
      <c r="R94" s="47"/>
      <c r="S94" s="47"/>
      <c r="T94" s="46"/>
    </row>
    <row r="95" spans="1:31" customHeight="1" ht="18" s="10" customFormat="1">
      <c r="A95" s="226"/>
      <c r="B95" s="647" t="s">
        <v>3126</v>
      </c>
      <c r="C95" s="181" t="s">
        <v>243</v>
      </c>
      <c r="D95" s="181" t="s">
        <v>20</v>
      </c>
      <c r="E95" s="664"/>
      <c r="F95" s="594" t="s">
        <v>2302</v>
      </c>
      <c r="G95" s="592"/>
      <c r="H95" s="592"/>
      <c r="I95" s="593"/>
      <c r="J95" s="181" t="s">
        <v>23</v>
      </c>
      <c r="K95" s="255">
        <f>L95+M95</f>
        <v>1200</v>
      </c>
      <c r="L95" s="259">
        <v>1200</v>
      </c>
      <c r="M95" s="237"/>
      <c r="N95" s="174"/>
      <c r="P95" s="436"/>
      <c r="Q95" s="460"/>
      <c r="R95" s="47"/>
      <c r="S95" s="47"/>
      <c r="T95" s="46"/>
    </row>
    <row r="96" spans="1:31" customHeight="1" ht="18" s="10" customFormat="1">
      <c r="A96" s="226"/>
      <c r="B96" s="647" t="s">
        <v>3127</v>
      </c>
      <c r="C96" s="181" t="s">
        <v>243</v>
      </c>
      <c r="D96" s="181" t="s">
        <v>20</v>
      </c>
      <c r="E96" s="664"/>
      <c r="F96" s="594" t="s">
        <v>2302</v>
      </c>
      <c r="G96" s="592"/>
      <c r="H96" s="592"/>
      <c r="I96" s="593"/>
      <c r="J96" s="181" t="s">
        <v>23</v>
      </c>
      <c r="K96" s="255">
        <f>L96+M96</f>
        <v>4200</v>
      </c>
      <c r="L96" s="259">
        <v>4200</v>
      </c>
      <c r="M96" s="237"/>
      <c r="N96" s="174"/>
      <c r="P96" s="436"/>
      <c r="Q96" s="460"/>
      <c r="R96" s="47"/>
      <c r="S96" s="47"/>
      <c r="T96" s="46"/>
    </row>
    <row r="97" spans="1:31" customHeight="1" ht="18" s="169" customFormat="1">
      <c r="A97" s="236"/>
      <c r="B97" s="649" t="s">
        <v>2530</v>
      </c>
      <c r="C97" s="232"/>
      <c r="D97" s="232"/>
      <c r="E97" s="678"/>
      <c r="F97" s="670"/>
      <c r="G97" s="671"/>
      <c r="H97" s="671"/>
      <c r="I97" s="672"/>
      <c r="J97" s="232"/>
      <c r="K97" s="673">
        <f>L97+M97</f>
        <v>41400</v>
      </c>
      <c r="L97" s="306">
        <v>41400</v>
      </c>
      <c r="M97" s="674"/>
      <c r="N97" s="675"/>
      <c r="P97" s="676"/>
      <c r="Q97" s="677"/>
      <c r="R97" s="446"/>
      <c r="S97" s="446"/>
      <c r="T97" s="168"/>
    </row>
    <row r="98" spans="1:31" customHeight="1" ht="18" s="10" customFormat="1">
      <c r="A98" s="226"/>
      <c r="B98" s="656"/>
      <c r="C98" s="181"/>
      <c r="D98" s="181"/>
      <c r="E98" s="667"/>
      <c r="F98" s="228"/>
      <c r="G98" s="229"/>
      <c r="H98" s="229"/>
      <c r="I98" s="230"/>
      <c r="J98" s="181"/>
      <c r="K98" s="255"/>
      <c r="L98" s="259"/>
      <c r="M98" s="237"/>
      <c r="N98" s="174"/>
      <c r="P98" s="436"/>
      <c r="Q98" s="460"/>
      <c r="R98" s="47"/>
      <c r="S98" s="47"/>
      <c r="T98" s="46"/>
    </row>
    <row r="99" spans="1:31" customHeight="1" ht="49.5" s="10" customFormat="1">
      <c r="A99" s="226"/>
      <c r="B99" s="653" t="s">
        <v>3128</v>
      </c>
      <c r="C99" s="181" t="s">
        <v>243</v>
      </c>
      <c r="D99" s="181" t="s">
        <v>20</v>
      </c>
      <c r="E99" s="666" t="s">
        <v>3065</v>
      </c>
      <c r="F99" s="594" t="s">
        <v>2302</v>
      </c>
      <c r="G99" s="592"/>
      <c r="H99" s="592"/>
      <c r="I99" s="593"/>
      <c r="J99" s="181" t="s">
        <v>23</v>
      </c>
      <c r="K99" s="255"/>
      <c r="L99" s="259"/>
      <c r="M99" s="237"/>
      <c r="N99" s="174"/>
      <c r="P99" s="436"/>
      <c r="Q99" s="460"/>
      <c r="R99" s="47"/>
      <c r="S99" s="47"/>
      <c r="T99" s="46"/>
    </row>
    <row r="100" spans="1:31" customHeight="1" ht="18" s="10" customFormat="1">
      <c r="A100" s="226"/>
      <c r="B100" s="657" t="s">
        <v>3129</v>
      </c>
      <c r="C100" s="181" t="s">
        <v>243</v>
      </c>
      <c r="D100" s="181" t="s">
        <v>20</v>
      </c>
      <c r="E100" s="664"/>
      <c r="F100" s="594" t="s">
        <v>2302</v>
      </c>
      <c r="G100" s="592"/>
      <c r="H100" s="592"/>
      <c r="I100" s="593"/>
      <c r="J100" s="181" t="s">
        <v>23</v>
      </c>
      <c r="K100" s="255">
        <f>L100+M100</f>
        <v>3330</v>
      </c>
      <c r="L100" s="259">
        <v>3330</v>
      </c>
      <c r="M100" s="237"/>
      <c r="N100" s="174"/>
      <c r="P100" s="436"/>
      <c r="Q100" s="460"/>
      <c r="R100" s="47"/>
      <c r="S100" s="47"/>
      <c r="T100" s="46"/>
    </row>
    <row r="101" spans="1:31" customHeight="1" ht="18" s="10" customFormat="1">
      <c r="A101" s="226"/>
      <c r="B101" s="658" t="s">
        <v>3130</v>
      </c>
      <c r="C101" s="181" t="s">
        <v>243</v>
      </c>
      <c r="D101" s="181" t="s">
        <v>20</v>
      </c>
      <c r="E101" s="664"/>
      <c r="F101" s="594" t="s">
        <v>2302</v>
      </c>
      <c r="G101" s="592"/>
      <c r="H101" s="592"/>
      <c r="I101" s="593"/>
      <c r="J101" s="181" t="s">
        <v>23</v>
      </c>
      <c r="K101" s="255">
        <f>L101+M101</f>
        <v>220</v>
      </c>
      <c r="L101" s="259">
        <v>220</v>
      </c>
      <c r="M101" s="237"/>
      <c r="N101" s="174"/>
      <c r="P101" s="436"/>
      <c r="Q101" s="460"/>
      <c r="R101" s="47"/>
      <c r="S101" s="47"/>
      <c r="T101" s="46"/>
    </row>
    <row r="102" spans="1:31" customHeight="1" ht="18" s="10" customFormat="1">
      <c r="A102" s="226"/>
      <c r="B102" s="658" t="s">
        <v>3131</v>
      </c>
      <c r="C102" s="181" t="s">
        <v>243</v>
      </c>
      <c r="D102" s="181" t="s">
        <v>20</v>
      </c>
      <c r="E102" s="664"/>
      <c r="F102" s="594" t="s">
        <v>2302</v>
      </c>
      <c r="G102" s="592"/>
      <c r="H102" s="592"/>
      <c r="I102" s="593"/>
      <c r="J102" s="181" t="s">
        <v>23</v>
      </c>
      <c r="K102" s="255">
        <f>L102+M102</f>
        <v>3276</v>
      </c>
      <c r="L102" s="259">
        <v>3276</v>
      </c>
      <c r="M102" s="237"/>
      <c r="N102" s="174"/>
      <c r="P102" s="436"/>
      <c r="Q102" s="460"/>
      <c r="R102" s="47"/>
      <c r="S102" s="47"/>
      <c r="T102" s="46"/>
    </row>
    <row r="103" spans="1:31" customHeight="1" ht="18" s="10" customFormat="1">
      <c r="A103" s="226"/>
      <c r="B103" s="658" t="s">
        <v>3132</v>
      </c>
      <c r="C103" s="181" t="s">
        <v>243</v>
      </c>
      <c r="D103" s="181" t="s">
        <v>20</v>
      </c>
      <c r="E103" s="664"/>
      <c r="F103" s="594" t="s">
        <v>2302</v>
      </c>
      <c r="G103" s="592"/>
      <c r="H103" s="592"/>
      <c r="I103" s="593"/>
      <c r="J103" s="181" t="s">
        <v>23</v>
      </c>
      <c r="K103" s="255">
        <f>L103+M103</f>
        <v>2500</v>
      </c>
      <c r="L103" s="259">
        <v>2500</v>
      </c>
      <c r="M103" s="237"/>
      <c r="N103" s="174"/>
      <c r="P103" s="436"/>
      <c r="Q103" s="460"/>
      <c r="R103" s="47"/>
      <c r="S103" s="47"/>
      <c r="T103" s="46"/>
    </row>
    <row r="104" spans="1:31" customHeight="1" ht="18" s="10" customFormat="1">
      <c r="A104" s="226"/>
      <c r="B104" s="658" t="s">
        <v>3133</v>
      </c>
      <c r="C104" s="181" t="s">
        <v>243</v>
      </c>
      <c r="D104" s="181" t="s">
        <v>20</v>
      </c>
      <c r="E104" s="664"/>
      <c r="F104" s="594" t="s">
        <v>2302</v>
      </c>
      <c r="G104" s="592"/>
      <c r="H104" s="592"/>
      <c r="I104" s="593"/>
      <c r="J104" s="181" t="s">
        <v>23</v>
      </c>
      <c r="K104" s="255">
        <f>L104+M104</f>
        <v>6200</v>
      </c>
      <c r="L104" s="259">
        <v>6200</v>
      </c>
      <c r="M104" s="237"/>
      <c r="N104" s="174"/>
      <c r="P104" s="436"/>
      <c r="Q104" s="460"/>
      <c r="R104" s="47"/>
      <c r="S104" s="47"/>
      <c r="T104" s="46"/>
    </row>
    <row r="105" spans="1:31" customHeight="1" ht="18" s="10" customFormat="1">
      <c r="A105" s="226"/>
      <c r="B105" s="658" t="s">
        <v>3134</v>
      </c>
      <c r="C105" s="181" t="s">
        <v>243</v>
      </c>
      <c r="D105" s="181" t="s">
        <v>20</v>
      </c>
      <c r="E105" s="664"/>
      <c r="F105" s="594" t="s">
        <v>2302</v>
      </c>
      <c r="G105" s="592"/>
      <c r="H105" s="592"/>
      <c r="I105" s="593"/>
      <c r="J105" s="181" t="s">
        <v>23</v>
      </c>
      <c r="K105" s="255">
        <f>L105+M105</f>
        <v>200</v>
      </c>
      <c r="L105" s="259">
        <v>200</v>
      </c>
      <c r="M105" s="237"/>
      <c r="N105" s="174"/>
      <c r="P105" s="436"/>
      <c r="Q105" s="460"/>
      <c r="R105" s="47"/>
      <c r="S105" s="47"/>
      <c r="T105" s="46"/>
    </row>
    <row r="106" spans="1:31" customHeight="1" ht="18" s="10" customFormat="1">
      <c r="A106" s="226"/>
      <c r="B106" s="658" t="s">
        <v>3135</v>
      </c>
      <c r="C106" s="181" t="s">
        <v>243</v>
      </c>
      <c r="D106" s="181" t="s">
        <v>20</v>
      </c>
      <c r="E106" s="664"/>
      <c r="F106" s="594" t="s">
        <v>2302</v>
      </c>
      <c r="G106" s="592"/>
      <c r="H106" s="592"/>
      <c r="I106" s="593"/>
      <c r="J106" s="181" t="s">
        <v>23</v>
      </c>
      <c r="K106" s="255">
        <f>L106+M106</f>
        <v>500</v>
      </c>
      <c r="L106" s="259">
        <v>500</v>
      </c>
      <c r="M106" s="237"/>
      <c r="N106" s="174"/>
      <c r="P106" s="436"/>
      <c r="Q106" s="460"/>
      <c r="R106" s="47"/>
      <c r="S106" s="47"/>
      <c r="T106" s="46"/>
    </row>
    <row r="107" spans="1:31" customHeight="1" ht="18" s="10" customFormat="1">
      <c r="A107" s="226"/>
      <c r="B107" s="658" t="s">
        <v>3136</v>
      </c>
      <c r="C107" s="181" t="s">
        <v>243</v>
      </c>
      <c r="D107" s="181" t="s">
        <v>20</v>
      </c>
      <c r="E107" s="664"/>
      <c r="F107" s="594" t="s">
        <v>2302</v>
      </c>
      <c r="G107" s="592"/>
      <c r="H107" s="592"/>
      <c r="I107" s="593"/>
      <c r="J107" s="181" t="s">
        <v>23</v>
      </c>
      <c r="K107" s="255">
        <f>L107+M107</f>
        <v>3900</v>
      </c>
      <c r="L107" s="259">
        <v>3900</v>
      </c>
      <c r="M107" s="237"/>
      <c r="N107" s="174"/>
      <c r="P107" s="436"/>
      <c r="Q107" s="460"/>
      <c r="R107" s="47"/>
      <c r="S107" s="47"/>
      <c r="T107" s="46"/>
    </row>
    <row r="108" spans="1:31" customHeight="1" ht="18" s="10" customFormat="1">
      <c r="A108" s="226"/>
      <c r="B108" s="658" t="s">
        <v>3137</v>
      </c>
      <c r="C108" s="181" t="s">
        <v>243</v>
      </c>
      <c r="D108" s="181" t="s">
        <v>20</v>
      </c>
      <c r="E108" s="664"/>
      <c r="F108" s="594" t="s">
        <v>2302</v>
      </c>
      <c r="G108" s="592"/>
      <c r="H108" s="592"/>
      <c r="I108" s="593"/>
      <c r="J108" s="181" t="s">
        <v>23</v>
      </c>
      <c r="K108" s="255">
        <f>L108+M108</f>
        <v>4200</v>
      </c>
      <c r="L108" s="259">
        <v>4200</v>
      </c>
      <c r="M108" s="237"/>
      <c r="N108" s="174"/>
      <c r="P108" s="436"/>
      <c r="Q108" s="460"/>
      <c r="R108" s="47"/>
      <c r="S108" s="47"/>
      <c r="T108" s="46"/>
    </row>
    <row r="109" spans="1:31" customHeight="1" ht="18" s="10" customFormat="1">
      <c r="A109" s="226"/>
      <c r="B109" s="658" t="s">
        <v>3138</v>
      </c>
      <c r="C109" s="181" t="s">
        <v>243</v>
      </c>
      <c r="D109" s="181" t="s">
        <v>20</v>
      </c>
      <c r="E109" s="664"/>
      <c r="F109" s="594" t="s">
        <v>2302</v>
      </c>
      <c r="G109" s="592"/>
      <c r="H109" s="592"/>
      <c r="I109" s="593"/>
      <c r="J109" s="181" t="s">
        <v>23</v>
      </c>
      <c r="K109" s="255">
        <f>L109+M109</f>
        <v>5720</v>
      </c>
      <c r="L109" s="259">
        <v>5720</v>
      </c>
      <c r="M109" s="237"/>
      <c r="N109" s="174"/>
      <c r="P109" s="436"/>
      <c r="Q109" s="460"/>
      <c r="R109" s="47"/>
      <c r="S109" s="47"/>
      <c r="T109" s="46"/>
    </row>
    <row r="110" spans="1:31" customHeight="1" ht="18" s="10" customFormat="1">
      <c r="A110" s="226"/>
      <c r="B110" s="658" t="s">
        <v>3139</v>
      </c>
      <c r="C110" s="181" t="s">
        <v>243</v>
      </c>
      <c r="D110" s="181" t="s">
        <v>20</v>
      </c>
      <c r="E110" s="664"/>
      <c r="F110" s="594" t="s">
        <v>2302</v>
      </c>
      <c r="G110" s="592"/>
      <c r="H110" s="592"/>
      <c r="I110" s="593"/>
      <c r="J110" s="181" t="s">
        <v>23</v>
      </c>
      <c r="K110" s="255">
        <f>L110+M110</f>
        <v>6552</v>
      </c>
      <c r="L110" s="259">
        <v>6552</v>
      </c>
      <c r="M110" s="237"/>
      <c r="N110" s="174"/>
      <c r="P110" s="436"/>
      <c r="Q110" s="460"/>
      <c r="R110" s="47"/>
      <c r="S110" s="47"/>
      <c r="T110" s="46"/>
    </row>
    <row r="111" spans="1:31" customHeight="1" ht="18" s="10" customFormat="1">
      <c r="A111" s="226"/>
      <c r="B111" s="658" t="s">
        <v>3140</v>
      </c>
      <c r="C111" s="181" t="s">
        <v>243</v>
      </c>
      <c r="D111" s="181" t="s">
        <v>20</v>
      </c>
      <c r="E111" s="664"/>
      <c r="F111" s="594" t="s">
        <v>2302</v>
      </c>
      <c r="G111" s="592"/>
      <c r="H111" s="592"/>
      <c r="I111" s="593"/>
      <c r="J111" s="181" t="s">
        <v>23</v>
      </c>
      <c r="K111" s="255">
        <f>L111+M111</f>
        <v>60</v>
      </c>
      <c r="L111" s="259">
        <v>60</v>
      </c>
      <c r="M111" s="237"/>
      <c r="N111" s="174"/>
      <c r="P111" s="436"/>
      <c r="Q111" s="460"/>
      <c r="R111" s="47"/>
      <c r="S111" s="47"/>
      <c r="T111" s="46"/>
    </row>
    <row r="112" spans="1:31" customHeight="1" ht="18" s="169" customFormat="1">
      <c r="A112" s="236"/>
      <c r="B112" s="659" t="s">
        <v>2530</v>
      </c>
      <c r="C112" s="232"/>
      <c r="D112" s="232"/>
      <c r="E112" s="668"/>
      <c r="F112" s="670"/>
      <c r="G112" s="671"/>
      <c r="H112" s="671"/>
      <c r="I112" s="672"/>
      <c r="J112" s="232"/>
      <c r="K112" s="673">
        <f>L112+M112</f>
        <v>36658</v>
      </c>
      <c r="L112" s="306">
        <v>36658</v>
      </c>
      <c r="M112" s="674"/>
      <c r="N112" s="675"/>
      <c r="P112" s="676"/>
      <c r="Q112" s="677"/>
      <c r="R112" s="446"/>
      <c r="S112" s="446"/>
      <c r="T112" s="168"/>
    </row>
    <row r="113" spans="1:31" customHeight="1" ht="18" s="10" customFormat="1">
      <c r="A113" s="226"/>
      <c r="B113" s="660"/>
      <c r="C113" s="181"/>
      <c r="D113" s="181"/>
      <c r="E113" s="664"/>
      <c r="F113" s="228"/>
      <c r="G113" s="229"/>
      <c r="H113" s="229"/>
      <c r="I113" s="230"/>
      <c r="J113" s="181"/>
      <c r="K113" s="255"/>
      <c r="L113" s="259"/>
      <c r="M113" s="237"/>
      <c r="N113" s="174"/>
      <c r="P113" s="436"/>
      <c r="Q113" s="460"/>
      <c r="R113" s="47"/>
      <c r="S113" s="47"/>
      <c r="T113" s="46"/>
    </row>
    <row r="114" spans="1:31" customHeight="1" ht="50.25" s="10" customFormat="1">
      <c r="A114" s="226"/>
      <c r="B114" s="649" t="s">
        <v>3141</v>
      </c>
      <c r="C114" s="181" t="s">
        <v>243</v>
      </c>
      <c r="D114" s="181" t="s">
        <v>20</v>
      </c>
      <c r="E114" s="663" t="s">
        <v>3065</v>
      </c>
      <c r="F114" s="594" t="s">
        <v>2302</v>
      </c>
      <c r="G114" s="592"/>
      <c r="H114" s="592"/>
      <c r="I114" s="593"/>
      <c r="J114" s="181" t="s">
        <v>23</v>
      </c>
      <c r="K114" s="255"/>
      <c r="L114" s="259"/>
      <c r="M114" s="237"/>
      <c r="N114" s="174"/>
      <c r="P114" s="436"/>
      <c r="Q114" s="460"/>
      <c r="R114" s="47"/>
      <c r="S114" s="47"/>
      <c r="T114" s="46"/>
    </row>
    <row r="115" spans="1:31" customHeight="1" ht="18" s="10" customFormat="1">
      <c r="A115" s="226"/>
      <c r="B115" s="647" t="s">
        <v>3133</v>
      </c>
      <c r="C115" s="181" t="s">
        <v>243</v>
      </c>
      <c r="D115" s="181" t="s">
        <v>20</v>
      </c>
      <c r="E115" s="663"/>
      <c r="F115" s="594" t="s">
        <v>2302</v>
      </c>
      <c r="G115" s="592"/>
      <c r="H115" s="592"/>
      <c r="I115" s="593"/>
      <c r="J115" s="181" t="s">
        <v>23</v>
      </c>
      <c r="K115" s="255">
        <f>L115+M115</f>
        <v>27590</v>
      </c>
      <c r="L115" s="259">
        <v>27590</v>
      </c>
      <c r="M115" s="237"/>
      <c r="N115" s="174"/>
      <c r="P115" s="436"/>
      <c r="Q115" s="460"/>
      <c r="R115" s="47"/>
      <c r="S115" s="47"/>
      <c r="T115" s="46"/>
    </row>
    <row r="116" spans="1:31" customHeight="1" ht="18" s="10" customFormat="1">
      <c r="A116" s="226"/>
      <c r="B116" s="647" t="s">
        <v>3074</v>
      </c>
      <c r="C116" s="181" t="s">
        <v>243</v>
      </c>
      <c r="D116" s="181" t="s">
        <v>20</v>
      </c>
      <c r="E116" s="663"/>
      <c r="F116" s="594" t="s">
        <v>2302</v>
      </c>
      <c r="G116" s="592"/>
      <c r="H116" s="592"/>
      <c r="I116" s="593"/>
      <c r="J116" s="181" t="s">
        <v>23</v>
      </c>
      <c r="K116" s="255">
        <f>L116+M116</f>
        <v>9750</v>
      </c>
      <c r="L116" s="259">
        <v>9750</v>
      </c>
      <c r="M116" s="237"/>
      <c r="N116" s="174"/>
      <c r="P116" s="436"/>
      <c r="Q116" s="460"/>
      <c r="R116" s="47"/>
      <c r="S116" s="47"/>
      <c r="T116" s="46"/>
    </row>
    <row r="117" spans="1:31" customHeight="1" ht="18" s="10" customFormat="1">
      <c r="A117" s="226"/>
      <c r="B117" s="647" t="s">
        <v>3142</v>
      </c>
      <c r="C117" s="181" t="s">
        <v>243</v>
      </c>
      <c r="D117" s="181" t="s">
        <v>20</v>
      </c>
      <c r="E117" s="663"/>
      <c r="F117" s="594" t="s">
        <v>2302</v>
      </c>
      <c r="G117" s="592"/>
      <c r="H117" s="592"/>
      <c r="I117" s="593"/>
      <c r="J117" s="181" t="s">
        <v>23</v>
      </c>
      <c r="K117" s="255">
        <f>L117+M117</f>
        <v>3126</v>
      </c>
      <c r="L117" s="259">
        <v>3126</v>
      </c>
      <c r="M117" s="237"/>
      <c r="N117" s="174"/>
      <c r="P117" s="436"/>
      <c r="Q117" s="460"/>
      <c r="R117" s="47"/>
      <c r="S117" s="47"/>
      <c r="T117" s="46"/>
    </row>
    <row r="118" spans="1:31" customHeight="1" ht="18" s="10" customFormat="1">
      <c r="A118" s="226"/>
      <c r="B118" s="647" t="s">
        <v>3143</v>
      </c>
      <c r="C118" s="181" t="s">
        <v>243</v>
      </c>
      <c r="D118" s="181" t="s">
        <v>20</v>
      </c>
      <c r="E118" s="663"/>
      <c r="F118" s="594" t="s">
        <v>2302</v>
      </c>
      <c r="G118" s="592"/>
      <c r="H118" s="592"/>
      <c r="I118" s="593"/>
      <c r="J118" s="181" t="s">
        <v>23</v>
      </c>
      <c r="K118" s="255">
        <f>L118+M118</f>
        <v>36000</v>
      </c>
      <c r="L118" s="259">
        <v>36000</v>
      </c>
      <c r="M118" s="237"/>
      <c r="N118" s="174"/>
      <c r="P118" s="436"/>
      <c r="Q118" s="460"/>
      <c r="R118" s="47"/>
      <c r="S118" s="47"/>
      <c r="T118" s="46"/>
    </row>
    <row r="119" spans="1:31" customHeight="1" ht="18" s="169" customFormat="1">
      <c r="A119" s="236"/>
      <c r="B119" s="659" t="s">
        <v>2530</v>
      </c>
      <c r="C119" s="232"/>
      <c r="D119" s="232"/>
      <c r="E119" s="669"/>
      <c r="F119" s="670"/>
      <c r="G119" s="671"/>
      <c r="H119" s="671"/>
      <c r="I119" s="672"/>
      <c r="J119" s="232"/>
      <c r="K119" s="673">
        <f>L119+M119</f>
        <v>76466</v>
      </c>
      <c r="L119" s="306">
        <v>76466</v>
      </c>
      <c r="M119" s="674"/>
      <c r="N119" s="675"/>
      <c r="P119" s="676"/>
      <c r="Q119" s="677"/>
      <c r="R119" s="446"/>
      <c r="S119" s="446"/>
      <c r="T119" s="168"/>
    </row>
    <row r="120" spans="1:31" customHeight="1" ht="18" s="10" customFormat="1">
      <c r="A120" s="226"/>
      <c r="B120" s="659"/>
      <c r="C120" s="181"/>
      <c r="D120" s="181"/>
      <c r="E120" s="663"/>
      <c r="F120" s="228"/>
      <c r="G120" s="229"/>
      <c r="H120" s="229"/>
      <c r="I120" s="230"/>
      <c r="J120" s="181"/>
      <c r="K120" s="255"/>
      <c r="L120" s="259"/>
      <c r="M120" s="237"/>
      <c r="N120" s="174"/>
      <c r="P120" s="436"/>
      <c r="Q120" s="460"/>
      <c r="R120" s="47"/>
      <c r="S120" s="47"/>
      <c r="T120" s="46"/>
    </row>
    <row r="121" spans="1:31" customHeight="1" ht="56.25" s="10" customFormat="1">
      <c r="A121" s="226"/>
      <c r="B121" s="649" t="s">
        <v>3144</v>
      </c>
      <c r="C121" s="181" t="s">
        <v>243</v>
      </c>
      <c r="D121" s="181" t="s">
        <v>20</v>
      </c>
      <c r="E121" s="663" t="s">
        <v>3065</v>
      </c>
      <c r="F121" s="594" t="s">
        <v>2302</v>
      </c>
      <c r="G121" s="592"/>
      <c r="H121" s="592"/>
      <c r="I121" s="593"/>
      <c r="J121" s="181" t="s">
        <v>23</v>
      </c>
      <c r="K121" s="255"/>
      <c r="L121" s="259"/>
      <c r="M121" s="237"/>
      <c r="N121" s="174"/>
      <c r="P121" s="436"/>
      <c r="Q121" s="460"/>
      <c r="R121" s="47"/>
      <c r="S121" s="47"/>
      <c r="T121" s="46"/>
    </row>
    <row r="122" spans="1:31" customHeight="1" ht="18" s="10" customFormat="1">
      <c r="A122" s="226"/>
      <c r="B122" s="661" t="s">
        <v>3145</v>
      </c>
      <c r="C122" s="181" t="s">
        <v>243</v>
      </c>
      <c r="D122" s="181" t="s">
        <v>20</v>
      </c>
      <c r="E122" s="663"/>
      <c r="F122" s="594" t="s">
        <v>2302</v>
      </c>
      <c r="G122" s="592"/>
      <c r="H122" s="592"/>
      <c r="I122" s="593"/>
      <c r="J122" s="181" t="s">
        <v>23</v>
      </c>
      <c r="K122" s="255">
        <f>L122+M122</f>
        <v>318.15</v>
      </c>
      <c r="L122" s="259">
        <v>318.15</v>
      </c>
      <c r="M122" s="237"/>
      <c r="N122" s="174"/>
      <c r="P122" s="436"/>
      <c r="Q122" s="460"/>
      <c r="R122" s="47"/>
      <c r="S122" s="47"/>
      <c r="T122" s="46"/>
    </row>
    <row r="123" spans="1:31" customHeight="1" ht="18" s="10" customFormat="1">
      <c r="A123" s="226"/>
      <c r="B123" s="661" t="s">
        <v>3146</v>
      </c>
      <c r="C123" s="181" t="s">
        <v>243</v>
      </c>
      <c r="D123" s="181" t="s">
        <v>20</v>
      </c>
      <c r="E123" s="663"/>
      <c r="F123" s="594" t="s">
        <v>2302</v>
      </c>
      <c r="G123" s="592"/>
      <c r="H123" s="592"/>
      <c r="I123" s="593"/>
      <c r="J123" s="181" t="s">
        <v>23</v>
      </c>
      <c r="K123" s="255">
        <f>L123+M123</f>
        <v>1073.1</v>
      </c>
      <c r="L123" s="259">
        <v>1073.1</v>
      </c>
      <c r="M123" s="237"/>
      <c r="N123" s="174"/>
      <c r="P123" s="436"/>
      <c r="Q123" s="460"/>
      <c r="R123" s="47"/>
      <c r="S123" s="47"/>
      <c r="T123" s="46"/>
    </row>
    <row r="124" spans="1:31" customHeight="1" ht="18" s="10" customFormat="1">
      <c r="A124" s="226"/>
      <c r="B124" s="661" t="s">
        <v>3147</v>
      </c>
      <c r="C124" s="181" t="s">
        <v>243</v>
      </c>
      <c r="D124" s="181" t="s">
        <v>20</v>
      </c>
      <c r="E124" s="663"/>
      <c r="F124" s="594" t="s">
        <v>2302</v>
      </c>
      <c r="G124" s="592"/>
      <c r="H124" s="592"/>
      <c r="I124" s="593"/>
      <c r="J124" s="181" t="s">
        <v>23</v>
      </c>
      <c r="K124" s="255">
        <f>L124+M124</f>
        <v>94.5</v>
      </c>
      <c r="L124" s="259">
        <v>94.5</v>
      </c>
      <c r="M124" s="237"/>
      <c r="N124" s="174"/>
      <c r="P124" s="436"/>
      <c r="Q124" s="460"/>
      <c r="R124" s="47"/>
      <c r="S124" s="47"/>
      <c r="T124" s="46"/>
    </row>
    <row r="125" spans="1:31" customHeight="1" ht="18" s="10" customFormat="1">
      <c r="A125" s="226"/>
      <c r="B125" s="661" t="s">
        <v>3148</v>
      </c>
      <c r="C125" s="181" t="s">
        <v>243</v>
      </c>
      <c r="D125" s="181" t="s">
        <v>20</v>
      </c>
      <c r="E125" s="663"/>
      <c r="F125" s="594" t="s">
        <v>2302</v>
      </c>
      <c r="G125" s="592"/>
      <c r="H125" s="592"/>
      <c r="I125" s="593"/>
      <c r="J125" s="181" t="s">
        <v>23</v>
      </c>
      <c r="K125" s="255">
        <f>L125+M125</f>
        <v>882</v>
      </c>
      <c r="L125" s="259">
        <v>882</v>
      </c>
      <c r="M125" s="237"/>
      <c r="N125" s="174"/>
      <c r="P125" s="436"/>
      <c r="Q125" s="460"/>
      <c r="R125" s="47"/>
      <c r="S125" s="47"/>
      <c r="T125" s="46"/>
    </row>
    <row r="126" spans="1:31" customHeight="1" ht="18" s="10" customFormat="1">
      <c r="A126" s="226"/>
      <c r="B126" s="662" t="s">
        <v>3149</v>
      </c>
      <c r="C126" s="181" t="s">
        <v>243</v>
      </c>
      <c r="D126" s="181" t="s">
        <v>20</v>
      </c>
      <c r="E126" s="663"/>
      <c r="F126" s="594" t="s">
        <v>2302</v>
      </c>
      <c r="G126" s="592"/>
      <c r="H126" s="592"/>
      <c r="I126" s="593"/>
      <c r="J126" s="181" t="s">
        <v>23</v>
      </c>
      <c r="K126" s="255">
        <f>L126+M126</f>
        <v>113.4</v>
      </c>
      <c r="L126" s="259">
        <v>113.4</v>
      </c>
      <c r="M126" s="237"/>
      <c r="N126" s="174"/>
      <c r="P126" s="436"/>
      <c r="Q126" s="460"/>
      <c r="R126" s="47"/>
      <c r="S126" s="47"/>
      <c r="T126" s="46"/>
    </row>
    <row r="127" spans="1:31" customHeight="1" ht="18" s="10" customFormat="1">
      <c r="A127" s="226"/>
      <c r="B127" s="662" t="s">
        <v>3150</v>
      </c>
      <c r="C127" s="181" t="s">
        <v>243</v>
      </c>
      <c r="D127" s="181" t="s">
        <v>20</v>
      </c>
      <c r="E127" s="663"/>
      <c r="F127" s="594" t="s">
        <v>2302</v>
      </c>
      <c r="G127" s="592"/>
      <c r="H127" s="592"/>
      <c r="I127" s="593"/>
      <c r="J127" s="181" t="s">
        <v>23</v>
      </c>
      <c r="K127" s="255">
        <f>L127+M127</f>
        <v>381.15</v>
      </c>
      <c r="L127" s="259">
        <v>381.15</v>
      </c>
      <c r="M127" s="237"/>
      <c r="N127" s="174"/>
      <c r="P127" s="436"/>
      <c r="Q127" s="460"/>
      <c r="R127" s="47"/>
      <c r="S127" s="47"/>
      <c r="T127" s="46"/>
    </row>
    <row r="128" spans="1:31" customHeight="1" ht="18" s="10" customFormat="1">
      <c r="A128" s="226"/>
      <c r="B128" s="662" t="s">
        <v>3151</v>
      </c>
      <c r="C128" s="181" t="s">
        <v>243</v>
      </c>
      <c r="D128" s="181" t="s">
        <v>20</v>
      </c>
      <c r="E128" s="663"/>
      <c r="F128" s="594" t="s">
        <v>2302</v>
      </c>
      <c r="G128" s="592"/>
      <c r="H128" s="592"/>
      <c r="I128" s="593"/>
      <c r="J128" s="181" t="s">
        <v>23</v>
      </c>
      <c r="K128" s="255">
        <f>L128+M128</f>
        <v>157.5</v>
      </c>
      <c r="L128" s="259">
        <v>157.5</v>
      </c>
      <c r="M128" s="237"/>
      <c r="N128" s="174"/>
      <c r="P128" s="436"/>
      <c r="Q128" s="460"/>
      <c r="R128" s="47"/>
      <c r="S128" s="47"/>
      <c r="T128" s="46"/>
    </row>
    <row r="129" spans="1:31" customHeight="1" ht="18" s="10" customFormat="1">
      <c r="A129" s="226"/>
      <c r="B129" s="662" t="s">
        <v>3152</v>
      </c>
      <c r="C129" s="181" t="s">
        <v>243</v>
      </c>
      <c r="D129" s="181" t="s">
        <v>20</v>
      </c>
      <c r="E129" s="663"/>
      <c r="F129" s="594" t="s">
        <v>2302</v>
      </c>
      <c r="G129" s="592"/>
      <c r="H129" s="592"/>
      <c r="I129" s="593"/>
      <c r="J129" s="181" t="s">
        <v>23</v>
      </c>
      <c r="K129" s="255">
        <f>L129+M129</f>
        <v>360.15</v>
      </c>
      <c r="L129" s="259">
        <v>360.15</v>
      </c>
      <c r="M129" s="237"/>
      <c r="N129" s="174"/>
      <c r="P129" s="436"/>
      <c r="Q129" s="460"/>
      <c r="R129" s="47"/>
      <c r="S129" s="47"/>
      <c r="T129" s="46"/>
    </row>
    <row r="130" spans="1:31" customHeight="1" ht="18" s="10" customFormat="1">
      <c r="A130" s="226"/>
      <c r="B130" s="662" t="s">
        <v>3153</v>
      </c>
      <c r="C130" s="181" t="s">
        <v>243</v>
      </c>
      <c r="D130" s="181" t="s">
        <v>20</v>
      </c>
      <c r="E130" s="663"/>
      <c r="F130" s="594" t="s">
        <v>2302</v>
      </c>
      <c r="G130" s="592"/>
      <c r="H130" s="592"/>
      <c r="I130" s="593"/>
      <c r="J130" s="181" t="s">
        <v>23</v>
      </c>
      <c r="K130" s="255">
        <f>L130+M130</f>
        <v>112.35</v>
      </c>
      <c r="L130" s="259">
        <v>112.35</v>
      </c>
      <c r="M130" s="237"/>
      <c r="N130" s="174"/>
      <c r="P130" s="436"/>
      <c r="Q130" s="460"/>
      <c r="R130" s="47"/>
      <c r="S130" s="47"/>
      <c r="T130" s="46"/>
    </row>
    <row r="131" spans="1:31" customHeight="1" ht="18" s="10" customFormat="1">
      <c r="A131" s="226"/>
      <c r="B131" s="662" t="s">
        <v>3154</v>
      </c>
      <c r="C131" s="181" t="s">
        <v>243</v>
      </c>
      <c r="D131" s="181" t="s">
        <v>20</v>
      </c>
      <c r="E131" s="663"/>
      <c r="F131" s="594" t="s">
        <v>2302</v>
      </c>
      <c r="G131" s="592"/>
      <c r="H131" s="592"/>
      <c r="I131" s="593"/>
      <c r="J131" s="181" t="s">
        <v>23</v>
      </c>
      <c r="K131" s="255">
        <f>L131+M131</f>
        <v>189</v>
      </c>
      <c r="L131" s="259">
        <v>189</v>
      </c>
      <c r="M131" s="237"/>
      <c r="N131" s="174"/>
      <c r="P131" s="436"/>
      <c r="Q131" s="460"/>
      <c r="R131" s="47"/>
      <c r="S131" s="47"/>
      <c r="T131" s="46"/>
    </row>
    <row r="132" spans="1:31" customHeight="1" ht="18" s="10" customFormat="1">
      <c r="A132" s="226"/>
      <c r="B132" s="662" t="s">
        <v>3155</v>
      </c>
      <c r="C132" s="181" t="s">
        <v>243</v>
      </c>
      <c r="D132" s="181" t="s">
        <v>20</v>
      </c>
      <c r="E132" s="663"/>
      <c r="F132" s="594" t="s">
        <v>2302</v>
      </c>
      <c r="G132" s="592"/>
      <c r="H132" s="592"/>
      <c r="I132" s="593"/>
      <c r="J132" s="181" t="s">
        <v>23</v>
      </c>
      <c r="K132" s="255">
        <f>L132+M132</f>
        <v>87.15</v>
      </c>
      <c r="L132" s="259">
        <v>87.15</v>
      </c>
      <c r="M132" s="237"/>
      <c r="N132" s="174"/>
      <c r="P132" s="436"/>
      <c r="Q132" s="460"/>
      <c r="R132" s="47"/>
      <c r="S132" s="47"/>
      <c r="T132" s="46"/>
    </row>
    <row r="133" spans="1:31" customHeight="1" ht="18" s="10" customFormat="1">
      <c r="A133" s="226"/>
      <c r="B133" s="662" t="s">
        <v>3156</v>
      </c>
      <c r="C133" s="181" t="s">
        <v>243</v>
      </c>
      <c r="D133" s="181" t="s">
        <v>20</v>
      </c>
      <c r="E133" s="663"/>
      <c r="F133" s="594" t="s">
        <v>2302</v>
      </c>
      <c r="G133" s="592"/>
      <c r="H133" s="592"/>
      <c r="I133" s="593"/>
      <c r="J133" s="181" t="s">
        <v>23</v>
      </c>
      <c r="K133" s="255">
        <f>L133+M133</f>
        <v>239.4</v>
      </c>
      <c r="L133" s="259">
        <v>239.4</v>
      </c>
      <c r="M133" s="237"/>
      <c r="N133" s="174"/>
      <c r="P133" s="436"/>
      <c r="Q133" s="460"/>
      <c r="R133" s="47"/>
      <c r="S133" s="47"/>
      <c r="T133" s="46"/>
    </row>
    <row r="134" spans="1:31" customHeight="1" ht="18" s="10" customFormat="1">
      <c r="A134" s="226"/>
      <c r="B134" s="662" t="s">
        <v>3157</v>
      </c>
      <c r="C134" s="181" t="s">
        <v>243</v>
      </c>
      <c r="D134" s="181" t="s">
        <v>20</v>
      </c>
      <c r="E134" s="663"/>
      <c r="F134" s="594" t="s">
        <v>2302</v>
      </c>
      <c r="G134" s="592"/>
      <c r="H134" s="592"/>
      <c r="I134" s="593"/>
      <c r="J134" s="181" t="s">
        <v>23</v>
      </c>
      <c r="K134" s="255">
        <f>L134+M134</f>
        <v>198.45</v>
      </c>
      <c r="L134" s="259">
        <v>198.45</v>
      </c>
      <c r="M134" s="237"/>
      <c r="N134" s="174"/>
      <c r="P134" s="436"/>
      <c r="Q134" s="460"/>
      <c r="R134" s="47"/>
      <c r="S134" s="47"/>
      <c r="T134" s="46"/>
    </row>
    <row r="135" spans="1:31" customHeight="1" ht="18" s="10" customFormat="1">
      <c r="A135" s="226"/>
      <c r="B135" s="662" t="s">
        <v>3158</v>
      </c>
      <c r="C135" s="181" t="s">
        <v>243</v>
      </c>
      <c r="D135" s="181" t="s">
        <v>20</v>
      </c>
      <c r="E135" s="663"/>
      <c r="F135" s="594" t="s">
        <v>2302</v>
      </c>
      <c r="G135" s="592"/>
      <c r="H135" s="592"/>
      <c r="I135" s="593"/>
      <c r="J135" s="181" t="s">
        <v>23</v>
      </c>
      <c r="K135" s="255">
        <f>L135+M135</f>
        <v>543.9</v>
      </c>
      <c r="L135" s="259">
        <v>543.9</v>
      </c>
      <c r="M135" s="237"/>
      <c r="N135" s="174"/>
      <c r="P135" s="436"/>
      <c r="Q135" s="460"/>
      <c r="R135" s="47"/>
      <c r="S135" s="47"/>
      <c r="T135" s="46"/>
    </row>
    <row r="136" spans="1:31" customHeight="1" ht="18" s="10" customFormat="1">
      <c r="A136" s="226"/>
      <c r="B136" s="662" t="s">
        <v>3159</v>
      </c>
      <c r="C136" s="181" t="s">
        <v>243</v>
      </c>
      <c r="D136" s="181" t="s">
        <v>20</v>
      </c>
      <c r="E136" s="663"/>
      <c r="F136" s="594" t="s">
        <v>2302</v>
      </c>
      <c r="G136" s="592"/>
      <c r="H136" s="592"/>
      <c r="I136" s="593"/>
      <c r="J136" s="181" t="s">
        <v>23</v>
      </c>
      <c r="K136" s="255">
        <f>L136+M136</f>
        <v>15.75</v>
      </c>
      <c r="L136" s="259">
        <v>15.75</v>
      </c>
      <c r="M136" s="237"/>
      <c r="N136" s="174"/>
      <c r="P136" s="436"/>
      <c r="Q136" s="460"/>
      <c r="R136" s="47"/>
      <c r="S136" s="47"/>
      <c r="T136" s="46"/>
    </row>
    <row r="137" spans="1:31" customHeight="1" ht="18" s="10" customFormat="1">
      <c r="A137" s="226"/>
      <c r="B137" s="662" t="s">
        <v>3160</v>
      </c>
      <c r="C137" s="181" t="s">
        <v>243</v>
      </c>
      <c r="D137" s="181" t="s">
        <v>20</v>
      </c>
      <c r="E137" s="663"/>
      <c r="F137" s="594" t="s">
        <v>2302</v>
      </c>
      <c r="G137" s="592"/>
      <c r="H137" s="592"/>
      <c r="I137" s="593"/>
      <c r="J137" s="181" t="s">
        <v>23</v>
      </c>
      <c r="K137" s="255">
        <f>L137+M137</f>
        <v>59.85</v>
      </c>
      <c r="L137" s="259">
        <v>59.85</v>
      </c>
      <c r="M137" s="237"/>
      <c r="N137" s="174"/>
      <c r="P137" s="436"/>
      <c r="Q137" s="460"/>
      <c r="R137" s="47"/>
      <c r="S137" s="47"/>
      <c r="T137" s="46"/>
    </row>
    <row r="138" spans="1:31" customHeight="1" ht="18" s="10" customFormat="1">
      <c r="A138" s="226"/>
      <c r="B138" s="662" t="s">
        <v>3161</v>
      </c>
      <c r="C138" s="181" t="s">
        <v>243</v>
      </c>
      <c r="D138" s="181" t="s">
        <v>20</v>
      </c>
      <c r="E138" s="663"/>
      <c r="F138" s="594" t="s">
        <v>2302</v>
      </c>
      <c r="G138" s="592"/>
      <c r="H138" s="592"/>
      <c r="I138" s="593"/>
      <c r="J138" s="181" t="s">
        <v>23</v>
      </c>
      <c r="K138" s="255">
        <f>L138+M138</f>
        <v>78.75</v>
      </c>
      <c r="L138" s="259">
        <v>78.75</v>
      </c>
      <c r="M138" s="237"/>
      <c r="N138" s="174"/>
      <c r="P138" s="436"/>
      <c r="Q138" s="460"/>
      <c r="R138" s="47"/>
      <c r="S138" s="47"/>
      <c r="T138" s="46"/>
    </row>
    <row r="139" spans="1:31" customHeight="1" ht="18" s="10" customFormat="1">
      <c r="A139" s="226"/>
      <c r="B139" s="662" t="s">
        <v>3162</v>
      </c>
      <c r="C139" s="181" t="s">
        <v>243</v>
      </c>
      <c r="D139" s="181" t="s">
        <v>20</v>
      </c>
      <c r="E139" s="663"/>
      <c r="F139" s="594" t="s">
        <v>2302</v>
      </c>
      <c r="G139" s="592"/>
      <c r="H139" s="592"/>
      <c r="I139" s="593"/>
      <c r="J139" s="181" t="s">
        <v>23</v>
      </c>
      <c r="K139" s="255">
        <f>L139+M139</f>
        <v>367.5</v>
      </c>
      <c r="L139" s="259">
        <v>367.5</v>
      </c>
      <c r="M139" s="237"/>
      <c r="N139" s="174"/>
      <c r="P139" s="436"/>
      <c r="Q139" s="460"/>
      <c r="R139" s="47"/>
      <c r="S139" s="47"/>
      <c r="T139" s="46"/>
    </row>
    <row r="140" spans="1:31" customHeight="1" ht="18" s="10" customFormat="1">
      <c r="A140" s="226"/>
      <c r="B140" s="662" t="s">
        <v>3163</v>
      </c>
      <c r="C140" s="181" t="s">
        <v>243</v>
      </c>
      <c r="D140" s="181" t="s">
        <v>20</v>
      </c>
      <c r="E140" s="663"/>
      <c r="F140" s="594" t="s">
        <v>2302</v>
      </c>
      <c r="G140" s="592"/>
      <c r="H140" s="592"/>
      <c r="I140" s="593"/>
      <c r="J140" s="181" t="s">
        <v>23</v>
      </c>
      <c r="K140" s="255">
        <f>L140+M140</f>
        <v>71.4</v>
      </c>
      <c r="L140" s="259">
        <v>71.4</v>
      </c>
      <c r="M140" s="237"/>
      <c r="N140" s="174"/>
      <c r="P140" s="436"/>
      <c r="Q140" s="460"/>
      <c r="R140" s="47"/>
      <c r="S140" s="47"/>
      <c r="T140" s="46"/>
    </row>
    <row r="141" spans="1:31" customHeight="1" ht="18" s="10" customFormat="1">
      <c r="A141" s="226"/>
      <c r="B141" s="662" t="s">
        <v>3164</v>
      </c>
      <c r="C141" s="181" t="s">
        <v>243</v>
      </c>
      <c r="D141" s="181" t="s">
        <v>20</v>
      </c>
      <c r="E141" s="663"/>
      <c r="F141" s="594" t="s">
        <v>2302</v>
      </c>
      <c r="G141" s="592"/>
      <c r="H141" s="592"/>
      <c r="I141" s="593"/>
      <c r="J141" s="181" t="s">
        <v>23</v>
      </c>
      <c r="K141" s="255">
        <f>L141+M141</f>
        <v>345.45</v>
      </c>
      <c r="L141" s="259">
        <v>345.45</v>
      </c>
      <c r="M141" s="237"/>
      <c r="N141" s="174"/>
      <c r="P141" s="436"/>
      <c r="Q141" s="460"/>
      <c r="R141" s="47"/>
      <c r="S141" s="47"/>
      <c r="T141" s="46"/>
    </row>
    <row r="142" spans="1:31" customHeight="1" ht="18" s="10" customFormat="1">
      <c r="A142" s="226"/>
      <c r="B142" s="662" t="s">
        <v>3165</v>
      </c>
      <c r="C142" s="181" t="s">
        <v>243</v>
      </c>
      <c r="D142" s="181" t="s">
        <v>20</v>
      </c>
      <c r="E142" s="663"/>
      <c r="F142" s="594" t="s">
        <v>2302</v>
      </c>
      <c r="G142" s="592"/>
      <c r="H142" s="592"/>
      <c r="I142" s="593"/>
      <c r="J142" s="181" t="s">
        <v>23</v>
      </c>
      <c r="K142" s="255">
        <f>L142+M142</f>
        <v>558.6</v>
      </c>
      <c r="L142" s="259">
        <v>558.6</v>
      </c>
      <c r="M142" s="237"/>
      <c r="N142" s="174"/>
      <c r="P142" s="436"/>
      <c r="Q142" s="460"/>
      <c r="R142" s="47"/>
      <c r="S142" s="47"/>
      <c r="T142" s="46"/>
    </row>
    <row r="143" spans="1:31" customHeight="1" ht="18" s="10" customFormat="1">
      <c r="A143" s="226"/>
      <c r="B143" s="662" t="s">
        <v>3166</v>
      </c>
      <c r="C143" s="181" t="s">
        <v>243</v>
      </c>
      <c r="D143" s="181" t="s">
        <v>20</v>
      </c>
      <c r="E143" s="663"/>
      <c r="F143" s="594" t="s">
        <v>2302</v>
      </c>
      <c r="G143" s="592"/>
      <c r="H143" s="592"/>
      <c r="I143" s="593"/>
      <c r="J143" s="181" t="s">
        <v>23</v>
      </c>
      <c r="K143" s="255">
        <f>L143+M143</f>
        <v>2635.5</v>
      </c>
      <c r="L143" s="259">
        <v>2635.5</v>
      </c>
      <c r="M143" s="237"/>
      <c r="N143" s="174"/>
      <c r="P143" s="436"/>
      <c r="Q143" s="460"/>
      <c r="R143" s="47"/>
      <c r="S143" s="47"/>
      <c r="T143" s="46"/>
    </row>
    <row r="144" spans="1:31" customHeight="1" ht="18" s="10" customFormat="1">
      <c r="A144" s="226"/>
      <c r="B144" s="662" t="s">
        <v>3167</v>
      </c>
      <c r="C144" s="181" t="s">
        <v>243</v>
      </c>
      <c r="D144" s="181" t="s">
        <v>20</v>
      </c>
      <c r="E144" s="663"/>
      <c r="F144" s="594" t="s">
        <v>2302</v>
      </c>
      <c r="G144" s="592"/>
      <c r="H144" s="592"/>
      <c r="I144" s="593"/>
      <c r="J144" s="181" t="s">
        <v>23</v>
      </c>
      <c r="K144" s="255">
        <f>L144+M144</f>
        <v>556.5</v>
      </c>
      <c r="L144" s="259">
        <v>556.5</v>
      </c>
      <c r="M144" s="237"/>
      <c r="N144" s="174"/>
      <c r="P144" s="436"/>
      <c r="Q144" s="460"/>
      <c r="R144" s="47"/>
      <c r="S144" s="47"/>
      <c r="T144" s="46"/>
    </row>
    <row r="145" spans="1:31" customHeight="1" ht="18" s="10" customFormat="1">
      <c r="A145" s="226"/>
      <c r="B145" s="662" t="s">
        <v>3168</v>
      </c>
      <c r="C145" s="181" t="s">
        <v>243</v>
      </c>
      <c r="D145" s="181" t="s">
        <v>20</v>
      </c>
      <c r="E145" s="663"/>
      <c r="F145" s="594" t="s">
        <v>2302</v>
      </c>
      <c r="G145" s="592"/>
      <c r="H145" s="592"/>
      <c r="I145" s="593"/>
      <c r="J145" s="181" t="s">
        <v>23</v>
      </c>
      <c r="K145" s="255">
        <f>L145+M145</f>
        <v>11277</v>
      </c>
      <c r="L145" s="259">
        <v>11277</v>
      </c>
      <c r="M145" s="237"/>
      <c r="N145" s="174"/>
      <c r="P145" s="436"/>
      <c r="Q145" s="460"/>
      <c r="R145" s="47"/>
      <c r="S145" s="47"/>
      <c r="T145" s="46"/>
    </row>
    <row r="146" spans="1:31" customHeight="1" ht="18" s="10" customFormat="1">
      <c r="A146" s="226"/>
      <c r="B146" s="662" t="s">
        <v>3108</v>
      </c>
      <c r="C146" s="181" t="s">
        <v>243</v>
      </c>
      <c r="D146" s="181" t="s">
        <v>20</v>
      </c>
      <c r="E146" s="663"/>
      <c r="F146" s="594" t="s">
        <v>2302</v>
      </c>
      <c r="G146" s="592"/>
      <c r="H146" s="592"/>
      <c r="I146" s="593"/>
      <c r="J146" s="181" t="s">
        <v>23</v>
      </c>
      <c r="K146" s="255">
        <f>L146+M146</f>
        <v>977.55</v>
      </c>
      <c r="L146" s="259">
        <v>977.55</v>
      </c>
      <c r="M146" s="237"/>
      <c r="N146" s="174"/>
      <c r="P146" s="436"/>
      <c r="Q146" s="460"/>
      <c r="R146" s="47"/>
      <c r="S146" s="47"/>
      <c r="T146" s="46"/>
    </row>
    <row r="147" spans="1:31" customHeight="1" ht="18" s="10" customFormat="1">
      <c r="A147" s="226"/>
      <c r="B147" s="662" t="s">
        <v>3169</v>
      </c>
      <c r="C147" s="181" t="s">
        <v>243</v>
      </c>
      <c r="D147" s="181" t="s">
        <v>20</v>
      </c>
      <c r="E147" s="663"/>
      <c r="F147" s="594" t="s">
        <v>2302</v>
      </c>
      <c r="G147" s="592"/>
      <c r="H147" s="592"/>
      <c r="I147" s="593"/>
      <c r="J147" s="181" t="s">
        <v>23</v>
      </c>
      <c r="K147" s="255">
        <f>L147+M147</f>
        <v>756</v>
      </c>
      <c r="L147" s="259">
        <v>756</v>
      </c>
      <c r="M147" s="237"/>
      <c r="N147" s="174"/>
      <c r="P147" s="436"/>
      <c r="Q147" s="460"/>
      <c r="R147" s="47"/>
      <c r="S147" s="47"/>
      <c r="T147" s="46"/>
    </row>
    <row r="148" spans="1:31" customHeight="1" ht="18" s="10" customFormat="1">
      <c r="A148" s="226"/>
      <c r="B148" s="662" t="s">
        <v>3170</v>
      </c>
      <c r="C148" s="181" t="s">
        <v>243</v>
      </c>
      <c r="D148" s="181" t="s">
        <v>20</v>
      </c>
      <c r="E148" s="663"/>
      <c r="F148" s="594" t="s">
        <v>2302</v>
      </c>
      <c r="G148" s="592"/>
      <c r="H148" s="592"/>
      <c r="I148" s="593"/>
      <c r="J148" s="181" t="s">
        <v>23</v>
      </c>
      <c r="K148" s="255">
        <f>L148+M148</f>
        <v>115.5</v>
      </c>
      <c r="L148" s="259">
        <v>115.5</v>
      </c>
      <c r="M148" s="237"/>
      <c r="N148" s="174"/>
      <c r="P148" s="436"/>
      <c r="Q148" s="460"/>
      <c r="R148" s="47"/>
      <c r="S148" s="47"/>
      <c r="T148" s="46"/>
    </row>
    <row r="149" spans="1:31" customHeight="1" ht="18" s="10" customFormat="1">
      <c r="A149" s="226"/>
      <c r="B149" s="662" t="s">
        <v>3171</v>
      </c>
      <c r="C149" s="181" t="s">
        <v>243</v>
      </c>
      <c r="D149" s="181" t="s">
        <v>20</v>
      </c>
      <c r="E149" s="663"/>
      <c r="F149" s="594" t="s">
        <v>2302</v>
      </c>
      <c r="G149" s="592"/>
      <c r="H149" s="592"/>
      <c r="I149" s="593"/>
      <c r="J149" s="181" t="s">
        <v>23</v>
      </c>
      <c r="K149" s="255">
        <f>L149+M149</f>
        <v>1008</v>
      </c>
      <c r="L149" s="259">
        <v>1008</v>
      </c>
      <c r="M149" s="237"/>
      <c r="N149" s="174"/>
      <c r="P149" s="436"/>
      <c r="Q149" s="460"/>
      <c r="R149" s="47"/>
      <c r="S149" s="47"/>
      <c r="T149" s="46"/>
    </row>
    <row r="150" spans="1:31" customHeight="1" ht="18" s="10" customFormat="1">
      <c r="A150" s="226"/>
      <c r="B150" s="662" t="s">
        <v>3172</v>
      </c>
      <c r="C150" s="181" t="s">
        <v>243</v>
      </c>
      <c r="D150" s="181" t="s">
        <v>20</v>
      </c>
      <c r="E150" s="663"/>
      <c r="F150" s="594" t="s">
        <v>2302</v>
      </c>
      <c r="G150" s="592"/>
      <c r="H150" s="592"/>
      <c r="I150" s="593"/>
      <c r="J150" s="181" t="s">
        <v>23</v>
      </c>
      <c r="K150" s="255">
        <f>L150+M150</f>
        <v>3160.5</v>
      </c>
      <c r="L150" s="259">
        <v>3160.5</v>
      </c>
      <c r="M150" s="237"/>
      <c r="N150" s="174"/>
      <c r="P150" s="436"/>
      <c r="Q150" s="460"/>
      <c r="R150" s="47"/>
      <c r="S150" s="47"/>
      <c r="T150" s="46"/>
    </row>
    <row r="151" spans="1:31" customHeight="1" ht="18" s="10" customFormat="1">
      <c r="A151" s="226"/>
      <c r="B151" s="662" t="s">
        <v>3173</v>
      </c>
      <c r="C151" s="181" t="s">
        <v>243</v>
      </c>
      <c r="D151" s="181" t="s">
        <v>20</v>
      </c>
      <c r="E151" s="663"/>
      <c r="F151" s="594" t="s">
        <v>2302</v>
      </c>
      <c r="G151" s="592"/>
      <c r="H151" s="592"/>
      <c r="I151" s="593"/>
      <c r="J151" s="181" t="s">
        <v>23</v>
      </c>
      <c r="K151" s="255">
        <f>L151+M151</f>
        <v>6174</v>
      </c>
      <c r="L151" s="259">
        <v>6174</v>
      </c>
      <c r="M151" s="237"/>
      <c r="N151" s="174"/>
      <c r="P151" s="436"/>
      <c r="Q151" s="460"/>
      <c r="R151" s="47"/>
      <c r="S151" s="47"/>
      <c r="T151" s="46"/>
    </row>
    <row r="152" spans="1:31" customHeight="1" ht="18" s="10" customFormat="1">
      <c r="A152" s="226"/>
      <c r="B152" s="662" t="s">
        <v>3174</v>
      </c>
      <c r="C152" s="181" t="s">
        <v>243</v>
      </c>
      <c r="D152" s="181" t="s">
        <v>20</v>
      </c>
      <c r="E152" s="663"/>
      <c r="F152" s="594" t="s">
        <v>2302</v>
      </c>
      <c r="G152" s="592"/>
      <c r="H152" s="592"/>
      <c r="I152" s="593"/>
      <c r="J152" s="181" t="s">
        <v>23</v>
      </c>
      <c r="K152" s="255">
        <f>L152+M152</f>
        <v>49612.5</v>
      </c>
      <c r="L152" s="259">
        <v>49612.5</v>
      </c>
      <c r="M152" s="237"/>
      <c r="N152" s="174"/>
      <c r="P152" s="436"/>
      <c r="Q152" s="460"/>
      <c r="R152" s="47"/>
      <c r="S152" s="47"/>
      <c r="T152" s="46"/>
    </row>
    <row r="153" spans="1:31" customHeight="1" ht="18" s="10" customFormat="1">
      <c r="A153" s="226"/>
      <c r="B153" s="662" t="s">
        <v>3175</v>
      </c>
      <c r="C153" s="181" t="s">
        <v>243</v>
      </c>
      <c r="D153" s="181" t="s">
        <v>20</v>
      </c>
      <c r="E153" s="663"/>
      <c r="F153" s="594" t="s">
        <v>2302</v>
      </c>
      <c r="G153" s="592"/>
      <c r="H153" s="592"/>
      <c r="I153" s="593"/>
      <c r="J153" s="181" t="s">
        <v>23</v>
      </c>
      <c r="K153" s="255">
        <f>L153+M153</f>
        <v>1577.1</v>
      </c>
      <c r="L153" s="259">
        <v>1577.1</v>
      </c>
      <c r="M153" s="237"/>
      <c r="N153" s="174"/>
      <c r="P153" s="436"/>
      <c r="Q153" s="460"/>
      <c r="R153" s="47"/>
      <c r="S153" s="47"/>
      <c r="T153" s="46"/>
    </row>
    <row r="154" spans="1:31" customHeight="1" ht="18" s="10" customFormat="1">
      <c r="A154" s="226"/>
      <c r="B154" s="662" t="s">
        <v>3176</v>
      </c>
      <c r="C154" s="181" t="s">
        <v>243</v>
      </c>
      <c r="D154" s="181" t="s">
        <v>20</v>
      </c>
      <c r="E154" s="663"/>
      <c r="F154" s="594" t="s">
        <v>2302</v>
      </c>
      <c r="G154" s="592"/>
      <c r="H154" s="592"/>
      <c r="I154" s="593"/>
      <c r="J154" s="181" t="s">
        <v>23</v>
      </c>
      <c r="K154" s="255">
        <f>L154+M154</f>
        <v>286.65</v>
      </c>
      <c r="L154" s="259">
        <v>286.65</v>
      </c>
      <c r="M154" s="237"/>
      <c r="N154" s="174"/>
      <c r="P154" s="436"/>
      <c r="Q154" s="460"/>
      <c r="R154" s="47"/>
      <c r="S154" s="47"/>
      <c r="T154" s="46"/>
    </row>
    <row r="155" spans="1:31" customHeight="1" ht="18" s="10" customFormat="1">
      <c r="A155" s="226"/>
      <c r="B155" s="662" t="s">
        <v>3177</v>
      </c>
      <c r="C155" s="181" t="s">
        <v>243</v>
      </c>
      <c r="D155" s="181" t="s">
        <v>20</v>
      </c>
      <c r="E155" s="663"/>
      <c r="F155" s="594" t="s">
        <v>2302</v>
      </c>
      <c r="G155" s="592"/>
      <c r="H155" s="592"/>
      <c r="I155" s="593"/>
      <c r="J155" s="181" t="s">
        <v>23</v>
      </c>
      <c r="K155" s="255">
        <f>L155+M155</f>
        <v>411.6</v>
      </c>
      <c r="L155" s="259">
        <v>411.6</v>
      </c>
      <c r="M155" s="237"/>
      <c r="N155" s="174"/>
      <c r="P155" s="436"/>
      <c r="Q155" s="460"/>
      <c r="R155" s="47"/>
      <c r="S155" s="47"/>
      <c r="T155" s="46"/>
    </row>
    <row r="156" spans="1:31" customHeight="1" ht="18" s="10" customFormat="1">
      <c r="A156" s="226"/>
      <c r="B156" s="662" t="s">
        <v>3178</v>
      </c>
      <c r="C156" s="181" t="s">
        <v>243</v>
      </c>
      <c r="D156" s="181" t="s">
        <v>20</v>
      </c>
      <c r="E156" s="663"/>
      <c r="F156" s="594" t="s">
        <v>2302</v>
      </c>
      <c r="G156" s="592"/>
      <c r="H156" s="592"/>
      <c r="I156" s="593"/>
      <c r="J156" s="181" t="s">
        <v>23</v>
      </c>
      <c r="K156" s="255">
        <f>L156+M156</f>
        <v>36.75</v>
      </c>
      <c r="L156" s="259">
        <v>36.75</v>
      </c>
      <c r="M156" s="237"/>
      <c r="N156" s="174"/>
      <c r="P156" s="436"/>
      <c r="Q156" s="460"/>
      <c r="R156" s="47"/>
      <c r="S156" s="47"/>
      <c r="T156" s="46"/>
    </row>
    <row r="157" spans="1:31" customHeight="1" ht="18" s="169" customFormat="1">
      <c r="A157" s="236"/>
      <c r="B157" s="659" t="s">
        <v>2530</v>
      </c>
      <c r="C157" s="232"/>
      <c r="D157" s="232"/>
      <c r="E157" s="669"/>
      <c r="F157" s="670"/>
      <c r="G157" s="671"/>
      <c r="H157" s="671"/>
      <c r="I157" s="672"/>
      <c r="J157" s="232"/>
      <c r="K157" s="673">
        <f>L157+M157</f>
        <v>84832.65</v>
      </c>
      <c r="L157" s="306">
        <v>84832.65</v>
      </c>
      <c r="M157" s="674"/>
      <c r="N157" s="675"/>
      <c r="P157" s="676"/>
      <c r="Q157" s="677"/>
      <c r="R157" s="446"/>
      <c r="S157" s="446"/>
      <c r="T157" s="168"/>
    </row>
    <row r="158" spans="1:31" customHeight="1" ht="18" s="10" customFormat="1">
      <c r="A158" s="226"/>
      <c r="B158" s="659"/>
      <c r="C158" s="181"/>
      <c r="D158" s="181"/>
      <c r="E158" s="663"/>
      <c r="F158" s="228"/>
      <c r="G158" s="229"/>
      <c r="H158" s="229"/>
      <c r="I158" s="230"/>
      <c r="J158" s="181"/>
      <c r="K158" s="255"/>
      <c r="L158" s="259"/>
      <c r="M158" s="237"/>
      <c r="N158" s="174"/>
      <c r="P158" s="436"/>
      <c r="Q158" s="460"/>
      <c r="R158" s="47"/>
      <c r="S158" s="47"/>
      <c r="T158" s="46"/>
    </row>
    <row r="159" spans="1:31" customHeight="1" ht="51.75" s="10" customFormat="1">
      <c r="A159" s="226"/>
      <c r="B159" s="647" t="s">
        <v>3179</v>
      </c>
      <c r="C159" s="181" t="s">
        <v>243</v>
      </c>
      <c r="D159" s="181" t="s">
        <v>20</v>
      </c>
      <c r="E159" s="663" t="s">
        <v>3065</v>
      </c>
      <c r="F159" s="594" t="s">
        <v>2302</v>
      </c>
      <c r="G159" s="592"/>
      <c r="H159" s="592"/>
      <c r="I159" s="593"/>
      <c r="J159" s="181" t="s">
        <v>23</v>
      </c>
      <c r="K159" s="255">
        <f>L159+M159</f>
        <v>55900</v>
      </c>
      <c r="L159" s="259">
        <v>55900</v>
      </c>
      <c r="M159" s="237"/>
      <c r="N159" s="174"/>
      <c r="P159" s="436"/>
      <c r="Q159" s="460"/>
      <c r="R159" s="47"/>
      <c r="S159" s="47"/>
      <c r="T159" s="46"/>
    </row>
    <row r="160" spans="1:31" customHeight="1" ht="18" s="10" customFormat="1">
      <c r="A160" s="226"/>
      <c r="B160" s="236" t="s">
        <v>3180</v>
      </c>
      <c r="C160" s="181"/>
      <c r="D160" s="181"/>
      <c r="E160" s="181"/>
      <c r="F160" s="228"/>
      <c r="G160" s="229"/>
      <c r="H160" s="229"/>
      <c r="I160" s="230"/>
      <c r="J160" s="181"/>
      <c r="K160" s="673">
        <f>L160+M160</f>
        <v>13246313.98</v>
      </c>
      <c r="L160" s="306">
        <v>13246313.98</v>
      </c>
      <c r="M160" s="237"/>
      <c r="N160" s="174"/>
      <c r="P160" s="436"/>
      <c r="Q160" s="460"/>
      <c r="R160" s="47"/>
      <c r="S160" s="47"/>
      <c r="T160" s="46"/>
    </row>
    <row r="161" spans="1:31" customHeight="1" ht="12.75" s="10" customFormat="1">
      <c r="A161" s="226"/>
      <c r="B161" s="63"/>
      <c r="C161" s="181"/>
      <c r="D161" s="181"/>
      <c r="E161" s="181"/>
      <c r="F161" s="228"/>
      <c r="G161" s="229"/>
      <c r="H161" s="229"/>
      <c r="I161" s="230"/>
      <c r="J161" s="181"/>
      <c r="K161" s="255"/>
      <c r="L161" s="259"/>
      <c r="M161" s="237"/>
      <c r="N161" s="174"/>
      <c r="P161" s="436" t="s">
        <v>1060</v>
      </c>
      <c r="Q161" s="453"/>
      <c r="R161" s="47"/>
      <c r="S161" s="47"/>
      <c r="T161" s="46"/>
    </row>
    <row r="162" spans="1:31" customHeight="1" ht="12.75" s="10" customFormat="1">
      <c r="A162" s="226"/>
      <c r="B162" s="227" t="s">
        <v>1067</v>
      </c>
      <c r="C162" s="181" t="s">
        <v>19</v>
      </c>
      <c r="D162" s="181" t="s">
        <v>20</v>
      </c>
      <c r="E162" s="181" t="s">
        <v>21</v>
      </c>
      <c r="F162" s="594" t="s">
        <v>1047</v>
      </c>
      <c r="G162" s="592"/>
      <c r="H162" s="592"/>
      <c r="I162" s="593"/>
      <c r="J162" s="181" t="s">
        <v>23</v>
      </c>
      <c r="K162" s="255">
        <f>L162+M162</f>
        <v>0</v>
      </c>
      <c r="L162" s="255"/>
      <c r="M162" s="237"/>
      <c r="N162" s="174"/>
      <c r="P162" s="437" t="s">
        <v>1063</v>
      </c>
      <c r="Q162" s="453"/>
      <c r="R162" s="47"/>
      <c r="S162" s="47"/>
      <c r="T162" s="46"/>
    </row>
    <row r="163" spans="1:31" customHeight="1" ht="12.75" s="10" customFormat="1">
      <c r="A163" s="226"/>
      <c r="B163" s="258" t="s">
        <v>1068</v>
      </c>
      <c r="C163" s="181" t="s">
        <v>19</v>
      </c>
      <c r="D163" s="181" t="s">
        <v>20</v>
      </c>
      <c r="E163" s="181" t="s">
        <v>21</v>
      </c>
      <c r="F163" s="594" t="s">
        <v>1047</v>
      </c>
      <c r="G163" s="592"/>
      <c r="H163" s="592"/>
      <c r="I163" s="593"/>
      <c r="J163" s="181" t="s">
        <v>23</v>
      </c>
      <c r="K163" s="255">
        <f>SUM(L163:M163)</f>
        <v>94710</v>
      </c>
      <c r="L163" s="259">
        <v>94710</v>
      </c>
      <c r="M163" s="237"/>
      <c r="N163" s="174"/>
      <c r="P163" s="438" t="s">
        <v>1064</v>
      </c>
      <c r="Q163" s="453"/>
      <c r="R163" s="47"/>
      <c r="S163" s="47"/>
      <c r="T163" s="46"/>
    </row>
    <row r="164" spans="1:31" customHeight="1" ht="12.75" s="10" customFormat="1">
      <c r="A164" s="226"/>
      <c r="B164" s="258" t="s">
        <v>1069</v>
      </c>
      <c r="C164" s="181" t="s">
        <v>19</v>
      </c>
      <c r="D164" s="181" t="s">
        <v>20</v>
      </c>
      <c r="E164" s="181" t="s">
        <v>21</v>
      </c>
      <c r="F164" s="594" t="s">
        <v>1047</v>
      </c>
      <c r="G164" s="592"/>
      <c r="H164" s="592"/>
      <c r="I164" s="593"/>
      <c r="J164" s="181" t="s">
        <v>23</v>
      </c>
      <c r="K164" s="255">
        <f>SUM(L164:M164)</f>
        <v>28140</v>
      </c>
      <c r="L164" s="259">
        <v>28140</v>
      </c>
      <c r="M164" s="237"/>
      <c r="N164" s="174"/>
      <c r="P164" s="438" t="s">
        <v>1070</v>
      </c>
      <c r="Q164" s="453"/>
      <c r="R164" s="47"/>
      <c r="S164" s="47"/>
      <c r="T164" s="46"/>
    </row>
    <row r="165" spans="1:31" customHeight="1" ht="12.75" s="10" customFormat="1">
      <c r="A165" s="226"/>
      <c r="B165" s="258" t="s">
        <v>1071</v>
      </c>
      <c r="C165" s="181" t="s">
        <v>19</v>
      </c>
      <c r="D165" s="181" t="s">
        <v>20</v>
      </c>
      <c r="E165" s="181" t="s">
        <v>21</v>
      </c>
      <c r="F165" s="594" t="s">
        <v>1047</v>
      </c>
      <c r="G165" s="592"/>
      <c r="H165" s="592"/>
      <c r="I165" s="593"/>
      <c r="J165" s="181" t="s">
        <v>23</v>
      </c>
      <c r="K165" s="255">
        <f>SUM(L165:M165)</f>
        <v>6720</v>
      </c>
      <c r="L165" s="259">
        <v>6720</v>
      </c>
      <c r="M165" s="237"/>
      <c r="N165" s="174"/>
      <c r="P165" s="438" t="s">
        <v>1065</v>
      </c>
      <c r="Q165" s="453"/>
      <c r="R165" s="47"/>
      <c r="S165" s="47"/>
      <c r="T165" s="46"/>
    </row>
    <row r="166" spans="1:31" customHeight="1" ht="12.75" s="10" customFormat="1">
      <c r="A166" s="226"/>
      <c r="B166" s="258" t="s">
        <v>1072</v>
      </c>
      <c r="C166" s="181" t="s">
        <v>19</v>
      </c>
      <c r="D166" s="181" t="s">
        <v>20</v>
      </c>
      <c r="E166" s="181" t="s">
        <v>21</v>
      </c>
      <c r="F166" s="594" t="s">
        <v>1047</v>
      </c>
      <c r="G166" s="592"/>
      <c r="H166" s="592"/>
      <c r="I166" s="593"/>
      <c r="J166" s="181" t="s">
        <v>23</v>
      </c>
      <c r="K166" s="255">
        <f>SUM(L166:M166)</f>
        <v>12430</v>
      </c>
      <c r="L166" s="259">
        <v>12430</v>
      </c>
      <c r="M166" s="237"/>
      <c r="N166" s="174"/>
      <c r="P166" s="438" t="s">
        <v>1073</v>
      </c>
      <c r="Q166" s="453"/>
      <c r="R166" s="47"/>
      <c r="S166" s="47"/>
      <c r="T166" s="46"/>
    </row>
    <row r="167" spans="1:31" customHeight="1" ht="12.75" s="10" customFormat="1">
      <c r="A167" s="226"/>
      <c r="B167" s="258" t="s">
        <v>1074</v>
      </c>
      <c r="C167" s="181" t="s">
        <v>19</v>
      </c>
      <c r="D167" s="181" t="s">
        <v>20</v>
      </c>
      <c r="E167" s="181" t="s">
        <v>21</v>
      </c>
      <c r="F167" s="594" t="s">
        <v>1047</v>
      </c>
      <c r="G167" s="592"/>
      <c r="H167" s="592"/>
      <c r="I167" s="593"/>
      <c r="J167" s="181" t="s">
        <v>23</v>
      </c>
      <c r="K167" s="255">
        <f>SUM(L167:M167)</f>
        <v>36414</v>
      </c>
      <c r="L167" s="259">
        <v>36414</v>
      </c>
      <c r="M167" s="237"/>
      <c r="N167" s="174"/>
      <c r="P167" s="438" t="s">
        <v>1066</v>
      </c>
      <c r="Q167" s="453"/>
      <c r="R167" s="47"/>
      <c r="S167" s="47"/>
      <c r="T167" s="46"/>
    </row>
    <row r="168" spans="1:31" customHeight="1" ht="12.75" s="10" customFormat="1">
      <c r="A168" s="226"/>
      <c r="B168" s="258" t="s">
        <v>1075</v>
      </c>
      <c r="C168" s="181" t="s">
        <v>19</v>
      </c>
      <c r="D168" s="181" t="s">
        <v>20</v>
      </c>
      <c r="E168" s="181" t="s">
        <v>21</v>
      </c>
      <c r="F168" s="594" t="s">
        <v>1047</v>
      </c>
      <c r="G168" s="592"/>
      <c r="H168" s="592"/>
      <c r="I168" s="593"/>
      <c r="J168" s="181" t="s">
        <v>23</v>
      </c>
      <c r="K168" s="255">
        <f>SUM(L168:M168)</f>
        <v>12159</v>
      </c>
      <c r="L168" s="259">
        <v>12159</v>
      </c>
      <c r="M168" s="237"/>
      <c r="N168" s="174"/>
      <c r="P168" s="252"/>
      <c r="Q168" s="453"/>
      <c r="R168" s="47"/>
      <c r="S168" s="47"/>
      <c r="T168" s="46"/>
    </row>
    <row r="169" spans="1:31" customHeight="1" ht="12.75" s="10" customFormat="1">
      <c r="A169" s="226"/>
      <c r="B169" s="258" t="s">
        <v>1076</v>
      </c>
      <c r="C169" s="181" t="s">
        <v>19</v>
      </c>
      <c r="D169" s="181" t="s">
        <v>20</v>
      </c>
      <c r="E169" s="181" t="s">
        <v>21</v>
      </c>
      <c r="F169" s="594" t="s">
        <v>1047</v>
      </c>
      <c r="G169" s="592"/>
      <c r="H169" s="592"/>
      <c r="I169" s="593"/>
      <c r="J169" s="181" t="s">
        <v>23</v>
      </c>
      <c r="K169" s="255">
        <f>SUM(L169:M169)</f>
        <v>630</v>
      </c>
      <c r="L169" s="259">
        <v>630</v>
      </c>
      <c r="M169" s="237"/>
      <c r="N169" s="174"/>
      <c r="P169" s="252"/>
      <c r="Q169" s="453"/>
      <c r="R169" s="47"/>
      <c r="S169" s="47"/>
      <c r="T169" s="46"/>
    </row>
    <row r="170" spans="1:31" customHeight="1" ht="12.75" s="10" customFormat="1">
      <c r="A170" s="226"/>
      <c r="B170" s="258" t="s">
        <v>1077</v>
      </c>
      <c r="C170" s="181" t="s">
        <v>19</v>
      </c>
      <c r="D170" s="181" t="s">
        <v>20</v>
      </c>
      <c r="E170" s="181" t="s">
        <v>21</v>
      </c>
      <c r="F170" s="594" t="s">
        <v>1047</v>
      </c>
      <c r="G170" s="592"/>
      <c r="H170" s="592"/>
      <c r="I170" s="593"/>
      <c r="J170" s="181" t="s">
        <v>23</v>
      </c>
      <c r="K170" s="255">
        <f>SUM(L170:M170)</f>
        <v>4510</v>
      </c>
      <c r="L170" s="259">
        <v>4510</v>
      </c>
      <c r="M170" s="237"/>
      <c r="N170" s="174"/>
      <c r="P170" s="252"/>
      <c r="Q170" s="453"/>
      <c r="R170" s="47"/>
      <c r="S170" s="47"/>
      <c r="T170" s="46"/>
    </row>
    <row r="171" spans="1:31" customHeight="1" ht="12.75" s="10" customFormat="1">
      <c r="A171" s="226"/>
      <c r="B171" s="258" t="s">
        <v>1078</v>
      </c>
      <c r="C171" s="181" t="s">
        <v>19</v>
      </c>
      <c r="D171" s="181" t="s">
        <v>20</v>
      </c>
      <c r="E171" s="181" t="s">
        <v>21</v>
      </c>
      <c r="F171" s="594" t="s">
        <v>1047</v>
      </c>
      <c r="G171" s="592"/>
      <c r="H171" s="592"/>
      <c r="I171" s="593"/>
      <c r="J171" s="181" t="s">
        <v>23</v>
      </c>
      <c r="K171" s="255">
        <f>SUM(L171:M171)</f>
        <v>3575</v>
      </c>
      <c r="L171" s="259">
        <v>3575</v>
      </c>
      <c r="M171" s="237"/>
      <c r="N171" s="174"/>
      <c r="P171" s="252"/>
      <c r="Q171" s="453"/>
      <c r="R171" s="47"/>
      <c r="S171" s="47"/>
      <c r="T171" s="46"/>
    </row>
    <row r="172" spans="1:31" customHeight="1" ht="12.75" s="10" customFormat="1">
      <c r="A172" s="226"/>
      <c r="B172" s="258" t="s">
        <v>1079</v>
      </c>
      <c r="C172" s="181" t="s">
        <v>19</v>
      </c>
      <c r="D172" s="181" t="s">
        <v>20</v>
      </c>
      <c r="E172" s="181" t="s">
        <v>21</v>
      </c>
      <c r="F172" s="594" t="s">
        <v>1047</v>
      </c>
      <c r="G172" s="592"/>
      <c r="H172" s="592"/>
      <c r="I172" s="593"/>
      <c r="J172" s="181" t="s">
        <v>23</v>
      </c>
      <c r="K172" s="255">
        <f>SUM(L172:M172)</f>
        <v>107100</v>
      </c>
      <c r="L172" s="259">
        <v>107100</v>
      </c>
      <c r="M172" s="237"/>
      <c r="N172" s="174"/>
      <c r="P172" s="252"/>
      <c r="Q172" s="453"/>
      <c r="R172" s="47"/>
      <c r="S172" s="47"/>
      <c r="T172" s="46"/>
    </row>
    <row r="173" spans="1:31" customHeight="1" ht="12.75" s="10" customFormat="1">
      <c r="A173" s="226"/>
      <c r="B173" s="258" t="s">
        <v>1080</v>
      </c>
      <c r="C173" s="181" t="s">
        <v>19</v>
      </c>
      <c r="D173" s="181" t="s">
        <v>20</v>
      </c>
      <c r="E173" s="181" t="s">
        <v>21</v>
      </c>
      <c r="F173" s="594" t="s">
        <v>1047</v>
      </c>
      <c r="G173" s="592"/>
      <c r="H173" s="592"/>
      <c r="I173" s="593"/>
      <c r="J173" s="181" t="s">
        <v>23</v>
      </c>
      <c r="K173" s="255">
        <f>SUM(L173:M173)</f>
        <v>262160</v>
      </c>
      <c r="L173" s="259">
        <v>262160</v>
      </c>
      <c r="M173" s="237"/>
      <c r="N173" s="174"/>
      <c r="P173" s="252"/>
      <c r="Q173" s="453"/>
      <c r="R173" s="47"/>
      <c r="S173" s="47"/>
      <c r="T173" s="46"/>
    </row>
    <row r="174" spans="1:31" customHeight="1" ht="12.75" s="10" customFormat="1">
      <c r="A174" s="226"/>
      <c r="B174" s="258" t="s">
        <v>1081</v>
      </c>
      <c r="C174" s="181" t="s">
        <v>19</v>
      </c>
      <c r="D174" s="181" t="s">
        <v>20</v>
      </c>
      <c r="E174" s="181" t="s">
        <v>21</v>
      </c>
      <c r="F174" s="594" t="s">
        <v>1047</v>
      </c>
      <c r="G174" s="592"/>
      <c r="H174" s="592"/>
      <c r="I174" s="593"/>
      <c r="J174" s="181" t="s">
        <v>23</v>
      </c>
      <c r="K174" s="255">
        <f>SUM(L174:M174)</f>
        <v>27060</v>
      </c>
      <c r="L174" s="259">
        <v>27060</v>
      </c>
      <c r="M174" s="237"/>
      <c r="N174" s="174"/>
      <c r="P174" s="252"/>
      <c r="Q174" s="453"/>
      <c r="R174" s="47"/>
      <c r="S174" s="47"/>
      <c r="T174" s="46"/>
    </row>
    <row r="175" spans="1:31" customHeight="1" ht="12.75" s="10" customFormat="1">
      <c r="A175" s="226"/>
      <c r="B175" s="258" t="s">
        <v>1082</v>
      </c>
      <c r="C175" s="181" t="s">
        <v>19</v>
      </c>
      <c r="D175" s="181" t="s">
        <v>20</v>
      </c>
      <c r="E175" s="181" t="s">
        <v>21</v>
      </c>
      <c r="F175" s="594" t="s">
        <v>1047</v>
      </c>
      <c r="G175" s="592"/>
      <c r="H175" s="592"/>
      <c r="I175" s="593"/>
      <c r="J175" s="181" t="s">
        <v>23</v>
      </c>
      <c r="K175" s="255">
        <f>SUM(L175:M175)</f>
        <v>90825</v>
      </c>
      <c r="L175" s="259">
        <v>90825</v>
      </c>
      <c r="M175" s="237"/>
      <c r="N175" s="174"/>
      <c r="P175" s="252"/>
      <c r="Q175" s="453"/>
      <c r="R175" s="47"/>
      <c r="S175" s="47"/>
      <c r="T175" s="46"/>
    </row>
    <row r="176" spans="1:31" customHeight="1" ht="12.75" s="10" customFormat="1">
      <c r="A176" s="226"/>
      <c r="B176" s="258" t="s">
        <v>1083</v>
      </c>
      <c r="C176" s="181" t="s">
        <v>19</v>
      </c>
      <c r="D176" s="181" t="s">
        <v>20</v>
      </c>
      <c r="E176" s="181" t="s">
        <v>21</v>
      </c>
      <c r="F176" s="594" t="s">
        <v>1047</v>
      </c>
      <c r="G176" s="592"/>
      <c r="H176" s="592"/>
      <c r="I176" s="593"/>
      <c r="J176" s="181" t="s">
        <v>23</v>
      </c>
      <c r="K176" s="255">
        <f>SUM(L176:M176)</f>
        <v>28224</v>
      </c>
      <c r="L176" s="259">
        <v>28224</v>
      </c>
      <c r="M176" s="237"/>
      <c r="N176" s="174"/>
      <c r="P176" s="252"/>
      <c r="Q176" s="453"/>
      <c r="R176" s="47"/>
      <c r="S176" s="47"/>
      <c r="T176" s="46"/>
    </row>
    <row r="177" spans="1:31" customHeight="1" ht="12.75" s="10" customFormat="1">
      <c r="A177" s="226"/>
      <c r="B177" s="258" t="s">
        <v>1084</v>
      </c>
      <c r="C177" s="181" t="s">
        <v>19</v>
      </c>
      <c r="D177" s="181" t="s">
        <v>20</v>
      </c>
      <c r="E177" s="181" t="s">
        <v>21</v>
      </c>
      <c r="F177" s="594" t="s">
        <v>1047</v>
      </c>
      <c r="G177" s="592"/>
      <c r="H177" s="592"/>
      <c r="I177" s="593"/>
      <c r="J177" s="181" t="s">
        <v>23</v>
      </c>
      <c r="K177" s="255">
        <f>SUM(L177:M177)</f>
        <v>8468</v>
      </c>
      <c r="L177" s="259">
        <v>8468</v>
      </c>
      <c r="M177" s="237"/>
      <c r="N177" s="174"/>
      <c r="P177" s="252"/>
      <c r="Q177" s="453"/>
      <c r="R177" s="47"/>
      <c r="S177" s="47"/>
      <c r="T177" s="46"/>
    </row>
    <row r="178" spans="1:31" customHeight="1" ht="12.75" s="10" customFormat="1">
      <c r="A178" s="226"/>
      <c r="B178" s="258" t="s">
        <v>1085</v>
      </c>
      <c r="C178" s="181" t="s">
        <v>19</v>
      </c>
      <c r="D178" s="181" t="s">
        <v>20</v>
      </c>
      <c r="E178" s="181" t="s">
        <v>21</v>
      </c>
      <c r="F178" s="594" t="s">
        <v>1047</v>
      </c>
      <c r="G178" s="592"/>
      <c r="H178" s="592"/>
      <c r="I178" s="593"/>
      <c r="J178" s="181" t="s">
        <v>23</v>
      </c>
      <c r="K178" s="255">
        <f>SUM(L178:M178)</f>
        <v>9072</v>
      </c>
      <c r="L178" s="259">
        <v>9072</v>
      </c>
      <c r="M178" s="237"/>
      <c r="N178" s="174"/>
      <c r="P178" s="252"/>
      <c r="Q178" s="453"/>
      <c r="R178" s="47"/>
      <c r="S178" s="47"/>
      <c r="T178" s="46"/>
    </row>
    <row r="179" spans="1:31" customHeight="1" ht="12.75" s="10" customFormat="1">
      <c r="A179" s="226"/>
      <c r="B179" s="258" t="s">
        <v>1086</v>
      </c>
      <c r="C179" s="181" t="s">
        <v>19</v>
      </c>
      <c r="D179" s="181" t="s">
        <v>20</v>
      </c>
      <c r="E179" s="181" t="s">
        <v>21</v>
      </c>
      <c r="F179" s="594" t="s">
        <v>1047</v>
      </c>
      <c r="G179" s="592"/>
      <c r="H179" s="592"/>
      <c r="I179" s="593"/>
      <c r="J179" s="181" t="s">
        <v>23</v>
      </c>
      <c r="K179" s="255">
        <f>SUM(L179:M179)</f>
        <v>13156</v>
      </c>
      <c r="L179" s="259">
        <v>13156</v>
      </c>
      <c r="M179" s="237"/>
      <c r="N179" s="174"/>
      <c r="P179" s="252"/>
      <c r="Q179" s="453"/>
      <c r="R179" s="47"/>
      <c r="S179" s="47"/>
      <c r="T179" s="46"/>
    </row>
    <row r="180" spans="1:31" customHeight="1" ht="12.75" s="10" customFormat="1">
      <c r="A180" s="226"/>
      <c r="B180" s="258" t="s">
        <v>1087</v>
      </c>
      <c r="C180" s="181" t="s">
        <v>19</v>
      </c>
      <c r="D180" s="181" t="s">
        <v>20</v>
      </c>
      <c r="E180" s="181" t="s">
        <v>21</v>
      </c>
      <c r="F180" s="594" t="s">
        <v>1047</v>
      </c>
      <c r="G180" s="592"/>
      <c r="H180" s="592"/>
      <c r="I180" s="593"/>
      <c r="J180" s="181" t="s">
        <v>23</v>
      </c>
      <c r="K180" s="255">
        <f>SUM(L180:M180)</f>
        <v>31616</v>
      </c>
      <c r="L180" s="259">
        <v>31616</v>
      </c>
      <c r="M180" s="237"/>
      <c r="N180" s="174"/>
      <c r="P180" s="252"/>
      <c r="Q180" s="453"/>
      <c r="R180" s="47"/>
      <c r="S180" s="47"/>
      <c r="T180" s="46"/>
    </row>
    <row r="181" spans="1:31" customHeight="1" ht="12.75" s="10" customFormat="1">
      <c r="A181" s="226"/>
      <c r="B181" s="258" t="s">
        <v>1088</v>
      </c>
      <c r="C181" s="181" t="s">
        <v>19</v>
      </c>
      <c r="D181" s="181" t="s">
        <v>20</v>
      </c>
      <c r="E181" s="181" t="s">
        <v>21</v>
      </c>
      <c r="F181" s="594" t="s">
        <v>1047</v>
      </c>
      <c r="G181" s="592"/>
      <c r="H181" s="592"/>
      <c r="I181" s="593"/>
      <c r="J181" s="181" t="s">
        <v>23</v>
      </c>
      <c r="K181" s="255">
        <f>SUM(L181:M181)</f>
        <v>7224</v>
      </c>
      <c r="L181" s="259">
        <v>7224</v>
      </c>
      <c r="M181" s="237"/>
      <c r="N181" s="174"/>
      <c r="P181" s="252"/>
      <c r="Q181" s="453"/>
      <c r="R181" s="47"/>
      <c r="S181" s="47"/>
      <c r="T181" s="46"/>
    </row>
    <row r="182" spans="1:31" customHeight="1" ht="12.75" s="10" customFormat="1">
      <c r="A182" s="226"/>
      <c r="B182" s="258" t="s">
        <v>1089</v>
      </c>
      <c r="C182" s="181" t="s">
        <v>19</v>
      </c>
      <c r="D182" s="181" t="s">
        <v>20</v>
      </c>
      <c r="E182" s="181" t="s">
        <v>21</v>
      </c>
      <c r="F182" s="594" t="s">
        <v>1047</v>
      </c>
      <c r="G182" s="592"/>
      <c r="H182" s="592"/>
      <c r="I182" s="593"/>
      <c r="J182" s="181" t="s">
        <v>23</v>
      </c>
      <c r="K182" s="255">
        <f>SUM(L182:M182)</f>
        <v>2875</v>
      </c>
      <c r="L182" s="259">
        <v>2875</v>
      </c>
      <c r="M182" s="237"/>
      <c r="N182" s="174"/>
      <c r="P182" s="252"/>
      <c r="Q182" s="453"/>
      <c r="R182" s="47"/>
      <c r="S182" s="47"/>
      <c r="T182" s="46"/>
    </row>
    <row r="183" spans="1:31" customHeight="1" ht="12.75" s="10" customFormat="1">
      <c r="A183" s="226"/>
      <c r="B183" s="258" t="s">
        <v>1090</v>
      </c>
      <c r="C183" s="181" t="s">
        <v>19</v>
      </c>
      <c r="D183" s="181" t="s">
        <v>20</v>
      </c>
      <c r="E183" s="181" t="s">
        <v>21</v>
      </c>
      <c r="F183" s="594" t="s">
        <v>1047</v>
      </c>
      <c r="G183" s="592"/>
      <c r="H183" s="592"/>
      <c r="I183" s="593"/>
      <c r="J183" s="181" t="s">
        <v>23</v>
      </c>
      <c r="K183" s="255">
        <f>SUM(L183:M183)</f>
        <v>14000</v>
      </c>
      <c r="L183" s="259">
        <v>14000</v>
      </c>
      <c r="M183" s="237"/>
      <c r="N183" s="174"/>
      <c r="P183" s="252"/>
      <c r="Q183" s="453"/>
      <c r="R183" s="47"/>
      <c r="S183" s="47"/>
      <c r="T183" s="46"/>
    </row>
    <row r="184" spans="1:31" customHeight="1" ht="12.75" s="10" customFormat="1">
      <c r="A184" s="226"/>
      <c r="B184" s="258" t="s">
        <v>1091</v>
      </c>
      <c r="C184" s="181" t="s">
        <v>19</v>
      </c>
      <c r="D184" s="181" t="s">
        <v>20</v>
      </c>
      <c r="E184" s="181" t="s">
        <v>21</v>
      </c>
      <c r="F184" s="594" t="s">
        <v>1047</v>
      </c>
      <c r="G184" s="592"/>
      <c r="H184" s="592"/>
      <c r="I184" s="593"/>
      <c r="J184" s="181" t="s">
        <v>23</v>
      </c>
      <c r="K184" s="255">
        <f>SUM(L184:M184)</f>
        <v>68500</v>
      </c>
      <c r="L184" s="259">
        <v>68500</v>
      </c>
      <c r="M184" s="237"/>
      <c r="N184" s="174"/>
      <c r="P184" s="252"/>
      <c r="Q184" s="453"/>
      <c r="R184" s="47"/>
      <c r="S184" s="47"/>
      <c r="T184" s="46"/>
    </row>
    <row r="185" spans="1:31" customHeight="1" ht="12.75" s="10" customFormat="1">
      <c r="A185" s="226"/>
      <c r="B185" s="258" t="s">
        <v>1092</v>
      </c>
      <c r="C185" s="181" t="s">
        <v>19</v>
      </c>
      <c r="D185" s="181" t="s">
        <v>20</v>
      </c>
      <c r="E185" s="181" t="s">
        <v>21</v>
      </c>
      <c r="F185" s="594" t="s">
        <v>1047</v>
      </c>
      <c r="G185" s="592"/>
      <c r="H185" s="592"/>
      <c r="I185" s="593"/>
      <c r="J185" s="181" t="s">
        <v>23</v>
      </c>
      <c r="K185" s="255">
        <f>SUM(L185:M185)</f>
        <v>532</v>
      </c>
      <c r="L185" s="259">
        <v>532</v>
      </c>
      <c r="M185" s="237"/>
      <c r="N185" s="174"/>
      <c r="P185" s="252"/>
      <c r="Q185" s="453"/>
      <c r="R185" s="47"/>
      <c r="S185" s="47"/>
      <c r="T185" s="46"/>
    </row>
    <row r="186" spans="1:31" customHeight="1" ht="12.75" s="10" customFormat="1">
      <c r="A186" s="226"/>
      <c r="B186" s="258" t="s">
        <v>1093</v>
      </c>
      <c r="C186" s="181" t="s">
        <v>19</v>
      </c>
      <c r="D186" s="181" t="s">
        <v>20</v>
      </c>
      <c r="E186" s="181" t="s">
        <v>21</v>
      </c>
      <c r="F186" s="594" t="s">
        <v>1047</v>
      </c>
      <c r="G186" s="592"/>
      <c r="H186" s="592"/>
      <c r="I186" s="593"/>
      <c r="J186" s="181" t="s">
        <v>23</v>
      </c>
      <c r="K186" s="255">
        <f>SUM(L186:M186)</f>
        <v>4612</v>
      </c>
      <c r="L186" s="259">
        <v>4612</v>
      </c>
      <c r="M186" s="237"/>
      <c r="N186" s="174"/>
      <c r="P186" s="252"/>
      <c r="Q186" s="453"/>
      <c r="R186" s="47"/>
      <c r="S186" s="47"/>
      <c r="T186" s="46"/>
    </row>
    <row r="187" spans="1:31" customHeight="1" ht="12.75" s="10" customFormat="1">
      <c r="A187" s="226"/>
      <c r="B187" s="258" t="s">
        <v>1094</v>
      </c>
      <c r="C187" s="181" t="s">
        <v>19</v>
      </c>
      <c r="D187" s="181" t="s">
        <v>20</v>
      </c>
      <c r="E187" s="181" t="s">
        <v>21</v>
      </c>
      <c r="F187" s="594" t="s">
        <v>1047</v>
      </c>
      <c r="G187" s="592"/>
      <c r="H187" s="592"/>
      <c r="I187" s="593"/>
      <c r="J187" s="181" t="s">
        <v>23</v>
      </c>
      <c r="K187" s="255">
        <f>SUM(L187:M187)</f>
        <v>20625</v>
      </c>
      <c r="L187" s="259">
        <v>20625</v>
      </c>
      <c r="M187" s="237"/>
      <c r="N187" s="174"/>
      <c r="P187" s="252"/>
      <c r="Q187" s="453"/>
      <c r="R187" s="47"/>
      <c r="S187" s="47"/>
      <c r="T187" s="46"/>
    </row>
    <row r="188" spans="1:31" customHeight="1" ht="12.75" s="10" customFormat="1">
      <c r="A188" s="226"/>
      <c r="B188" s="258" t="s">
        <v>1095</v>
      </c>
      <c r="C188" s="181" t="s">
        <v>19</v>
      </c>
      <c r="D188" s="181" t="s">
        <v>20</v>
      </c>
      <c r="E188" s="181" t="s">
        <v>21</v>
      </c>
      <c r="F188" s="594" t="s">
        <v>1047</v>
      </c>
      <c r="G188" s="592"/>
      <c r="H188" s="592"/>
      <c r="I188" s="593"/>
      <c r="J188" s="181" t="s">
        <v>23</v>
      </c>
      <c r="K188" s="255">
        <f>SUM(L188:M188)</f>
        <v>9750</v>
      </c>
      <c r="L188" s="259">
        <v>9750</v>
      </c>
      <c r="M188" s="237"/>
      <c r="N188" s="174"/>
      <c r="P188" s="252"/>
      <c r="Q188" s="453"/>
      <c r="R188" s="47"/>
      <c r="S188" s="47"/>
      <c r="T188" s="46"/>
    </row>
    <row r="189" spans="1:31" customHeight="1" ht="12.75" s="10" customFormat="1">
      <c r="A189" s="226"/>
      <c r="B189" s="258" t="s">
        <v>1096</v>
      </c>
      <c r="C189" s="181" t="s">
        <v>19</v>
      </c>
      <c r="D189" s="181" t="s">
        <v>20</v>
      </c>
      <c r="E189" s="181" t="s">
        <v>21</v>
      </c>
      <c r="F189" s="594" t="s">
        <v>1047</v>
      </c>
      <c r="G189" s="592"/>
      <c r="H189" s="592"/>
      <c r="I189" s="593"/>
      <c r="J189" s="181" t="s">
        <v>23</v>
      </c>
      <c r="K189" s="255">
        <f>SUM(L189:M189)</f>
        <v>1397.5</v>
      </c>
      <c r="L189" s="259">
        <v>1397.5</v>
      </c>
      <c r="M189" s="237"/>
      <c r="N189" s="174"/>
      <c r="P189" s="252"/>
      <c r="Q189" s="453"/>
      <c r="R189" s="47"/>
      <c r="S189" s="47"/>
      <c r="T189" s="46"/>
    </row>
    <row r="190" spans="1:31" customHeight="1" ht="12.75" s="10" customFormat="1">
      <c r="A190" s="226"/>
      <c r="B190" s="258" t="s">
        <v>1097</v>
      </c>
      <c r="C190" s="181" t="s">
        <v>19</v>
      </c>
      <c r="D190" s="181" t="s">
        <v>20</v>
      </c>
      <c r="E190" s="181" t="s">
        <v>21</v>
      </c>
      <c r="F190" s="594" t="s">
        <v>1047</v>
      </c>
      <c r="G190" s="592"/>
      <c r="H190" s="592"/>
      <c r="I190" s="593"/>
      <c r="J190" s="181" t="s">
        <v>23</v>
      </c>
      <c r="K190" s="255">
        <f>SUM(L190:M190)</f>
        <v>45000</v>
      </c>
      <c r="L190" s="259">
        <v>45000</v>
      </c>
      <c r="M190" s="237"/>
      <c r="N190" s="174"/>
      <c r="P190" s="252"/>
      <c r="Q190" s="453"/>
      <c r="R190" s="47"/>
      <c r="S190" s="47"/>
      <c r="T190" s="46"/>
    </row>
    <row r="191" spans="1:31" customHeight="1" ht="12.75" s="10" customFormat="1">
      <c r="A191" s="226"/>
      <c r="B191" s="258" t="s">
        <v>1098</v>
      </c>
      <c r="C191" s="181" t="s">
        <v>19</v>
      </c>
      <c r="D191" s="181" t="s">
        <v>20</v>
      </c>
      <c r="E191" s="181" t="s">
        <v>21</v>
      </c>
      <c r="F191" s="594" t="s">
        <v>1047</v>
      </c>
      <c r="G191" s="592"/>
      <c r="H191" s="592"/>
      <c r="I191" s="593"/>
      <c r="J191" s="181" t="s">
        <v>23</v>
      </c>
      <c r="K191" s="255">
        <f>SUM(L191:M191)</f>
        <v>10000</v>
      </c>
      <c r="L191" s="259">
        <v>10000</v>
      </c>
      <c r="M191" s="237"/>
      <c r="N191" s="174"/>
      <c r="P191" s="252"/>
      <c r="Q191" s="453"/>
      <c r="R191" s="47"/>
      <c r="S191" s="47"/>
      <c r="T191" s="46"/>
    </row>
    <row r="192" spans="1:31" customHeight="1" ht="12.75" s="10" customFormat="1">
      <c r="A192" s="226"/>
      <c r="B192" s="258" t="s">
        <v>1099</v>
      </c>
      <c r="C192" s="181" t="s">
        <v>19</v>
      </c>
      <c r="D192" s="181" t="s">
        <v>20</v>
      </c>
      <c r="E192" s="181" t="s">
        <v>21</v>
      </c>
      <c r="F192" s="594" t="s">
        <v>1047</v>
      </c>
      <c r="G192" s="592"/>
      <c r="H192" s="592"/>
      <c r="I192" s="593"/>
      <c r="J192" s="181" t="s">
        <v>23</v>
      </c>
      <c r="K192" s="255">
        <f>SUM(L192:M192)</f>
        <v>17160</v>
      </c>
      <c r="L192" s="259">
        <v>17160</v>
      </c>
      <c r="M192" s="237"/>
      <c r="N192" s="174"/>
      <c r="P192" s="252"/>
      <c r="Q192" s="453"/>
      <c r="R192" s="47"/>
      <c r="S192" s="47"/>
      <c r="T192" s="46"/>
    </row>
    <row r="193" spans="1:31" customHeight="1" ht="12.75" s="10" customFormat="1">
      <c r="A193" s="226"/>
      <c r="B193" s="258" t="s">
        <v>1100</v>
      </c>
      <c r="C193" s="181" t="s">
        <v>19</v>
      </c>
      <c r="D193" s="181" t="s">
        <v>20</v>
      </c>
      <c r="E193" s="181" t="s">
        <v>21</v>
      </c>
      <c r="F193" s="594" t="s">
        <v>1047</v>
      </c>
      <c r="G193" s="592"/>
      <c r="H193" s="592"/>
      <c r="I193" s="593"/>
      <c r="J193" s="181" t="s">
        <v>23</v>
      </c>
      <c r="K193" s="255">
        <f>SUM(L193:M193)</f>
        <v>27600</v>
      </c>
      <c r="L193" s="259">
        <v>27600</v>
      </c>
      <c r="M193" s="237"/>
      <c r="N193" s="174"/>
      <c r="P193" s="252"/>
      <c r="Q193" s="453"/>
      <c r="R193" s="47"/>
      <c r="S193" s="47"/>
      <c r="T193" s="46"/>
    </row>
    <row r="194" spans="1:31" customHeight="1" ht="12.75" s="10" customFormat="1">
      <c r="A194" s="226"/>
      <c r="B194" s="258" t="s">
        <v>1101</v>
      </c>
      <c r="C194" s="181" t="s">
        <v>19</v>
      </c>
      <c r="D194" s="181" t="s">
        <v>20</v>
      </c>
      <c r="E194" s="181" t="s">
        <v>21</v>
      </c>
      <c r="F194" s="594" t="s">
        <v>1047</v>
      </c>
      <c r="G194" s="592"/>
      <c r="H194" s="592"/>
      <c r="I194" s="593"/>
      <c r="J194" s="181" t="s">
        <v>23</v>
      </c>
      <c r="K194" s="255">
        <f>SUM(L194:M194)</f>
        <v>46000</v>
      </c>
      <c r="L194" s="259">
        <v>46000</v>
      </c>
      <c r="M194" s="237"/>
      <c r="N194" s="174"/>
      <c r="P194" s="252"/>
      <c r="Q194" s="453"/>
      <c r="R194" s="47"/>
      <c r="S194" s="47"/>
      <c r="T194" s="46"/>
    </row>
    <row r="195" spans="1:31" customHeight="1" ht="12.75" s="10" customFormat="1">
      <c r="A195" s="226"/>
      <c r="B195" s="258" t="s">
        <v>1102</v>
      </c>
      <c r="C195" s="181" t="s">
        <v>19</v>
      </c>
      <c r="D195" s="181" t="s">
        <v>20</v>
      </c>
      <c r="E195" s="181" t="s">
        <v>21</v>
      </c>
      <c r="F195" s="594" t="s">
        <v>1047</v>
      </c>
      <c r="G195" s="592"/>
      <c r="H195" s="592"/>
      <c r="I195" s="593"/>
      <c r="J195" s="181" t="s">
        <v>23</v>
      </c>
      <c r="K195" s="255">
        <f>SUM(L195:M195)</f>
        <v>2180</v>
      </c>
      <c r="L195" s="259">
        <v>2180</v>
      </c>
      <c r="M195" s="237"/>
      <c r="N195" s="174"/>
      <c r="P195" s="252"/>
      <c r="Q195" s="453"/>
      <c r="R195" s="47"/>
      <c r="S195" s="47"/>
      <c r="T195" s="46"/>
    </row>
    <row r="196" spans="1:31" customHeight="1" ht="12.75" s="10" customFormat="1">
      <c r="A196" s="226"/>
      <c r="B196" s="258" t="s">
        <v>1103</v>
      </c>
      <c r="C196" s="181" t="s">
        <v>19</v>
      </c>
      <c r="D196" s="181" t="s">
        <v>20</v>
      </c>
      <c r="E196" s="181" t="s">
        <v>21</v>
      </c>
      <c r="F196" s="594" t="s">
        <v>1047</v>
      </c>
      <c r="G196" s="592"/>
      <c r="H196" s="592"/>
      <c r="I196" s="593"/>
      <c r="J196" s="181" t="s">
        <v>23</v>
      </c>
      <c r="K196" s="255">
        <f>SUM(L196:M196)</f>
        <v>17440</v>
      </c>
      <c r="L196" s="259">
        <v>17440</v>
      </c>
      <c r="M196" s="237"/>
      <c r="N196" s="174"/>
      <c r="P196" s="252"/>
      <c r="Q196" s="453"/>
      <c r="R196" s="47"/>
      <c r="S196" s="47"/>
      <c r="T196" s="46"/>
    </row>
    <row r="197" spans="1:31" customHeight="1" ht="12.75" s="10" customFormat="1">
      <c r="A197" s="226"/>
      <c r="B197" s="258" t="s">
        <v>1104</v>
      </c>
      <c r="C197" s="181" t="s">
        <v>19</v>
      </c>
      <c r="D197" s="181" t="s">
        <v>20</v>
      </c>
      <c r="E197" s="181" t="s">
        <v>21</v>
      </c>
      <c r="F197" s="594" t="s">
        <v>1047</v>
      </c>
      <c r="G197" s="592"/>
      <c r="H197" s="592"/>
      <c r="I197" s="593"/>
      <c r="J197" s="181" t="s">
        <v>23</v>
      </c>
      <c r="K197" s="255">
        <f>SUM(L197:M197)</f>
        <v>8720</v>
      </c>
      <c r="L197" s="259">
        <v>8720</v>
      </c>
      <c r="M197" s="237"/>
      <c r="N197" s="174"/>
      <c r="P197" s="252"/>
      <c r="Q197" s="453"/>
      <c r="R197" s="47"/>
      <c r="S197" s="47"/>
      <c r="T197" s="46"/>
    </row>
    <row r="198" spans="1:31" customHeight="1" ht="12.75" s="10" customFormat="1">
      <c r="A198" s="226"/>
      <c r="B198" s="258" t="s">
        <v>1105</v>
      </c>
      <c r="C198" s="181" t="s">
        <v>19</v>
      </c>
      <c r="D198" s="181" t="s">
        <v>20</v>
      </c>
      <c r="E198" s="181" t="s">
        <v>21</v>
      </c>
      <c r="F198" s="594" t="s">
        <v>1047</v>
      </c>
      <c r="G198" s="592"/>
      <c r="H198" s="592"/>
      <c r="I198" s="593"/>
      <c r="J198" s="181" t="s">
        <v>23</v>
      </c>
      <c r="K198" s="255">
        <f>SUM(L198:M198)</f>
        <v>8720</v>
      </c>
      <c r="L198" s="259">
        <v>8720</v>
      </c>
      <c r="M198" s="237"/>
      <c r="N198" s="174"/>
      <c r="P198" s="252"/>
      <c r="Q198" s="453"/>
      <c r="R198" s="47"/>
      <c r="S198" s="47"/>
      <c r="T198" s="46"/>
    </row>
    <row r="199" spans="1:31" customHeight="1" ht="12.75" s="10" customFormat="1">
      <c r="A199" s="226"/>
      <c r="B199" s="258" t="s">
        <v>1106</v>
      </c>
      <c r="C199" s="181" t="s">
        <v>19</v>
      </c>
      <c r="D199" s="181" t="s">
        <v>20</v>
      </c>
      <c r="E199" s="181" t="s">
        <v>21</v>
      </c>
      <c r="F199" s="594" t="s">
        <v>1047</v>
      </c>
      <c r="G199" s="592"/>
      <c r="H199" s="592"/>
      <c r="I199" s="593"/>
      <c r="J199" s="181" t="s">
        <v>23</v>
      </c>
      <c r="K199" s="255">
        <f>SUM(L199:M199)</f>
        <v>58838</v>
      </c>
      <c r="L199" s="259">
        <v>58838</v>
      </c>
      <c r="M199" s="237"/>
      <c r="N199" s="174"/>
      <c r="P199" s="252"/>
      <c r="Q199" s="453"/>
      <c r="R199" s="47"/>
      <c r="S199" s="47"/>
      <c r="T199" s="46"/>
    </row>
    <row r="200" spans="1:31" customHeight="1" ht="12.75" s="10" customFormat="1">
      <c r="A200" s="226"/>
      <c r="B200" s="258" t="s">
        <v>1107</v>
      </c>
      <c r="C200" s="181" t="s">
        <v>19</v>
      </c>
      <c r="D200" s="181" t="s">
        <v>20</v>
      </c>
      <c r="E200" s="181" t="s">
        <v>21</v>
      </c>
      <c r="F200" s="594" t="s">
        <v>1047</v>
      </c>
      <c r="G200" s="592"/>
      <c r="H200" s="592"/>
      <c r="I200" s="593"/>
      <c r="J200" s="181" t="s">
        <v>23</v>
      </c>
      <c r="K200" s="255">
        <f>SUM(L200:M200)</f>
        <v>7592</v>
      </c>
      <c r="L200" s="259">
        <v>7592</v>
      </c>
      <c r="M200" s="237"/>
      <c r="N200" s="174"/>
      <c r="P200" s="252"/>
      <c r="Q200" s="453"/>
      <c r="R200" s="47"/>
      <c r="S200" s="47"/>
      <c r="T200" s="46"/>
    </row>
    <row r="201" spans="1:31" customHeight="1" ht="12.75" s="10" customFormat="1">
      <c r="A201" s="226"/>
      <c r="B201" s="258" t="s">
        <v>1108</v>
      </c>
      <c r="C201" s="181" t="s">
        <v>19</v>
      </c>
      <c r="D201" s="181" t="s">
        <v>20</v>
      </c>
      <c r="E201" s="181" t="s">
        <v>21</v>
      </c>
      <c r="F201" s="594" t="s">
        <v>1047</v>
      </c>
      <c r="G201" s="592"/>
      <c r="H201" s="592"/>
      <c r="I201" s="593"/>
      <c r="J201" s="181" t="s">
        <v>23</v>
      </c>
      <c r="K201" s="255">
        <f>SUM(L201:M201)</f>
        <v>7592</v>
      </c>
      <c r="L201" s="259">
        <v>7592</v>
      </c>
      <c r="M201" s="237"/>
      <c r="N201" s="174"/>
      <c r="P201" s="252"/>
      <c r="Q201" s="453"/>
      <c r="R201" s="47"/>
      <c r="S201" s="47"/>
      <c r="T201" s="46"/>
    </row>
    <row r="202" spans="1:31" customHeight="1" ht="12.75" s="10" customFormat="1">
      <c r="A202" s="226"/>
      <c r="B202" s="258" t="s">
        <v>1109</v>
      </c>
      <c r="C202" s="181" t="s">
        <v>19</v>
      </c>
      <c r="D202" s="181" t="s">
        <v>20</v>
      </c>
      <c r="E202" s="181" t="s">
        <v>21</v>
      </c>
      <c r="F202" s="594" t="s">
        <v>1047</v>
      </c>
      <c r="G202" s="592"/>
      <c r="H202" s="592"/>
      <c r="I202" s="593"/>
      <c r="J202" s="181" t="s">
        <v>23</v>
      </c>
      <c r="K202" s="255">
        <f>SUM(L202:M202)</f>
        <v>13090</v>
      </c>
      <c r="L202" s="259">
        <v>13090</v>
      </c>
      <c r="M202" s="237"/>
      <c r="N202" s="174"/>
      <c r="P202" s="252"/>
      <c r="Q202" s="453"/>
      <c r="R202" s="47"/>
      <c r="S202" s="47"/>
      <c r="T202" s="46"/>
    </row>
    <row r="203" spans="1:31" customHeight="1" ht="12.75" s="10" customFormat="1">
      <c r="A203" s="226"/>
      <c r="B203" s="258" t="s">
        <v>1110</v>
      </c>
      <c r="C203" s="181" t="s">
        <v>19</v>
      </c>
      <c r="D203" s="181" t="s">
        <v>20</v>
      </c>
      <c r="E203" s="181" t="s">
        <v>21</v>
      </c>
      <c r="F203" s="594" t="s">
        <v>1047</v>
      </c>
      <c r="G203" s="592"/>
      <c r="H203" s="592"/>
      <c r="I203" s="593"/>
      <c r="J203" s="181" t="s">
        <v>23</v>
      </c>
      <c r="K203" s="255">
        <f>SUM(L203:M203)</f>
        <v>1190</v>
      </c>
      <c r="L203" s="259">
        <v>1190</v>
      </c>
      <c r="M203" s="237"/>
      <c r="N203" s="174"/>
      <c r="P203" s="252"/>
      <c r="Q203" s="453"/>
      <c r="R203" s="47"/>
      <c r="S203" s="47"/>
      <c r="T203" s="46"/>
    </row>
    <row r="204" spans="1:31" customHeight="1" ht="12.75" s="10" customFormat="1">
      <c r="A204" s="226"/>
      <c r="B204" s="258" t="s">
        <v>1111</v>
      </c>
      <c r="C204" s="181" t="s">
        <v>19</v>
      </c>
      <c r="D204" s="181" t="s">
        <v>20</v>
      </c>
      <c r="E204" s="181" t="s">
        <v>21</v>
      </c>
      <c r="F204" s="594" t="s">
        <v>1047</v>
      </c>
      <c r="G204" s="592"/>
      <c r="H204" s="592"/>
      <c r="I204" s="593"/>
      <c r="J204" s="181" t="s">
        <v>23</v>
      </c>
      <c r="K204" s="255">
        <f>SUM(L204:M204)</f>
        <v>472.5</v>
      </c>
      <c r="L204" s="259">
        <v>472.5</v>
      </c>
      <c r="M204" s="237"/>
      <c r="N204" s="174"/>
      <c r="P204" s="252"/>
      <c r="Q204" s="453"/>
      <c r="R204" s="47"/>
      <c r="S204" s="47"/>
      <c r="T204" s="46"/>
    </row>
    <row r="205" spans="1:31" customHeight="1" ht="12.75" s="10" customFormat="1">
      <c r="A205" s="226"/>
      <c r="B205" s="258" t="s">
        <v>1112</v>
      </c>
      <c r="C205" s="181" t="s">
        <v>19</v>
      </c>
      <c r="D205" s="181" t="s">
        <v>20</v>
      </c>
      <c r="E205" s="181" t="s">
        <v>21</v>
      </c>
      <c r="F205" s="594" t="s">
        <v>1047</v>
      </c>
      <c r="G205" s="592"/>
      <c r="H205" s="592"/>
      <c r="I205" s="593"/>
      <c r="J205" s="181" t="s">
        <v>23</v>
      </c>
      <c r="K205" s="255">
        <f>SUM(L205:M205)</f>
        <v>535.5</v>
      </c>
      <c r="L205" s="259">
        <v>535.5</v>
      </c>
      <c r="M205" s="237"/>
      <c r="N205" s="174"/>
      <c r="P205" s="252"/>
      <c r="Q205" s="453"/>
      <c r="R205" s="47"/>
      <c r="S205" s="47"/>
      <c r="T205" s="46"/>
    </row>
    <row r="206" spans="1:31" customHeight="1" ht="12.75" s="10" customFormat="1">
      <c r="A206" s="226"/>
      <c r="B206" s="258" t="s">
        <v>1113</v>
      </c>
      <c r="C206" s="181" t="s">
        <v>19</v>
      </c>
      <c r="D206" s="181" t="s">
        <v>20</v>
      </c>
      <c r="E206" s="181" t="s">
        <v>21</v>
      </c>
      <c r="F206" s="594" t="s">
        <v>1047</v>
      </c>
      <c r="G206" s="592"/>
      <c r="H206" s="592"/>
      <c r="I206" s="593"/>
      <c r="J206" s="181" t="s">
        <v>23</v>
      </c>
      <c r="K206" s="255">
        <f>SUM(L206:M206)</f>
        <v>255</v>
      </c>
      <c r="L206" s="259">
        <v>255</v>
      </c>
      <c r="M206" s="237"/>
      <c r="N206" s="174"/>
      <c r="P206" s="252"/>
      <c r="Q206" s="453"/>
      <c r="R206" s="47"/>
      <c r="S206" s="47"/>
      <c r="T206" s="46"/>
    </row>
    <row r="207" spans="1:31" customHeight="1" ht="12.75" s="10" customFormat="1">
      <c r="A207" s="226"/>
      <c r="B207" s="258" t="s">
        <v>1114</v>
      </c>
      <c r="C207" s="181" t="s">
        <v>19</v>
      </c>
      <c r="D207" s="181" t="s">
        <v>20</v>
      </c>
      <c r="E207" s="181" t="s">
        <v>21</v>
      </c>
      <c r="F207" s="594" t="s">
        <v>1047</v>
      </c>
      <c r="G207" s="592"/>
      <c r="H207" s="592"/>
      <c r="I207" s="593"/>
      <c r="J207" s="181" t="s">
        <v>23</v>
      </c>
      <c r="K207" s="255">
        <f>SUM(L207:M207)</f>
        <v>6945</v>
      </c>
      <c r="L207" s="259">
        <v>6945</v>
      </c>
      <c r="M207" s="237"/>
      <c r="N207" s="174"/>
      <c r="P207" s="252"/>
      <c r="Q207" s="453"/>
      <c r="R207" s="47"/>
      <c r="S207" s="47"/>
      <c r="T207" s="46"/>
    </row>
    <row r="208" spans="1:31" customHeight="1" ht="12.75" s="10" customFormat="1">
      <c r="A208" s="226"/>
      <c r="B208" s="258" t="s">
        <v>1115</v>
      </c>
      <c r="C208" s="181" t="s">
        <v>19</v>
      </c>
      <c r="D208" s="181" t="s">
        <v>20</v>
      </c>
      <c r="E208" s="181" t="s">
        <v>21</v>
      </c>
      <c r="F208" s="594" t="s">
        <v>1047</v>
      </c>
      <c r="G208" s="592"/>
      <c r="H208" s="592"/>
      <c r="I208" s="593"/>
      <c r="J208" s="181" t="s">
        <v>23</v>
      </c>
      <c r="K208" s="255">
        <f>SUM(L208:M208)</f>
        <v>1385.5</v>
      </c>
      <c r="L208" s="259">
        <v>1385.5</v>
      </c>
      <c r="M208" s="237"/>
      <c r="N208" s="174"/>
      <c r="P208" s="252"/>
      <c r="Q208" s="453"/>
      <c r="R208" s="47"/>
      <c r="S208" s="47"/>
      <c r="T208" s="46"/>
    </row>
    <row r="209" spans="1:31" customHeight="1" ht="12.75" s="10" customFormat="1">
      <c r="A209" s="226"/>
      <c r="B209" s="258" t="s">
        <v>1116</v>
      </c>
      <c r="C209" s="181" t="s">
        <v>19</v>
      </c>
      <c r="D209" s="181" t="s">
        <v>20</v>
      </c>
      <c r="E209" s="181" t="s">
        <v>21</v>
      </c>
      <c r="F209" s="594" t="s">
        <v>1047</v>
      </c>
      <c r="G209" s="592"/>
      <c r="H209" s="592"/>
      <c r="I209" s="593"/>
      <c r="J209" s="181" t="s">
        <v>23</v>
      </c>
      <c r="K209" s="255">
        <f>SUM(L209:M209)</f>
        <v>25200</v>
      </c>
      <c r="L209" s="259">
        <v>25200</v>
      </c>
      <c r="M209" s="237"/>
      <c r="N209" s="174"/>
      <c r="P209" s="252"/>
      <c r="Q209" s="453"/>
      <c r="R209" s="47"/>
      <c r="S209" s="47"/>
      <c r="T209" s="46"/>
    </row>
    <row r="210" spans="1:31" customHeight="1" ht="12.75" s="10" customFormat="1">
      <c r="A210" s="226"/>
      <c r="B210" s="258" t="s">
        <v>1117</v>
      </c>
      <c r="C210" s="181" t="s">
        <v>19</v>
      </c>
      <c r="D210" s="181" t="s">
        <v>20</v>
      </c>
      <c r="E210" s="181" t="s">
        <v>21</v>
      </c>
      <c r="F210" s="594" t="s">
        <v>1047</v>
      </c>
      <c r="G210" s="592"/>
      <c r="H210" s="592"/>
      <c r="I210" s="593"/>
      <c r="J210" s="181" t="s">
        <v>23</v>
      </c>
      <c r="K210" s="255">
        <f>SUM(L210:M210)</f>
        <v>11998</v>
      </c>
      <c r="L210" s="259">
        <v>11998</v>
      </c>
      <c r="M210" s="237"/>
      <c r="N210" s="174"/>
      <c r="P210" s="252"/>
      <c r="Q210" s="453"/>
      <c r="R210" s="47"/>
      <c r="S210" s="47"/>
      <c r="T210" s="46"/>
    </row>
    <row r="211" spans="1:31" customHeight="1" ht="12.75" s="10" customFormat="1">
      <c r="A211" s="226"/>
      <c r="B211" s="258" t="s">
        <v>1118</v>
      </c>
      <c r="C211" s="181" t="s">
        <v>19</v>
      </c>
      <c r="D211" s="181" t="s">
        <v>20</v>
      </c>
      <c r="E211" s="181" t="s">
        <v>21</v>
      </c>
      <c r="F211" s="594" t="s">
        <v>1047</v>
      </c>
      <c r="G211" s="592"/>
      <c r="H211" s="592"/>
      <c r="I211" s="593"/>
      <c r="J211" s="181" t="s">
        <v>23</v>
      </c>
      <c r="K211" s="255">
        <f>SUM(L211:M211)</f>
        <v>29040</v>
      </c>
      <c r="L211" s="259">
        <v>29040</v>
      </c>
      <c r="M211" s="237"/>
      <c r="N211" s="174"/>
      <c r="P211" s="252"/>
      <c r="Q211" s="453"/>
      <c r="R211" s="47"/>
      <c r="S211" s="47"/>
      <c r="T211" s="46"/>
    </row>
    <row r="212" spans="1:31" customHeight="1" ht="12.75" s="10" customFormat="1">
      <c r="A212" s="226"/>
      <c r="B212" s="258" t="s">
        <v>1119</v>
      </c>
      <c r="C212" s="181" t="s">
        <v>19</v>
      </c>
      <c r="D212" s="181" t="s">
        <v>20</v>
      </c>
      <c r="E212" s="181" t="s">
        <v>21</v>
      </c>
      <c r="F212" s="594" t="s">
        <v>1047</v>
      </c>
      <c r="G212" s="592"/>
      <c r="H212" s="592"/>
      <c r="I212" s="593"/>
      <c r="J212" s="181" t="s">
        <v>23</v>
      </c>
      <c r="K212" s="255">
        <f>SUM(L212:M212)</f>
        <v>13734</v>
      </c>
      <c r="L212" s="259">
        <v>13734</v>
      </c>
      <c r="M212" s="237"/>
      <c r="N212" s="174"/>
      <c r="P212" s="252"/>
      <c r="Q212" s="453"/>
      <c r="R212" s="47"/>
      <c r="S212" s="47"/>
      <c r="T212" s="46"/>
    </row>
    <row r="213" spans="1:31" customHeight="1" ht="12.75" s="10" customFormat="1">
      <c r="A213" s="226"/>
      <c r="B213" s="258" t="s">
        <v>1120</v>
      </c>
      <c r="C213" s="181" t="s">
        <v>19</v>
      </c>
      <c r="D213" s="181" t="s">
        <v>20</v>
      </c>
      <c r="E213" s="181" t="s">
        <v>21</v>
      </c>
      <c r="F213" s="594" t="s">
        <v>1047</v>
      </c>
      <c r="G213" s="592"/>
      <c r="H213" s="592"/>
      <c r="I213" s="593"/>
      <c r="J213" s="181" t="s">
        <v>23</v>
      </c>
      <c r="K213" s="255">
        <f>SUM(L213:M213)</f>
        <v>1700</v>
      </c>
      <c r="L213" s="259">
        <v>1700</v>
      </c>
      <c r="M213" s="237"/>
      <c r="N213" s="174"/>
      <c r="P213" s="252"/>
      <c r="Q213" s="453"/>
      <c r="R213" s="47"/>
      <c r="S213" s="47"/>
      <c r="T213" s="46"/>
    </row>
    <row r="214" spans="1:31" customHeight="1" ht="12.75" s="10" customFormat="1">
      <c r="A214" s="226"/>
      <c r="B214" s="258" t="s">
        <v>1121</v>
      </c>
      <c r="C214" s="181" t="s">
        <v>19</v>
      </c>
      <c r="D214" s="181" t="s">
        <v>20</v>
      </c>
      <c r="E214" s="181" t="s">
        <v>21</v>
      </c>
      <c r="F214" s="594" t="s">
        <v>1047</v>
      </c>
      <c r="G214" s="592"/>
      <c r="H214" s="592"/>
      <c r="I214" s="593"/>
      <c r="J214" s="181" t="s">
        <v>23</v>
      </c>
      <c r="K214" s="255">
        <f>SUM(L214:M214)</f>
        <v>58460</v>
      </c>
      <c r="L214" s="259">
        <v>58460</v>
      </c>
      <c r="M214" s="237"/>
      <c r="N214" s="174"/>
      <c r="P214" s="252"/>
      <c r="Q214" s="453"/>
      <c r="R214" s="47"/>
      <c r="S214" s="47"/>
      <c r="T214" s="46"/>
    </row>
    <row r="215" spans="1:31" customHeight="1" ht="12.75" s="10" customFormat="1">
      <c r="A215" s="226"/>
      <c r="B215" s="258" t="s">
        <v>1122</v>
      </c>
      <c r="C215" s="181" t="s">
        <v>19</v>
      </c>
      <c r="D215" s="181" t="s">
        <v>20</v>
      </c>
      <c r="E215" s="181" t="s">
        <v>21</v>
      </c>
      <c r="F215" s="594" t="s">
        <v>1047</v>
      </c>
      <c r="G215" s="592"/>
      <c r="H215" s="592"/>
      <c r="I215" s="593"/>
      <c r="J215" s="181" t="s">
        <v>23</v>
      </c>
      <c r="K215" s="255">
        <f>SUM(L215:M215)</f>
        <v>11100</v>
      </c>
      <c r="L215" s="259">
        <v>11100</v>
      </c>
      <c r="M215" s="237"/>
      <c r="N215" s="174"/>
      <c r="P215" s="252"/>
      <c r="Q215" s="453"/>
      <c r="R215" s="47"/>
      <c r="S215" s="47"/>
      <c r="T215" s="46"/>
    </row>
    <row r="216" spans="1:31" customHeight="1" ht="12.75" s="10" customFormat="1">
      <c r="A216" s="226"/>
      <c r="B216" s="226" t="s">
        <v>1123</v>
      </c>
      <c r="C216" s="181" t="s">
        <v>19</v>
      </c>
      <c r="D216" s="181" t="s">
        <v>20</v>
      </c>
      <c r="E216" s="181" t="s">
        <v>21</v>
      </c>
      <c r="F216" s="594" t="s">
        <v>1047</v>
      </c>
      <c r="G216" s="592"/>
      <c r="H216" s="592"/>
      <c r="I216" s="593"/>
      <c r="J216" s="181" t="s">
        <v>23</v>
      </c>
      <c r="K216" s="255">
        <f>SUM(L216:M216)</f>
        <v>93750</v>
      </c>
      <c r="L216" s="259">
        <v>93750</v>
      </c>
      <c r="M216" s="237"/>
      <c r="N216" s="174"/>
      <c r="P216" s="252"/>
      <c r="Q216" s="453"/>
      <c r="R216" s="47"/>
      <c r="S216" s="47"/>
      <c r="T216" s="46"/>
    </row>
    <row r="217" spans="1:31" customHeight="1" ht="12.75" s="10" customFormat="1">
      <c r="A217" s="226"/>
      <c r="B217" s="226" t="s">
        <v>1124</v>
      </c>
      <c r="C217" s="181" t="s">
        <v>19</v>
      </c>
      <c r="D217" s="181" t="s">
        <v>20</v>
      </c>
      <c r="E217" s="181" t="s">
        <v>21</v>
      </c>
      <c r="F217" s="594" t="s">
        <v>1047</v>
      </c>
      <c r="G217" s="592"/>
      <c r="H217" s="592"/>
      <c r="I217" s="593"/>
      <c r="J217" s="181" t="s">
        <v>23</v>
      </c>
      <c r="K217" s="255">
        <f>SUM(L217:M217)</f>
        <v>9375</v>
      </c>
      <c r="L217" s="259">
        <v>9375</v>
      </c>
      <c r="M217" s="237"/>
      <c r="N217" s="174"/>
      <c r="P217" s="252"/>
      <c r="Q217" s="453"/>
      <c r="R217" s="47"/>
      <c r="S217" s="47"/>
      <c r="T217" s="46"/>
    </row>
    <row r="218" spans="1:31" customHeight="1" ht="12.75" s="10" customFormat="1">
      <c r="A218" s="226"/>
      <c r="B218" s="226" t="s">
        <v>1125</v>
      </c>
      <c r="C218" s="181" t="s">
        <v>19</v>
      </c>
      <c r="D218" s="181" t="s">
        <v>20</v>
      </c>
      <c r="E218" s="181" t="s">
        <v>21</v>
      </c>
      <c r="F218" s="594" t="s">
        <v>1047</v>
      </c>
      <c r="G218" s="592"/>
      <c r="H218" s="592"/>
      <c r="I218" s="593"/>
      <c r="J218" s="181" t="s">
        <v>23</v>
      </c>
      <c r="K218" s="255">
        <f>SUM(L218:M218)</f>
        <v>93750</v>
      </c>
      <c r="L218" s="259">
        <v>93750</v>
      </c>
      <c r="M218" s="237"/>
      <c r="N218" s="174"/>
      <c r="P218" s="252"/>
      <c r="Q218" s="453"/>
      <c r="R218" s="47"/>
      <c r="S218" s="47"/>
      <c r="T218" s="46"/>
    </row>
    <row r="219" spans="1:31" customHeight="1" ht="12.75" s="10" customFormat="1">
      <c r="A219" s="226"/>
      <c r="B219" s="226" t="s">
        <v>1126</v>
      </c>
      <c r="C219" s="181" t="s">
        <v>19</v>
      </c>
      <c r="D219" s="181" t="s">
        <v>20</v>
      </c>
      <c r="E219" s="181" t="s">
        <v>21</v>
      </c>
      <c r="F219" s="594" t="s">
        <v>1047</v>
      </c>
      <c r="G219" s="592"/>
      <c r="H219" s="592"/>
      <c r="I219" s="593"/>
      <c r="J219" s="181" t="s">
        <v>23</v>
      </c>
      <c r="K219" s="255">
        <f>SUM(L219:M219)</f>
        <v>6250</v>
      </c>
      <c r="L219" s="259">
        <v>6250</v>
      </c>
      <c r="M219" s="237"/>
      <c r="N219" s="174"/>
      <c r="P219" s="252"/>
      <c r="Q219" s="453"/>
      <c r="R219" s="47"/>
      <c r="S219" s="47"/>
      <c r="T219" s="46"/>
    </row>
    <row r="220" spans="1:31" customHeight="1" ht="12.75" s="10" customFormat="1">
      <c r="A220" s="226"/>
      <c r="B220" s="226" t="s">
        <v>1127</v>
      </c>
      <c r="C220" s="181" t="s">
        <v>19</v>
      </c>
      <c r="D220" s="181" t="s">
        <v>20</v>
      </c>
      <c r="E220" s="181" t="s">
        <v>21</v>
      </c>
      <c r="F220" s="594" t="s">
        <v>1047</v>
      </c>
      <c r="G220" s="592"/>
      <c r="H220" s="592"/>
      <c r="I220" s="593"/>
      <c r="J220" s="181" t="s">
        <v>23</v>
      </c>
      <c r="K220" s="255">
        <f>SUM(L220:M220)</f>
        <v>124775</v>
      </c>
      <c r="L220" s="259">
        <v>124775</v>
      </c>
      <c r="M220" s="237"/>
      <c r="N220" s="174"/>
      <c r="P220" s="252"/>
      <c r="Q220" s="453"/>
      <c r="R220" s="47"/>
      <c r="S220" s="47"/>
      <c r="T220" s="46"/>
    </row>
    <row r="221" spans="1:31" customHeight="1" ht="12.75" s="10" customFormat="1">
      <c r="A221" s="226"/>
      <c r="B221" s="226" t="s">
        <v>1128</v>
      </c>
      <c r="C221" s="181" t="s">
        <v>19</v>
      </c>
      <c r="D221" s="181" t="s">
        <v>20</v>
      </c>
      <c r="E221" s="181" t="s">
        <v>21</v>
      </c>
      <c r="F221" s="594" t="s">
        <v>1047</v>
      </c>
      <c r="G221" s="592"/>
      <c r="H221" s="592"/>
      <c r="I221" s="593"/>
      <c r="J221" s="181" t="s">
        <v>23</v>
      </c>
      <c r="K221" s="255">
        <f>SUM(L221:M221)</f>
        <v>106950</v>
      </c>
      <c r="L221" s="259">
        <v>106950</v>
      </c>
      <c r="M221" s="237"/>
      <c r="N221" s="174"/>
      <c r="P221" s="252"/>
      <c r="Q221" s="453"/>
      <c r="R221" s="47"/>
      <c r="S221" s="47"/>
      <c r="T221" s="46"/>
    </row>
    <row r="222" spans="1:31" customHeight="1" ht="12.75" s="10" customFormat="1">
      <c r="A222" s="226"/>
      <c r="B222" s="226" t="s">
        <v>1129</v>
      </c>
      <c r="C222" s="181" t="s">
        <v>19</v>
      </c>
      <c r="D222" s="181" t="s">
        <v>20</v>
      </c>
      <c r="E222" s="181" t="s">
        <v>21</v>
      </c>
      <c r="F222" s="594" t="s">
        <v>1047</v>
      </c>
      <c r="G222" s="592"/>
      <c r="H222" s="592"/>
      <c r="I222" s="593"/>
      <c r="J222" s="181" t="s">
        <v>23</v>
      </c>
      <c r="K222" s="255">
        <f>SUM(L222:M222)</f>
        <v>9900</v>
      </c>
      <c r="L222" s="259">
        <v>9900</v>
      </c>
      <c r="M222" s="237"/>
      <c r="N222" s="174"/>
      <c r="P222" s="252"/>
      <c r="Q222" s="453"/>
      <c r="R222" s="47"/>
      <c r="S222" s="47"/>
      <c r="T222" s="46"/>
    </row>
    <row r="223" spans="1:31" customHeight="1" ht="12.75" s="10" customFormat="1">
      <c r="A223" s="226"/>
      <c r="B223" s="258" t="s">
        <v>1130</v>
      </c>
      <c r="C223" s="181" t="s">
        <v>19</v>
      </c>
      <c r="D223" s="181" t="s">
        <v>20</v>
      </c>
      <c r="E223" s="181" t="s">
        <v>21</v>
      </c>
      <c r="F223" s="594" t="s">
        <v>1047</v>
      </c>
      <c r="G223" s="592"/>
      <c r="H223" s="592"/>
      <c r="I223" s="593"/>
      <c r="J223" s="181" t="s">
        <v>23</v>
      </c>
      <c r="K223" s="255">
        <f>SUM(L223:M223)</f>
        <v>14448</v>
      </c>
      <c r="L223" s="259">
        <v>14448</v>
      </c>
      <c r="M223" s="237"/>
      <c r="N223" s="174"/>
      <c r="P223" s="252"/>
      <c r="Q223" s="453"/>
      <c r="R223" s="47"/>
      <c r="S223" s="47"/>
      <c r="T223" s="46"/>
    </row>
    <row r="224" spans="1:31" customHeight="1" ht="12.75" s="10" customFormat="1">
      <c r="A224" s="226"/>
      <c r="B224" s="258" t="s">
        <v>1131</v>
      </c>
      <c r="C224" s="181" t="s">
        <v>19</v>
      </c>
      <c r="D224" s="181" t="s">
        <v>20</v>
      </c>
      <c r="E224" s="181" t="s">
        <v>21</v>
      </c>
      <c r="F224" s="594" t="s">
        <v>1047</v>
      </c>
      <c r="G224" s="592"/>
      <c r="H224" s="592"/>
      <c r="I224" s="593"/>
      <c r="J224" s="181" t="s">
        <v>23</v>
      </c>
      <c r="K224" s="255">
        <f>SUM(L224:M224)</f>
        <v>8260</v>
      </c>
      <c r="L224" s="259">
        <v>8260</v>
      </c>
      <c r="M224" s="237"/>
      <c r="N224" s="174"/>
      <c r="P224" s="252"/>
      <c r="Q224" s="453"/>
      <c r="R224" s="47"/>
      <c r="S224" s="47"/>
      <c r="T224" s="46"/>
    </row>
    <row r="225" spans="1:31" customHeight="1" ht="12.75" s="10" customFormat="1">
      <c r="A225" s="226"/>
      <c r="B225" s="258" t="s">
        <v>1132</v>
      </c>
      <c r="C225" s="181" t="s">
        <v>19</v>
      </c>
      <c r="D225" s="181" t="s">
        <v>20</v>
      </c>
      <c r="E225" s="181" t="s">
        <v>21</v>
      </c>
      <c r="F225" s="594" t="s">
        <v>1047</v>
      </c>
      <c r="G225" s="592"/>
      <c r="H225" s="592"/>
      <c r="I225" s="593"/>
      <c r="J225" s="181" t="s">
        <v>23</v>
      </c>
      <c r="K225" s="255">
        <f>SUM(L225:M225)</f>
        <v>420</v>
      </c>
      <c r="L225" s="259">
        <v>420</v>
      </c>
      <c r="M225" s="237"/>
      <c r="N225" s="174"/>
      <c r="P225" s="252"/>
      <c r="Q225" s="453"/>
      <c r="R225" s="47"/>
      <c r="S225" s="47"/>
      <c r="T225" s="46"/>
    </row>
    <row r="226" spans="1:31" customHeight="1" ht="12.75" s="10" customFormat="1">
      <c r="A226" s="226"/>
      <c r="B226" s="258" t="s">
        <v>1133</v>
      </c>
      <c r="C226" s="181" t="s">
        <v>19</v>
      </c>
      <c r="D226" s="181" t="s">
        <v>20</v>
      </c>
      <c r="E226" s="181" t="s">
        <v>21</v>
      </c>
      <c r="F226" s="594" t="s">
        <v>1047</v>
      </c>
      <c r="G226" s="592"/>
      <c r="H226" s="592"/>
      <c r="I226" s="593"/>
      <c r="J226" s="181" t="s">
        <v>23</v>
      </c>
      <c r="K226" s="255">
        <f>SUM(L226:M226)</f>
        <v>640</v>
      </c>
      <c r="L226" s="259">
        <v>640</v>
      </c>
      <c r="M226" s="237"/>
      <c r="N226" s="174"/>
      <c r="P226" s="252"/>
      <c r="Q226" s="453"/>
      <c r="R226" s="47"/>
      <c r="S226" s="47"/>
      <c r="T226" s="46"/>
    </row>
    <row r="227" spans="1:31" customHeight="1" ht="12.75" s="10" customFormat="1">
      <c r="A227" s="226"/>
      <c r="B227" s="258" t="s">
        <v>1134</v>
      </c>
      <c r="C227" s="181" t="s">
        <v>19</v>
      </c>
      <c r="D227" s="181" t="s">
        <v>20</v>
      </c>
      <c r="E227" s="181" t="s">
        <v>21</v>
      </c>
      <c r="F227" s="594" t="s">
        <v>1047</v>
      </c>
      <c r="G227" s="592"/>
      <c r="H227" s="592"/>
      <c r="I227" s="593"/>
      <c r="J227" s="181" t="s">
        <v>23</v>
      </c>
      <c r="K227" s="255">
        <f>SUM(L227:M227)</f>
        <v>5040</v>
      </c>
      <c r="L227" s="259">
        <v>5040</v>
      </c>
      <c r="M227" s="237"/>
      <c r="N227" s="174"/>
      <c r="P227" s="252"/>
      <c r="Q227" s="453"/>
      <c r="R227" s="47"/>
      <c r="S227" s="47"/>
      <c r="T227" s="46"/>
    </row>
    <row r="228" spans="1:31" customHeight="1" ht="12.75" s="10" customFormat="1">
      <c r="A228" s="226"/>
      <c r="B228" s="258" t="s">
        <v>1135</v>
      </c>
      <c r="C228" s="181" t="s">
        <v>19</v>
      </c>
      <c r="D228" s="181" t="s">
        <v>20</v>
      </c>
      <c r="E228" s="181" t="s">
        <v>21</v>
      </c>
      <c r="F228" s="594" t="s">
        <v>1047</v>
      </c>
      <c r="G228" s="592"/>
      <c r="H228" s="592"/>
      <c r="I228" s="593"/>
      <c r="J228" s="181" t="s">
        <v>23</v>
      </c>
      <c r="K228" s="255">
        <f>SUM(L228:M228)</f>
        <v>4214</v>
      </c>
      <c r="L228" s="259">
        <v>4214</v>
      </c>
      <c r="M228" s="237"/>
      <c r="N228" s="174"/>
      <c r="P228" s="252"/>
      <c r="Q228" s="453"/>
      <c r="R228" s="47"/>
      <c r="S228" s="47"/>
      <c r="T228" s="46"/>
    </row>
    <row r="229" spans="1:31" customHeight="1" ht="12.75" s="10" customFormat="1">
      <c r="A229" s="226"/>
      <c r="B229" s="258" t="s">
        <v>1136</v>
      </c>
      <c r="C229" s="181" t="s">
        <v>19</v>
      </c>
      <c r="D229" s="181" t="s">
        <v>20</v>
      </c>
      <c r="E229" s="181" t="s">
        <v>21</v>
      </c>
      <c r="F229" s="594" t="s">
        <v>1047</v>
      </c>
      <c r="G229" s="592"/>
      <c r="H229" s="592"/>
      <c r="I229" s="593"/>
      <c r="J229" s="181" t="s">
        <v>23</v>
      </c>
      <c r="K229" s="255">
        <f>SUM(L229:M229)</f>
        <v>608</v>
      </c>
      <c r="L229" s="259">
        <v>608</v>
      </c>
      <c r="M229" s="237"/>
      <c r="N229" s="174"/>
      <c r="P229" s="252"/>
      <c r="Q229" s="453"/>
      <c r="R229" s="47"/>
      <c r="S229" s="47"/>
      <c r="T229" s="46"/>
    </row>
    <row r="230" spans="1:31" customHeight="1" ht="12.75" s="10" customFormat="1">
      <c r="A230" s="226"/>
      <c r="B230" s="258" t="s">
        <v>1137</v>
      </c>
      <c r="C230" s="181" t="s">
        <v>19</v>
      </c>
      <c r="D230" s="181" t="s">
        <v>20</v>
      </c>
      <c r="E230" s="181" t="s">
        <v>21</v>
      </c>
      <c r="F230" s="594" t="s">
        <v>1047</v>
      </c>
      <c r="G230" s="592"/>
      <c r="H230" s="592"/>
      <c r="I230" s="593"/>
      <c r="J230" s="181" t="s">
        <v>23</v>
      </c>
      <c r="K230" s="255">
        <f>SUM(L230:M230)</f>
        <v>8000</v>
      </c>
      <c r="L230" s="259">
        <v>8000</v>
      </c>
      <c r="M230" s="237"/>
      <c r="N230" s="174"/>
      <c r="P230" s="252"/>
      <c r="Q230" s="453"/>
      <c r="R230" s="47"/>
      <c r="S230" s="47"/>
      <c r="T230" s="46"/>
    </row>
    <row r="231" spans="1:31" customHeight="1" ht="12.75" s="10" customFormat="1">
      <c r="A231" s="226"/>
      <c r="B231" s="258" t="s">
        <v>1138</v>
      </c>
      <c r="C231" s="181" t="s">
        <v>19</v>
      </c>
      <c r="D231" s="181" t="s">
        <v>20</v>
      </c>
      <c r="E231" s="181" t="s">
        <v>21</v>
      </c>
      <c r="F231" s="594" t="s">
        <v>1047</v>
      </c>
      <c r="G231" s="592"/>
      <c r="H231" s="592"/>
      <c r="I231" s="593"/>
      <c r="J231" s="181" t="s">
        <v>23</v>
      </c>
      <c r="K231" s="255">
        <f>SUM(L231:M231)</f>
        <v>462</v>
      </c>
      <c r="L231" s="259">
        <v>462</v>
      </c>
      <c r="M231" s="237"/>
      <c r="N231" s="174"/>
      <c r="P231" s="252"/>
      <c r="Q231" s="453"/>
      <c r="R231" s="47"/>
      <c r="S231" s="47"/>
      <c r="T231" s="46"/>
    </row>
    <row r="232" spans="1:31" customHeight="1" ht="12.75" s="10" customFormat="1">
      <c r="A232" s="226"/>
      <c r="B232" s="258" t="s">
        <v>1139</v>
      </c>
      <c r="C232" s="181" t="s">
        <v>19</v>
      </c>
      <c r="D232" s="181" t="s">
        <v>20</v>
      </c>
      <c r="E232" s="181" t="s">
        <v>21</v>
      </c>
      <c r="F232" s="594" t="s">
        <v>1047</v>
      </c>
      <c r="G232" s="592"/>
      <c r="H232" s="592"/>
      <c r="I232" s="593"/>
      <c r="J232" s="181" t="s">
        <v>23</v>
      </c>
      <c r="K232" s="255">
        <f>SUM(L232:M232)</f>
        <v>330</v>
      </c>
      <c r="L232" s="259">
        <v>330</v>
      </c>
      <c r="M232" s="237"/>
      <c r="N232" s="174"/>
      <c r="P232" s="252"/>
      <c r="Q232" s="453"/>
      <c r="R232" s="47"/>
      <c r="S232" s="47"/>
      <c r="T232" s="46"/>
    </row>
    <row r="233" spans="1:31" customHeight="1" ht="12.75" s="10" customFormat="1">
      <c r="A233" s="226"/>
      <c r="B233" s="258" t="s">
        <v>1140</v>
      </c>
      <c r="C233" s="181" t="s">
        <v>19</v>
      </c>
      <c r="D233" s="181" t="s">
        <v>20</v>
      </c>
      <c r="E233" s="181" t="s">
        <v>21</v>
      </c>
      <c r="F233" s="594" t="s">
        <v>1047</v>
      </c>
      <c r="G233" s="592"/>
      <c r="H233" s="592"/>
      <c r="I233" s="593"/>
      <c r="J233" s="181" t="s">
        <v>23</v>
      </c>
      <c r="K233" s="255">
        <f>SUM(L233:M233)</f>
        <v>196308</v>
      </c>
      <c r="L233" s="259">
        <v>196308</v>
      </c>
      <c r="M233" s="237"/>
      <c r="N233" s="174"/>
      <c r="P233" s="252"/>
      <c r="Q233" s="453"/>
      <c r="R233" s="47"/>
      <c r="S233" s="47"/>
      <c r="T233" s="46"/>
    </row>
    <row r="234" spans="1:31" customHeight="1" ht="12.75" s="10" customFormat="1">
      <c r="A234" s="226"/>
      <c r="B234" s="258" t="s">
        <v>1141</v>
      </c>
      <c r="C234" s="181" t="s">
        <v>19</v>
      </c>
      <c r="D234" s="181" t="s">
        <v>20</v>
      </c>
      <c r="E234" s="181" t="s">
        <v>21</v>
      </c>
      <c r="F234" s="594" t="s">
        <v>1047</v>
      </c>
      <c r="G234" s="592"/>
      <c r="H234" s="592"/>
      <c r="I234" s="593"/>
      <c r="J234" s="181" t="s">
        <v>23</v>
      </c>
      <c r="K234" s="255">
        <f>SUM(L234:M234)</f>
        <v>119064</v>
      </c>
      <c r="L234" s="259">
        <v>119064</v>
      </c>
      <c r="M234" s="237"/>
      <c r="N234" s="174"/>
      <c r="P234" s="252"/>
      <c r="Q234" s="453"/>
      <c r="R234" s="47"/>
      <c r="S234" s="47"/>
      <c r="T234" s="46"/>
    </row>
    <row r="235" spans="1:31" customHeight="1" ht="12.75" s="10" customFormat="1">
      <c r="A235" s="226"/>
      <c r="B235" s="258" t="s">
        <v>1142</v>
      </c>
      <c r="C235" s="181" t="s">
        <v>19</v>
      </c>
      <c r="D235" s="181" t="s">
        <v>20</v>
      </c>
      <c r="E235" s="181" t="s">
        <v>21</v>
      </c>
      <c r="F235" s="594" t="s">
        <v>1047</v>
      </c>
      <c r="G235" s="592"/>
      <c r="H235" s="592"/>
      <c r="I235" s="593"/>
      <c r="J235" s="181" t="s">
        <v>23</v>
      </c>
      <c r="K235" s="255">
        <f>SUM(L235:M235)</f>
        <v>119064</v>
      </c>
      <c r="L235" s="259">
        <v>119064</v>
      </c>
      <c r="M235" s="237"/>
      <c r="N235" s="174"/>
      <c r="P235" s="252"/>
      <c r="Q235" s="453"/>
      <c r="R235" s="47"/>
      <c r="S235" s="47"/>
      <c r="T235" s="46"/>
    </row>
    <row r="236" spans="1:31" customHeight="1" ht="12.75" s="10" customFormat="1">
      <c r="A236" s="226"/>
      <c r="B236" s="258" t="s">
        <v>1143</v>
      </c>
      <c r="C236" s="181" t="s">
        <v>19</v>
      </c>
      <c r="D236" s="181" t="s">
        <v>20</v>
      </c>
      <c r="E236" s="181" t="s">
        <v>21</v>
      </c>
      <c r="F236" s="594" t="s">
        <v>1047</v>
      </c>
      <c r="G236" s="592"/>
      <c r="H236" s="592"/>
      <c r="I236" s="593"/>
      <c r="J236" s="181" t="s">
        <v>23</v>
      </c>
      <c r="K236" s="255">
        <f>SUM(L236:M236)</f>
        <v>118080</v>
      </c>
      <c r="L236" s="259">
        <v>118080</v>
      </c>
      <c r="M236" s="237"/>
      <c r="N236" s="174"/>
      <c r="P236" s="252"/>
      <c r="Q236" s="453"/>
      <c r="R236" s="47"/>
      <c r="S236" s="47"/>
      <c r="T236" s="46"/>
    </row>
    <row r="237" spans="1:31" customHeight="1" ht="12.75" s="10" customFormat="1">
      <c r="A237" s="226"/>
      <c r="B237" s="258" t="s">
        <v>1144</v>
      </c>
      <c r="C237" s="181" t="s">
        <v>19</v>
      </c>
      <c r="D237" s="181" t="s">
        <v>20</v>
      </c>
      <c r="E237" s="181" t="s">
        <v>21</v>
      </c>
      <c r="F237" s="594" t="s">
        <v>1047</v>
      </c>
      <c r="G237" s="592"/>
      <c r="H237" s="592"/>
      <c r="I237" s="593"/>
      <c r="J237" s="181" t="s">
        <v>23</v>
      </c>
      <c r="K237" s="255">
        <f>SUM(L237:M237)</f>
        <v>27400</v>
      </c>
      <c r="L237" s="259">
        <v>27400</v>
      </c>
      <c r="M237" s="237"/>
      <c r="N237" s="174"/>
      <c r="P237" s="252"/>
      <c r="Q237" s="453"/>
      <c r="R237" s="47"/>
      <c r="S237" s="47"/>
      <c r="T237" s="46"/>
    </row>
    <row r="238" spans="1:31" customHeight="1" ht="12.75" s="10" customFormat="1">
      <c r="A238" s="226"/>
      <c r="B238" s="258" t="s">
        <v>1145</v>
      </c>
      <c r="C238" s="181" t="s">
        <v>19</v>
      </c>
      <c r="D238" s="181" t="s">
        <v>20</v>
      </c>
      <c r="E238" s="181" t="s">
        <v>21</v>
      </c>
      <c r="F238" s="594" t="s">
        <v>1047</v>
      </c>
      <c r="G238" s="592"/>
      <c r="H238" s="592"/>
      <c r="I238" s="593"/>
      <c r="J238" s="181" t="s">
        <v>23</v>
      </c>
      <c r="K238" s="255">
        <f>SUM(L238:M238)</f>
        <v>21235</v>
      </c>
      <c r="L238" s="259">
        <v>21235</v>
      </c>
      <c r="M238" s="237"/>
      <c r="N238" s="174"/>
      <c r="P238" s="252"/>
      <c r="Q238" s="453"/>
      <c r="R238" s="47"/>
      <c r="S238" s="47"/>
      <c r="T238" s="46"/>
    </row>
    <row r="239" spans="1:31" customHeight="1" ht="12.75" s="10" customFormat="1">
      <c r="A239" s="226"/>
      <c r="B239" s="258" t="s">
        <v>1146</v>
      </c>
      <c r="C239" s="181" t="s">
        <v>19</v>
      </c>
      <c r="D239" s="181" t="s">
        <v>20</v>
      </c>
      <c r="E239" s="181" t="s">
        <v>21</v>
      </c>
      <c r="F239" s="594" t="s">
        <v>1047</v>
      </c>
      <c r="G239" s="592"/>
      <c r="H239" s="592"/>
      <c r="I239" s="593"/>
      <c r="J239" s="181" t="s">
        <v>23</v>
      </c>
      <c r="K239" s="255">
        <f>SUM(L239:M239)</f>
        <v>21235</v>
      </c>
      <c r="L239" s="259">
        <v>21235</v>
      </c>
      <c r="M239" s="237"/>
      <c r="N239" s="174"/>
      <c r="P239" s="252"/>
      <c r="Q239" s="453"/>
      <c r="R239" s="47"/>
      <c r="S239" s="47"/>
      <c r="T239" s="46"/>
    </row>
    <row r="240" spans="1:31" customHeight="1" ht="12.75" s="10" customFormat="1">
      <c r="A240" s="226"/>
      <c r="B240" s="258" t="s">
        <v>1147</v>
      </c>
      <c r="C240" s="181" t="s">
        <v>19</v>
      </c>
      <c r="D240" s="181" t="s">
        <v>20</v>
      </c>
      <c r="E240" s="181" t="s">
        <v>21</v>
      </c>
      <c r="F240" s="594" t="s">
        <v>1047</v>
      </c>
      <c r="G240" s="592"/>
      <c r="H240" s="592"/>
      <c r="I240" s="593"/>
      <c r="J240" s="181" t="s">
        <v>23</v>
      </c>
      <c r="K240" s="255">
        <f>SUM(L240:M240)</f>
        <v>21235</v>
      </c>
      <c r="L240" s="259">
        <v>21235</v>
      </c>
      <c r="M240" s="237"/>
      <c r="N240" s="174"/>
      <c r="P240" s="252"/>
      <c r="Q240" s="453"/>
      <c r="R240" s="47"/>
      <c r="S240" s="47"/>
      <c r="T240" s="46"/>
    </row>
    <row r="241" spans="1:31" customHeight="1" ht="12.75" s="10" customFormat="1">
      <c r="A241" s="226"/>
      <c r="B241" s="258" t="s">
        <v>1148</v>
      </c>
      <c r="C241" s="181" t="s">
        <v>19</v>
      </c>
      <c r="D241" s="181" t="s">
        <v>20</v>
      </c>
      <c r="E241" s="181" t="s">
        <v>21</v>
      </c>
      <c r="F241" s="594" t="s">
        <v>1047</v>
      </c>
      <c r="G241" s="592"/>
      <c r="H241" s="592"/>
      <c r="I241" s="593"/>
      <c r="J241" s="181" t="s">
        <v>23</v>
      </c>
      <c r="K241" s="255">
        <f>SUM(L241:M241)</f>
        <v>40415</v>
      </c>
      <c r="L241" s="259">
        <v>40415</v>
      </c>
      <c r="M241" s="237"/>
      <c r="N241" s="174"/>
      <c r="P241" s="252"/>
      <c r="Q241" s="453"/>
      <c r="R241" s="47"/>
      <c r="S241" s="47"/>
      <c r="T241" s="46"/>
    </row>
    <row r="242" spans="1:31" customHeight="1" ht="12.75" s="10" customFormat="1">
      <c r="A242" s="226"/>
      <c r="B242" s="258" t="s">
        <v>1149</v>
      </c>
      <c r="C242" s="181" t="s">
        <v>19</v>
      </c>
      <c r="D242" s="181" t="s">
        <v>20</v>
      </c>
      <c r="E242" s="181" t="s">
        <v>21</v>
      </c>
      <c r="F242" s="594" t="s">
        <v>1047</v>
      </c>
      <c r="G242" s="592"/>
      <c r="H242" s="592"/>
      <c r="I242" s="593"/>
      <c r="J242" s="181" t="s">
        <v>23</v>
      </c>
      <c r="K242" s="255">
        <f>SUM(L242:M242)</f>
        <v>21920</v>
      </c>
      <c r="L242" s="259">
        <v>21920</v>
      </c>
      <c r="M242" s="237"/>
      <c r="N242" s="174"/>
      <c r="P242" s="252"/>
      <c r="Q242" s="453"/>
      <c r="R242" s="47"/>
      <c r="S242" s="47"/>
      <c r="T242" s="46"/>
    </row>
    <row r="243" spans="1:31" customHeight="1" ht="12.75" s="10" customFormat="1">
      <c r="A243" s="226"/>
      <c r="B243" s="258" t="s">
        <v>1150</v>
      </c>
      <c r="C243" s="181" t="s">
        <v>19</v>
      </c>
      <c r="D243" s="181" t="s">
        <v>20</v>
      </c>
      <c r="E243" s="181" t="s">
        <v>21</v>
      </c>
      <c r="F243" s="594" t="s">
        <v>1047</v>
      </c>
      <c r="G243" s="592"/>
      <c r="H243" s="592"/>
      <c r="I243" s="593"/>
      <c r="J243" s="181" t="s">
        <v>23</v>
      </c>
      <c r="K243" s="255">
        <f>SUM(L243:M243)</f>
        <v>21920</v>
      </c>
      <c r="L243" s="259">
        <v>21920</v>
      </c>
      <c r="M243" s="237"/>
      <c r="N243" s="174"/>
      <c r="P243" s="252"/>
      <c r="Q243" s="453"/>
      <c r="R243" s="47"/>
      <c r="S243" s="47"/>
      <c r="T243" s="46"/>
    </row>
    <row r="244" spans="1:31" customHeight="1" ht="12.75" s="10" customFormat="1">
      <c r="A244" s="226"/>
      <c r="B244" s="258" t="s">
        <v>1151</v>
      </c>
      <c r="C244" s="181" t="s">
        <v>19</v>
      </c>
      <c r="D244" s="181" t="s">
        <v>20</v>
      </c>
      <c r="E244" s="181" t="s">
        <v>21</v>
      </c>
      <c r="F244" s="594" t="s">
        <v>1047</v>
      </c>
      <c r="G244" s="592"/>
      <c r="H244" s="592"/>
      <c r="I244" s="593"/>
      <c r="J244" s="181" t="s">
        <v>23</v>
      </c>
      <c r="K244" s="255">
        <f>SUM(L244:M244)</f>
        <v>21920</v>
      </c>
      <c r="L244" s="259">
        <v>21920</v>
      </c>
      <c r="M244" s="237"/>
      <c r="N244" s="174"/>
      <c r="P244" s="252"/>
      <c r="Q244" s="453"/>
      <c r="R244" s="47"/>
      <c r="S244" s="47"/>
      <c r="T244" s="46"/>
    </row>
    <row r="245" spans="1:31" customHeight="1" ht="12.75" s="10" customFormat="1">
      <c r="A245" s="226"/>
      <c r="B245" s="258" t="s">
        <v>1152</v>
      </c>
      <c r="C245" s="181" t="s">
        <v>19</v>
      </c>
      <c r="D245" s="181" t="s">
        <v>20</v>
      </c>
      <c r="E245" s="181" t="s">
        <v>21</v>
      </c>
      <c r="F245" s="594" t="s">
        <v>1047</v>
      </c>
      <c r="G245" s="592"/>
      <c r="H245" s="592"/>
      <c r="I245" s="593"/>
      <c r="J245" s="181" t="s">
        <v>23</v>
      </c>
      <c r="K245" s="255">
        <f>SUM(L245:M245)</f>
        <v>504300</v>
      </c>
      <c r="L245" s="259">
        <v>504300</v>
      </c>
      <c r="M245" s="237"/>
      <c r="N245" s="174"/>
      <c r="P245" s="252"/>
      <c r="Q245" s="453"/>
      <c r="R245" s="47"/>
      <c r="S245" s="47"/>
      <c r="T245" s="46"/>
    </row>
    <row r="246" spans="1:31" customHeight="1" ht="12.75" s="10" customFormat="1">
      <c r="A246" s="226"/>
      <c r="B246" s="258" t="s">
        <v>1153</v>
      </c>
      <c r="C246" s="181" t="s">
        <v>19</v>
      </c>
      <c r="D246" s="181" t="s">
        <v>20</v>
      </c>
      <c r="E246" s="181" t="s">
        <v>21</v>
      </c>
      <c r="F246" s="594" t="s">
        <v>1047</v>
      </c>
      <c r="G246" s="592"/>
      <c r="H246" s="592"/>
      <c r="I246" s="593"/>
      <c r="J246" s="181" t="s">
        <v>23</v>
      </c>
      <c r="K246" s="255">
        <f>SUM(L246:M246)</f>
        <v>292740</v>
      </c>
      <c r="L246" s="259">
        <v>292740</v>
      </c>
      <c r="M246" s="237"/>
      <c r="N246" s="174"/>
      <c r="P246" s="252"/>
      <c r="Q246" s="453"/>
      <c r="R246" s="47"/>
      <c r="S246" s="47"/>
      <c r="T246" s="46"/>
    </row>
    <row r="247" spans="1:31" customHeight="1" ht="12.75" s="10" customFormat="1">
      <c r="A247" s="226"/>
      <c r="B247" s="258" t="s">
        <v>1154</v>
      </c>
      <c r="C247" s="181" t="s">
        <v>19</v>
      </c>
      <c r="D247" s="181" t="s">
        <v>20</v>
      </c>
      <c r="E247" s="181" t="s">
        <v>21</v>
      </c>
      <c r="F247" s="594" t="s">
        <v>1047</v>
      </c>
      <c r="G247" s="592"/>
      <c r="H247" s="592"/>
      <c r="I247" s="593"/>
      <c r="J247" s="181" t="s">
        <v>23</v>
      </c>
      <c r="K247" s="255">
        <f>SUM(L247:M247)</f>
        <v>293232</v>
      </c>
      <c r="L247" s="259">
        <v>293232</v>
      </c>
      <c r="M247" s="237"/>
      <c r="N247" s="174"/>
      <c r="P247" s="252"/>
      <c r="Q247" s="453"/>
      <c r="R247" s="47"/>
      <c r="S247" s="47"/>
      <c r="T247" s="46"/>
    </row>
    <row r="248" spans="1:31" customHeight="1" ht="12.75" s="10" customFormat="1">
      <c r="A248" s="226"/>
      <c r="B248" s="258" t="s">
        <v>1155</v>
      </c>
      <c r="C248" s="181" t="s">
        <v>19</v>
      </c>
      <c r="D248" s="181" t="s">
        <v>20</v>
      </c>
      <c r="E248" s="181" t="s">
        <v>21</v>
      </c>
      <c r="F248" s="594" t="s">
        <v>1047</v>
      </c>
      <c r="G248" s="592"/>
      <c r="H248" s="592"/>
      <c r="I248" s="593"/>
      <c r="J248" s="181" t="s">
        <v>23</v>
      </c>
      <c r="K248" s="255">
        <f>SUM(L248:M248)</f>
        <v>295200</v>
      </c>
      <c r="L248" s="259">
        <v>295200</v>
      </c>
      <c r="M248" s="237"/>
      <c r="N248" s="174"/>
      <c r="P248" s="252"/>
      <c r="Q248" s="453"/>
      <c r="R248" s="47"/>
      <c r="S248" s="47"/>
      <c r="T248" s="46"/>
    </row>
    <row r="249" spans="1:31" customHeight="1" ht="12.75" s="10" customFormat="1">
      <c r="A249" s="226"/>
      <c r="B249" s="258" t="s">
        <v>1156</v>
      </c>
      <c r="C249" s="181" t="s">
        <v>19</v>
      </c>
      <c r="D249" s="181" t="s">
        <v>20</v>
      </c>
      <c r="E249" s="181" t="s">
        <v>21</v>
      </c>
      <c r="F249" s="594" t="s">
        <v>1047</v>
      </c>
      <c r="G249" s="592"/>
      <c r="H249" s="592"/>
      <c r="I249" s="593"/>
      <c r="J249" s="181" t="s">
        <v>23</v>
      </c>
      <c r="K249" s="255">
        <f>SUM(L249:M249)</f>
        <v>4200</v>
      </c>
      <c r="L249" s="259">
        <v>4200</v>
      </c>
      <c r="M249" s="237"/>
      <c r="N249" s="174"/>
      <c r="P249" s="252"/>
      <c r="Q249" s="453"/>
      <c r="R249" s="47"/>
      <c r="S249" s="47"/>
      <c r="T249" s="46"/>
    </row>
    <row r="250" spans="1:31" customHeight="1" ht="12.75" s="10" customFormat="1">
      <c r="A250" s="226"/>
      <c r="B250" s="258" t="s">
        <v>1157</v>
      </c>
      <c r="C250" s="181" t="s">
        <v>19</v>
      </c>
      <c r="D250" s="181" t="s">
        <v>20</v>
      </c>
      <c r="E250" s="181" t="s">
        <v>21</v>
      </c>
      <c r="F250" s="594" t="s">
        <v>1047</v>
      </c>
      <c r="G250" s="592"/>
      <c r="H250" s="592"/>
      <c r="I250" s="593"/>
      <c r="J250" s="181" t="s">
        <v>23</v>
      </c>
      <c r="K250" s="255">
        <f>SUM(L250:M250)</f>
        <v>2800</v>
      </c>
      <c r="L250" s="259">
        <v>2800</v>
      </c>
      <c r="M250" s="237"/>
      <c r="N250" s="174"/>
      <c r="P250" s="252"/>
      <c r="Q250" s="453"/>
      <c r="R250" s="47"/>
      <c r="S250" s="47"/>
      <c r="T250" s="46"/>
    </row>
    <row r="251" spans="1:31" customHeight="1" ht="12.75" s="10" customFormat="1">
      <c r="A251" s="226"/>
      <c r="B251" s="258" t="s">
        <v>1158</v>
      </c>
      <c r="C251" s="181" t="s">
        <v>19</v>
      </c>
      <c r="D251" s="181" t="s">
        <v>20</v>
      </c>
      <c r="E251" s="181" t="s">
        <v>21</v>
      </c>
      <c r="F251" s="594" t="s">
        <v>1047</v>
      </c>
      <c r="G251" s="592"/>
      <c r="H251" s="592"/>
      <c r="I251" s="593"/>
      <c r="J251" s="181" t="s">
        <v>23</v>
      </c>
      <c r="K251" s="255">
        <f>SUM(L251:M251)</f>
        <v>2800</v>
      </c>
      <c r="L251" s="259">
        <v>2800</v>
      </c>
      <c r="M251" s="237"/>
      <c r="N251" s="174"/>
      <c r="P251" s="252"/>
      <c r="Q251" s="453"/>
      <c r="R251" s="47"/>
      <c r="S251" s="47"/>
      <c r="T251" s="46"/>
    </row>
    <row r="252" spans="1:31" customHeight="1" ht="12.75" s="10" customFormat="1">
      <c r="A252" s="226"/>
      <c r="B252" s="258" t="s">
        <v>1159</v>
      </c>
      <c r="C252" s="181" t="s">
        <v>19</v>
      </c>
      <c r="D252" s="181" t="s">
        <v>20</v>
      </c>
      <c r="E252" s="181" t="s">
        <v>21</v>
      </c>
      <c r="F252" s="594" t="s">
        <v>1047</v>
      </c>
      <c r="G252" s="592"/>
      <c r="H252" s="592"/>
      <c r="I252" s="593"/>
      <c r="J252" s="181" t="s">
        <v>23</v>
      </c>
      <c r="K252" s="255">
        <f>SUM(L252:M252)</f>
        <v>2800</v>
      </c>
      <c r="L252" s="259">
        <v>2800</v>
      </c>
      <c r="M252" s="237"/>
      <c r="N252" s="174"/>
      <c r="P252" s="252"/>
      <c r="Q252" s="453"/>
      <c r="R252" s="47"/>
      <c r="S252" s="47"/>
      <c r="T252" s="46"/>
    </row>
    <row r="253" spans="1:31" customHeight="1" ht="12.75" s="10" customFormat="1">
      <c r="A253" s="226"/>
      <c r="B253" s="258" t="s">
        <v>1160</v>
      </c>
      <c r="C253" s="181" t="s">
        <v>19</v>
      </c>
      <c r="D253" s="181" t="s">
        <v>20</v>
      </c>
      <c r="E253" s="181" t="s">
        <v>21</v>
      </c>
      <c r="F253" s="594" t="s">
        <v>1047</v>
      </c>
      <c r="G253" s="592"/>
      <c r="H253" s="592"/>
      <c r="I253" s="593"/>
      <c r="J253" s="181" t="s">
        <v>23</v>
      </c>
      <c r="K253" s="255">
        <f>SUM(L253:M253)</f>
        <v>11832</v>
      </c>
      <c r="L253" s="259">
        <v>11832</v>
      </c>
      <c r="M253" s="237"/>
      <c r="N253" s="174"/>
      <c r="P253" s="252"/>
      <c r="Q253" s="453"/>
      <c r="R253" s="47"/>
      <c r="S253" s="47"/>
      <c r="T253" s="46"/>
    </row>
    <row r="254" spans="1:31" customHeight="1" ht="12.75" s="10" customFormat="1">
      <c r="A254" s="226"/>
      <c r="B254" s="258" t="s">
        <v>1161</v>
      </c>
      <c r="C254" s="181" t="s">
        <v>19</v>
      </c>
      <c r="D254" s="181" t="s">
        <v>20</v>
      </c>
      <c r="E254" s="181" t="s">
        <v>21</v>
      </c>
      <c r="F254" s="594" t="s">
        <v>1047</v>
      </c>
      <c r="G254" s="592"/>
      <c r="H254" s="592"/>
      <c r="I254" s="593"/>
      <c r="J254" s="181" t="s">
        <v>23</v>
      </c>
      <c r="K254" s="255">
        <f>SUM(L254:M254)</f>
        <v>6902</v>
      </c>
      <c r="L254" s="259">
        <v>6902</v>
      </c>
      <c r="M254" s="237"/>
      <c r="N254" s="174"/>
      <c r="P254" s="252"/>
      <c r="Q254" s="453"/>
      <c r="R254" s="47"/>
      <c r="S254" s="47"/>
      <c r="T254" s="46"/>
    </row>
    <row r="255" spans="1:31" customHeight="1" ht="12.75" s="10" customFormat="1">
      <c r="A255" s="226"/>
      <c r="B255" s="258" t="s">
        <v>1162</v>
      </c>
      <c r="C255" s="181" t="s">
        <v>19</v>
      </c>
      <c r="D255" s="181" t="s">
        <v>20</v>
      </c>
      <c r="E255" s="181" t="s">
        <v>21</v>
      </c>
      <c r="F255" s="594" t="s">
        <v>1047</v>
      </c>
      <c r="G255" s="592"/>
      <c r="H255" s="592"/>
      <c r="I255" s="593"/>
      <c r="J255" s="181" t="s">
        <v>23</v>
      </c>
      <c r="K255" s="255">
        <f>SUM(L255:M255)</f>
        <v>6902</v>
      </c>
      <c r="L255" s="259">
        <v>6902</v>
      </c>
      <c r="M255" s="237"/>
      <c r="N255" s="174"/>
      <c r="P255" s="252"/>
      <c r="Q255" s="453"/>
      <c r="R255" s="47"/>
      <c r="S255" s="47"/>
      <c r="T255" s="46"/>
    </row>
    <row r="256" spans="1:31" customHeight="1" ht="12.75" s="10" customFormat="1">
      <c r="A256" s="226"/>
      <c r="B256" s="258" t="s">
        <v>1163</v>
      </c>
      <c r="C256" s="181" t="s">
        <v>19</v>
      </c>
      <c r="D256" s="181" t="s">
        <v>20</v>
      </c>
      <c r="E256" s="181" t="s">
        <v>21</v>
      </c>
      <c r="F256" s="594" t="s">
        <v>1047</v>
      </c>
      <c r="G256" s="592"/>
      <c r="H256" s="592"/>
      <c r="I256" s="593"/>
      <c r="J256" s="181" t="s">
        <v>23</v>
      </c>
      <c r="K256" s="255">
        <f>SUM(L256:M256)</f>
        <v>6902</v>
      </c>
      <c r="L256" s="259">
        <v>6902</v>
      </c>
      <c r="M256" s="237"/>
      <c r="N256" s="174"/>
      <c r="P256" s="252"/>
      <c r="Q256" s="453"/>
      <c r="R256" s="47"/>
      <c r="S256" s="47"/>
      <c r="T256" s="46"/>
    </row>
    <row r="257" spans="1:31" customHeight="1" ht="12.75" s="10" customFormat="1">
      <c r="A257" s="226"/>
      <c r="B257" s="258" t="s">
        <v>1164</v>
      </c>
      <c r="C257" s="181" t="s">
        <v>19</v>
      </c>
      <c r="D257" s="181" t="s">
        <v>20</v>
      </c>
      <c r="E257" s="181" t="s">
        <v>21</v>
      </c>
      <c r="F257" s="594" t="s">
        <v>1047</v>
      </c>
      <c r="G257" s="592"/>
      <c r="H257" s="592"/>
      <c r="I257" s="593"/>
      <c r="J257" s="181" t="s">
        <v>23</v>
      </c>
      <c r="K257" s="255">
        <f>SUM(L257:M257)</f>
        <v>9000</v>
      </c>
      <c r="L257" s="259">
        <v>9000</v>
      </c>
      <c r="M257" s="237"/>
      <c r="N257" s="174"/>
      <c r="P257" s="252"/>
      <c r="Q257" s="453"/>
      <c r="R257" s="47"/>
      <c r="S257" s="47"/>
      <c r="T257" s="46"/>
    </row>
    <row r="258" spans="1:31" customHeight="1" ht="12.75" s="10" customFormat="1">
      <c r="A258" s="226"/>
      <c r="B258" s="258" t="s">
        <v>1165</v>
      </c>
      <c r="C258" s="181" t="s">
        <v>19</v>
      </c>
      <c r="D258" s="181" t="s">
        <v>20</v>
      </c>
      <c r="E258" s="181" t="s">
        <v>21</v>
      </c>
      <c r="F258" s="594" t="s">
        <v>1047</v>
      </c>
      <c r="G258" s="592"/>
      <c r="H258" s="592"/>
      <c r="I258" s="593"/>
      <c r="J258" s="181" t="s">
        <v>23</v>
      </c>
      <c r="K258" s="255">
        <f>SUM(L258:M258)</f>
        <v>6300</v>
      </c>
      <c r="L258" s="259">
        <v>6300</v>
      </c>
      <c r="M258" s="237"/>
      <c r="N258" s="174"/>
      <c r="P258" s="252"/>
      <c r="Q258" s="453"/>
      <c r="R258" s="47"/>
      <c r="S258" s="47"/>
      <c r="T258" s="46"/>
    </row>
    <row r="259" spans="1:31" customHeight="1" ht="12.75" s="10" customFormat="1">
      <c r="A259" s="226"/>
      <c r="B259" s="258" t="s">
        <v>1166</v>
      </c>
      <c r="C259" s="181" t="s">
        <v>19</v>
      </c>
      <c r="D259" s="181" t="s">
        <v>20</v>
      </c>
      <c r="E259" s="181" t="s">
        <v>21</v>
      </c>
      <c r="F259" s="594" t="s">
        <v>1047</v>
      </c>
      <c r="G259" s="592"/>
      <c r="H259" s="592"/>
      <c r="I259" s="593"/>
      <c r="J259" s="181" t="s">
        <v>23</v>
      </c>
      <c r="K259" s="255">
        <f>SUM(L259:M259)</f>
        <v>6300</v>
      </c>
      <c r="L259" s="259">
        <v>6300</v>
      </c>
      <c r="M259" s="237"/>
      <c r="N259" s="174"/>
      <c r="P259" s="252"/>
      <c r="Q259" s="453"/>
      <c r="R259" s="47"/>
      <c r="S259" s="47"/>
      <c r="T259" s="46"/>
    </row>
    <row r="260" spans="1:31" customHeight="1" ht="12.75" s="10" customFormat="1">
      <c r="A260" s="226"/>
      <c r="B260" s="258" t="s">
        <v>1167</v>
      </c>
      <c r="C260" s="181" t="s">
        <v>19</v>
      </c>
      <c r="D260" s="181" t="s">
        <v>20</v>
      </c>
      <c r="E260" s="181" t="s">
        <v>21</v>
      </c>
      <c r="F260" s="594" t="s">
        <v>1047</v>
      </c>
      <c r="G260" s="592"/>
      <c r="H260" s="592"/>
      <c r="I260" s="593"/>
      <c r="J260" s="181" t="s">
        <v>23</v>
      </c>
      <c r="K260" s="255">
        <f>SUM(L260:M260)</f>
        <v>6300</v>
      </c>
      <c r="L260" s="259">
        <v>6300</v>
      </c>
      <c r="M260" s="237"/>
      <c r="N260" s="174"/>
      <c r="P260" s="252"/>
      <c r="Q260" s="453"/>
      <c r="R260" s="47"/>
      <c r="S260" s="47"/>
      <c r="T260" s="46"/>
    </row>
    <row r="261" spans="1:31" customHeight="1" ht="12.75" s="10" customFormat="1">
      <c r="A261" s="226"/>
      <c r="B261" s="258" t="s">
        <v>1168</v>
      </c>
      <c r="C261" s="181" t="s">
        <v>19</v>
      </c>
      <c r="D261" s="181" t="s">
        <v>20</v>
      </c>
      <c r="E261" s="181" t="s">
        <v>21</v>
      </c>
      <c r="F261" s="594" t="s">
        <v>1047</v>
      </c>
      <c r="G261" s="592"/>
      <c r="H261" s="592"/>
      <c r="I261" s="593"/>
      <c r="J261" s="181" t="s">
        <v>23</v>
      </c>
      <c r="K261" s="255">
        <f>SUM(L261:M261)</f>
        <v>6300</v>
      </c>
      <c r="L261" s="259">
        <v>6300</v>
      </c>
      <c r="M261" s="237"/>
      <c r="N261" s="174"/>
      <c r="P261" s="252"/>
      <c r="Q261" s="453"/>
      <c r="R261" s="47"/>
      <c r="S261" s="47"/>
      <c r="T261" s="46"/>
    </row>
    <row r="262" spans="1:31" customHeight="1" ht="12.75" s="10" customFormat="1">
      <c r="A262" s="226"/>
      <c r="B262" s="258" t="s">
        <v>1169</v>
      </c>
      <c r="C262" s="181" t="s">
        <v>19</v>
      </c>
      <c r="D262" s="181" t="s">
        <v>20</v>
      </c>
      <c r="E262" s="181" t="s">
        <v>21</v>
      </c>
      <c r="F262" s="594" t="s">
        <v>1047</v>
      </c>
      <c r="G262" s="592"/>
      <c r="H262" s="592"/>
      <c r="I262" s="593"/>
      <c r="J262" s="181" t="s">
        <v>23</v>
      </c>
      <c r="K262" s="255">
        <f>SUM(L262:M262)</f>
        <v>6300</v>
      </c>
      <c r="L262" s="259">
        <v>6300</v>
      </c>
      <c r="M262" s="237"/>
      <c r="N262" s="174"/>
      <c r="P262" s="252"/>
      <c r="Q262" s="453"/>
      <c r="R262" s="47"/>
      <c r="S262" s="47"/>
      <c r="T262" s="46"/>
    </row>
    <row r="263" spans="1:31" customHeight="1" ht="12.75" s="10" customFormat="1">
      <c r="A263" s="226"/>
      <c r="B263" s="258" t="s">
        <v>1170</v>
      </c>
      <c r="C263" s="181" t="s">
        <v>19</v>
      </c>
      <c r="D263" s="181" t="s">
        <v>20</v>
      </c>
      <c r="E263" s="181" t="s">
        <v>21</v>
      </c>
      <c r="F263" s="594" t="s">
        <v>1047</v>
      </c>
      <c r="G263" s="592"/>
      <c r="H263" s="592"/>
      <c r="I263" s="593"/>
      <c r="J263" s="181" t="s">
        <v>23</v>
      </c>
      <c r="K263" s="255">
        <f>SUM(L263:M263)</f>
        <v>20202</v>
      </c>
      <c r="L263" s="259">
        <v>20202</v>
      </c>
      <c r="M263" s="237"/>
      <c r="N263" s="174"/>
      <c r="P263" s="252"/>
      <c r="Q263" s="453"/>
      <c r="R263" s="47"/>
      <c r="S263" s="47"/>
      <c r="T263" s="46"/>
    </row>
    <row r="264" spans="1:31" customHeight="1" ht="12.75" s="10" customFormat="1">
      <c r="A264" s="226"/>
      <c r="B264" s="258" t="s">
        <v>1171</v>
      </c>
      <c r="C264" s="181" t="s">
        <v>19</v>
      </c>
      <c r="D264" s="181" t="s">
        <v>20</v>
      </c>
      <c r="E264" s="181" t="s">
        <v>21</v>
      </c>
      <c r="F264" s="594" t="s">
        <v>1047</v>
      </c>
      <c r="G264" s="592"/>
      <c r="H264" s="592"/>
      <c r="I264" s="593"/>
      <c r="J264" s="181" t="s">
        <v>23</v>
      </c>
      <c r="K264" s="255">
        <f>SUM(L264:M264)</f>
        <v>19240</v>
      </c>
      <c r="L264" s="259">
        <v>19240</v>
      </c>
      <c r="M264" s="237"/>
      <c r="N264" s="174"/>
      <c r="P264" s="252"/>
      <c r="Q264" s="453"/>
      <c r="R264" s="47"/>
      <c r="S264" s="47"/>
      <c r="T264" s="46"/>
    </row>
    <row r="265" spans="1:31" customHeight="1" ht="12.75" s="10" customFormat="1">
      <c r="A265" s="226"/>
      <c r="B265" s="258" t="s">
        <v>1172</v>
      </c>
      <c r="C265" s="181" t="s">
        <v>19</v>
      </c>
      <c r="D265" s="181" t="s">
        <v>20</v>
      </c>
      <c r="E265" s="181" t="s">
        <v>21</v>
      </c>
      <c r="F265" s="594" t="s">
        <v>1047</v>
      </c>
      <c r="G265" s="592"/>
      <c r="H265" s="592"/>
      <c r="I265" s="593"/>
      <c r="J265" s="181" t="s">
        <v>23</v>
      </c>
      <c r="K265" s="255">
        <f>SUM(L265:M265)</f>
        <v>444765</v>
      </c>
      <c r="L265" s="259">
        <v>444765</v>
      </c>
      <c r="M265" s="237"/>
      <c r="N265" s="174"/>
      <c r="P265" s="252"/>
      <c r="Q265" s="453"/>
      <c r="R265" s="47"/>
      <c r="S265" s="47"/>
      <c r="T265" s="46"/>
    </row>
    <row r="266" spans="1:31" customHeight="1" ht="12.75" s="10" customFormat="1">
      <c r="A266" s="226"/>
      <c r="B266" s="258" t="s">
        <v>1173</v>
      </c>
      <c r="C266" s="181" t="s">
        <v>19</v>
      </c>
      <c r="D266" s="181" t="s">
        <v>20</v>
      </c>
      <c r="E266" s="181" t="s">
        <v>21</v>
      </c>
      <c r="F266" s="594" t="s">
        <v>1047</v>
      </c>
      <c r="G266" s="592"/>
      <c r="H266" s="592"/>
      <c r="I266" s="593"/>
      <c r="J266" s="181" t="s">
        <v>23</v>
      </c>
      <c r="K266" s="255">
        <f>SUM(L266:M266)</f>
        <v>205620</v>
      </c>
      <c r="L266" s="259">
        <v>205620</v>
      </c>
      <c r="M266" s="237"/>
      <c r="N266" s="174"/>
      <c r="P266" s="252"/>
      <c r="Q266" s="453"/>
      <c r="R266" s="47"/>
      <c r="S266" s="47"/>
      <c r="T266" s="46"/>
    </row>
    <row r="267" spans="1:31" customHeight="1" ht="12.75" s="10" customFormat="1">
      <c r="A267" s="226"/>
      <c r="B267" s="258" t="s">
        <v>1174</v>
      </c>
      <c r="C267" s="181" t="s">
        <v>19</v>
      </c>
      <c r="D267" s="181" t="s">
        <v>20</v>
      </c>
      <c r="E267" s="181" t="s">
        <v>21</v>
      </c>
      <c r="F267" s="594" t="s">
        <v>1047</v>
      </c>
      <c r="G267" s="592"/>
      <c r="H267" s="592"/>
      <c r="I267" s="593"/>
      <c r="J267" s="181" t="s">
        <v>23</v>
      </c>
      <c r="K267" s="255">
        <f>SUM(L267:M267)</f>
        <v>193700</v>
      </c>
      <c r="L267" s="259">
        <v>193700</v>
      </c>
      <c r="M267" s="237"/>
      <c r="N267" s="174"/>
      <c r="P267" s="252"/>
      <c r="Q267" s="453"/>
      <c r="R267" s="47"/>
      <c r="S267" s="47"/>
      <c r="T267" s="46"/>
    </row>
    <row r="268" spans="1:31" customHeight="1" ht="12.75" s="10" customFormat="1">
      <c r="A268" s="226"/>
      <c r="B268" s="258" t="s">
        <v>1175</v>
      </c>
      <c r="C268" s="181" t="s">
        <v>19</v>
      </c>
      <c r="D268" s="181" t="s">
        <v>20</v>
      </c>
      <c r="E268" s="181" t="s">
        <v>21</v>
      </c>
      <c r="F268" s="594" t="s">
        <v>1047</v>
      </c>
      <c r="G268" s="592"/>
      <c r="H268" s="592"/>
      <c r="I268" s="593"/>
      <c r="J268" s="181" t="s">
        <v>23</v>
      </c>
      <c r="K268" s="255">
        <f>SUM(L268:M268)</f>
        <v>193700</v>
      </c>
      <c r="L268" s="259">
        <v>193700</v>
      </c>
      <c r="M268" s="237"/>
      <c r="N268" s="174"/>
      <c r="P268" s="252"/>
      <c r="Q268" s="453"/>
      <c r="R268" s="47"/>
      <c r="S268" s="47"/>
      <c r="T268" s="46"/>
    </row>
    <row r="269" spans="1:31" customHeight="1" ht="12.75" s="10" customFormat="1">
      <c r="A269" s="226"/>
      <c r="B269" s="258" t="s">
        <v>1176</v>
      </c>
      <c r="C269" s="181" t="s">
        <v>19</v>
      </c>
      <c r="D269" s="181" t="s">
        <v>20</v>
      </c>
      <c r="E269" s="181" t="s">
        <v>21</v>
      </c>
      <c r="F269" s="594" t="s">
        <v>1047</v>
      </c>
      <c r="G269" s="592"/>
      <c r="H269" s="592"/>
      <c r="I269" s="593"/>
      <c r="J269" s="181" t="s">
        <v>23</v>
      </c>
      <c r="K269" s="255">
        <f>SUM(L269:M269)</f>
        <v>59200</v>
      </c>
      <c r="L269" s="259">
        <v>59200</v>
      </c>
      <c r="M269" s="237"/>
      <c r="N269" s="174"/>
      <c r="P269" s="252"/>
      <c r="Q269" s="453"/>
      <c r="R269" s="47"/>
      <c r="S269" s="47"/>
      <c r="T269" s="46"/>
    </row>
    <row r="270" spans="1:31" customHeight="1" ht="12.75" s="10" customFormat="1">
      <c r="A270" s="226"/>
      <c r="B270" s="258" t="s">
        <v>1177</v>
      </c>
      <c r="C270" s="181" t="s">
        <v>19</v>
      </c>
      <c r="D270" s="181" t="s">
        <v>20</v>
      </c>
      <c r="E270" s="181" t="s">
        <v>21</v>
      </c>
      <c r="F270" s="594" t="s">
        <v>1047</v>
      </c>
      <c r="G270" s="592"/>
      <c r="H270" s="592"/>
      <c r="I270" s="593"/>
      <c r="J270" s="181" t="s">
        <v>23</v>
      </c>
      <c r="K270" s="255">
        <f>SUM(L270:M270)</f>
        <v>3720</v>
      </c>
      <c r="L270" s="259">
        <v>3720</v>
      </c>
      <c r="M270" s="237"/>
      <c r="N270" s="174"/>
      <c r="P270" s="252"/>
      <c r="Q270" s="453"/>
      <c r="R270" s="47"/>
      <c r="S270" s="47"/>
      <c r="T270" s="46"/>
    </row>
    <row r="271" spans="1:31" customHeight="1" ht="12.75" s="10" customFormat="1">
      <c r="A271" s="226"/>
      <c r="B271" s="258" t="s">
        <v>1178</v>
      </c>
      <c r="C271" s="181" t="s">
        <v>19</v>
      </c>
      <c r="D271" s="181" t="s">
        <v>20</v>
      </c>
      <c r="E271" s="181" t="s">
        <v>21</v>
      </c>
      <c r="F271" s="594" t="s">
        <v>1047</v>
      </c>
      <c r="G271" s="592"/>
      <c r="H271" s="592"/>
      <c r="I271" s="593"/>
      <c r="J271" s="181" t="s">
        <v>23</v>
      </c>
      <c r="K271" s="255">
        <f>SUM(L271:M271)</f>
        <v>17100</v>
      </c>
      <c r="L271" s="259">
        <v>17100</v>
      </c>
      <c r="M271" s="237"/>
      <c r="N271" s="174"/>
      <c r="P271" s="252"/>
      <c r="Q271" s="453"/>
      <c r="R271" s="47"/>
      <c r="S271" s="47"/>
      <c r="T271" s="46"/>
    </row>
    <row r="272" spans="1:31" customHeight="1" ht="12.75" s="10" customFormat="1">
      <c r="A272" s="226"/>
      <c r="B272" s="258" t="s">
        <v>1179</v>
      </c>
      <c r="C272" s="181" t="s">
        <v>19</v>
      </c>
      <c r="D272" s="181" t="s">
        <v>20</v>
      </c>
      <c r="E272" s="181" t="s">
        <v>21</v>
      </c>
      <c r="F272" s="594" t="s">
        <v>1047</v>
      </c>
      <c r="G272" s="592"/>
      <c r="H272" s="592"/>
      <c r="I272" s="593"/>
      <c r="J272" s="181" t="s">
        <v>23</v>
      </c>
      <c r="K272" s="255">
        <f>SUM(L272:M272)</f>
        <v>8200</v>
      </c>
      <c r="L272" s="259">
        <v>8200</v>
      </c>
      <c r="M272" s="237"/>
      <c r="N272" s="174"/>
      <c r="P272" s="252"/>
      <c r="Q272" s="453"/>
      <c r="R272" s="47"/>
      <c r="S272" s="47"/>
      <c r="T272" s="46"/>
    </row>
    <row r="273" spans="1:31" customHeight="1" ht="12.75" s="10" customFormat="1">
      <c r="A273" s="226"/>
      <c r="B273" s="258" t="s">
        <v>1180</v>
      </c>
      <c r="C273" s="181" t="s">
        <v>19</v>
      </c>
      <c r="D273" s="181" t="s">
        <v>20</v>
      </c>
      <c r="E273" s="181" t="s">
        <v>21</v>
      </c>
      <c r="F273" s="594" t="s">
        <v>1047</v>
      </c>
      <c r="G273" s="592"/>
      <c r="H273" s="592"/>
      <c r="I273" s="593"/>
      <c r="J273" s="181" t="s">
        <v>23</v>
      </c>
      <c r="K273" s="255">
        <f>SUM(L273:M273)</f>
        <v>5120</v>
      </c>
      <c r="L273" s="259">
        <v>5120</v>
      </c>
      <c r="M273" s="237"/>
      <c r="N273" s="174"/>
      <c r="P273" s="252"/>
      <c r="Q273" s="453"/>
      <c r="R273" s="47"/>
      <c r="S273" s="47"/>
      <c r="T273" s="46"/>
    </row>
    <row r="274" spans="1:31" customHeight="1" ht="12.75" s="10" customFormat="1">
      <c r="A274" s="226"/>
      <c r="B274" s="258" t="s">
        <v>1181</v>
      </c>
      <c r="C274" s="181" t="s">
        <v>19</v>
      </c>
      <c r="D274" s="181" t="s">
        <v>20</v>
      </c>
      <c r="E274" s="181" t="s">
        <v>21</v>
      </c>
      <c r="F274" s="594" t="s">
        <v>1047</v>
      </c>
      <c r="G274" s="592"/>
      <c r="H274" s="592"/>
      <c r="I274" s="593"/>
      <c r="J274" s="181" t="s">
        <v>23</v>
      </c>
      <c r="K274" s="255">
        <f>SUM(L274:M274)</f>
        <v>58990</v>
      </c>
      <c r="L274" s="259">
        <v>58990</v>
      </c>
      <c r="M274" s="237"/>
      <c r="N274" s="174"/>
      <c r="P274" s="252"/>
      <c r="Q274" s="453"/>
      <c r="R274" s="47"/>
      <c r="S274" s="47"/>
      <c r="T274" s="46"/>
    </row>
    <row r="275" spans="1:31" customHeight="1" ht="12.75" s="10" customFormat="1">
      <c r="A275" s="226"/>
      <c r="B275" s="258" t="s">
        <v>1182</v>
      </c>
      <c r="C275" s="181" t="s">
        <v>19</v>
      </c>
      <c r="D275" s="181" t="s">
        <v>20</v>
      </c>
      <c r="E275" s="181" t="s">
        <v>21</v>
      </c>
      <c r="F275" s="594" t="s">
        <v>1047</v>
      </c>
      <c r="G275" s="592"/>
      <c r="H275" s="592"/>
      <c r="I275" s="593"/>
      <c r="J275" s="181" t="s">
        <v>23</v>
      </c>
      <c r="K275" s="255">
        <f>SUM(L275:M275)</f>
        <v>3900</v>
      </c>
      <c r="L275" s="259">
        <v>3900</v>
      </c>
      <c r="M275" s="237"/>
      <c r="N275" s="174"/>
      <c r="P275" s="252"/>
      <c r="Q275" s="453"/>
      <c r="R275" s="47"/>
      <c r="S275" s="47"/>
      <c r="T275" s="46"/>
    </row>
    <row r="276" spans="1:31" customHeight="1" ht="12.75" s="10" customFormat="1">
      <c r="A276" s="226"/>
      <c r="B276" s="258" t="s">
        <v>1183</v>
      </c>
      <c r="C276" s="181" t="s">
        <v>19</v>
      </c>
      <c r="D276" s="181" t="s">
        <v>20</v>
      </c>
      <c r="E276" s="181" t="s">
        <v>21</v>
      </c>
      <c r="F276" s="594" t="s">
        <v>1047</v>
      </c>
      <c r="G276" s="592"/>
      <c r="H276" s="592"/>
      <c r="I276" s="593"/>
      <c r="J276" s="181" t="s">
        <v>23</v>
      </c>
      <c r="K276" s="255">
        <f>SUM(L276:M276)</f>
        <v>300</v>
      </c>
      <c r="L276" s="259">
        <v>300</v>
      </c>
      <c r="M276" s="237"/>
      <c r="N276" s="174"/>
      <c r="P276" s="252"/>
      <c r="Q276" s="453"/>
      <c r="R276" s="47"/>
      <c r="S276" s="47"/>
      <c r="T276" s="46"/>
    </row>
    <row r="277" spans="1:31" customHeight="1" ht="12.75" s="10" customFormat="1">
      <c r="A277" s="226"/>
      <c r="B277" s="258" t="s">
        <v>1184</v>
      </c>
      <c r="C277" s="181" t="s">
        <v>19</v>
      </c>
      <c r="D277" s="181" t="s">
        <v>20</v>
      </c>
      <c r="E277" s="181" t="s">
        <v>21</v>
      </c>
      <c r="F277" s="594" t="s">
        <v>1047</v>
      </c>
      <c r="G277" s="592"/>
      <c r="H277" s="592"/>
      <c r="I277" s="593"/>
      <c r="J277" s="181" t="s">
        <v>23</v>
      </c>
      <c r="K277" s="255">
        <f>SUM(L277:M277)</f>
        <v>1540</v>
      </c>
      <c r="L277" s="259">
        <v>1540</v>
      </c>
      <c r="M277" s="237"/>
      <c r="N277" s="174"/>
      <c r="P277" s="252"/>
      <c r="Q277" s="453"/>
      <c r="R277" s="47"/>
      <c r="S277" s="47"/>
      <c r="T277" s="46"/>
    </row>
    <row r="278" spans="1:31" customHeight="1" ht="12.75" s="10" customFormat="1">
      <c r="A278" s="226"/>
      <c r="B278" s="226" t="s">
        <v>1185</v>
      </c>
      <c r="C278" s="181" t="s">
        <v>19</v>
      </c>
      <c r="D278" s="181" t="s">
        <v>20</v>
      </c>
      <c r="E278" s="181" t="s">
        <v>21</v>
      </c>
      <c r="F278" s="594" t="s">
        <v>1047</v>
      </c>
      <c r="G278" s="592"/>
      <c r="H278" s="592"/>
      <c r="I278" s="593"/>
      <c r="J278" s="181" t="s">
        <v>23</v>
      </c>
      <c r="K278" s="255">
        <f>SUM(L278:M278)</f>
        <v>638</v>
      </c>
      <c r="L278" s="259">
        <v>638</v>
      </c>
      <c r="M278" s="237"/>
      <c r="N278" s="174"/>
      <c r="P278" s="252"/>
      <c r="Q278" s="453"/>
      <c r="R278" s="47"/>
      <c r="S278" s="47"/>
      <c r="T278" s="46"/>
    </row>
    <row r="279" spans="1:31" customHeight="1" ht="12.75" s="10" customFormat="1">
      <c r="A279" s="226"/>
      <c r="B279" s="258" t="s">
        <v>1186</v>
      </c>
      <c r="C279" s="181" t="s">
        <v>19</v>
      </c>
      <c r="D279" s="181" t="s">
        <v>20</v>
      </c>
      <c r="E279" s="181" t="s">
        <v>21</v>
      </c>
      <c r="F279" s="594" t="s">
        <v>1047</v>
      </c>
      <c r="G279" s="592"/>
      <c r="H279" s="592"/>
      <c r="I279" s="593"/>
      <c r="J279" s="181" t="s">
        <v>23</v>
      </c>
      <c r="K279" s="255">
        <f>SUM(L279:M279)</f>
        <v>5200</v>
      </c>
      <c r="L279" s="259">
        <v>5200</v>
      </c>
      <c r="M279" s="237"/>
      <c r="N279" s="174"/>
      <c r="P279" s="252"/>
      <c r="Q279" s="453"/>
      <c r="R279" s="47"/>
      <c r="S279" s="47"/>
      <c r="T279" s="46"/>
    </row>
    <row r="280" spans="1:31" customHeight="1" ht="12.75" s="10" customFormat="1">
      <c r="A280" s="226"/>
      <c r="B280" s="258" t="s">
        <v>1187</v>
      </c>
      <c r="C280" s="181" t="s">
        <v>19</v>
      </c>
      <c r="D280" s="181" t="s">
        <v>20</v>
      </c>
      <c r="E280" s="181" t="s">
        <v>21</v>
      </c>
      <c r="F280" s="594" t="s">
        <v>1047</v>
      </c>
      <c r="G280" s="592"/>
      <c r="H280" s="592"/>
      <c r="I280" s="593"/>
      <c r="J280" s="181" t="s">
        <v>23</v>
      </c>
      <c r="K280" s="255">
        <f>SUM(L280:M280)</f>
        <v>85034</v>
      </c>
      <c r="L280" s="259">
        <v>85034</v>
      </c>
      <c r="M280" s="237"/>
      <c r="N280" s="174"/>
      <c r="P280" s="252"/>
      <c r="Q280" s="453"/>
      <c r="R280" s="47"/>
      <c r="S280" s="47"/>
      <c r="T280" s="46"/>
    </row>
    <row r="281" spans="1:31" customHeight="1" ht="12.75" s="10" customFormat="1">
      <c r="A281" s="226"/>
      <c r="B281" s="258" t="s">
        <v>1188</v>
      </c>
      <c r="C281" s="181" t="s">
        <v>19</v>
      </c>
      <c r="D281" s="181" t="s">
        <v>20</v>
      </c>
      <c r="E281" s="181" t="s">
        <v>21</v>
      </c>
      <c r="F281" s="594" t="s">
        <v>1047</v>
      </c>
      <c r="G281" s="592"/>
      <c r="H281" s="592"/>
      <c r="I281" s="593"/>
      <c r="J281" s="181" t="s">
        <v>23</v>
      </c>
      <c r="K281" s="255">
        <f>SUM(L281:M281)</f>
        <v>25245</v>
      </c>
      <c r="L281" s="259">
        <v>25245</v>
      </c>
      <c r="M281" s="237"/>
      <c r="N281" s="174"/>
      <c r="P281" s="252"/>
      <c r="Q281" s="453"/>
      <c r="R281" s="47"/>
      <c r="S281" s="47"/>
      <c r="T281" s="46"/>
    </row>
    <row r="282" spans="1:31" customHeight="1" ht="12.75" s="10" customFormat="1">
      <c r="A282" s="226"/>
      <c r="B282" s="258" t="s">
        <v>1189</v>
      </c>
      <c r="C282" s="181" t="s">
        <v>19</v>
      </c>
      <c r="D282" s="181" t="s">
        <v>20</v>
      </c>
      <c r="E282" s="181" t="s">
        <v>21</v>
      </c>
      <c r="F282" s="594" t="s">
        <v>1047</v>
      </c>
      <c r="G282" s="592"/>
      <c r="H282" s="592"/>
      <c r="I282" s="593"/>
      <c r="J282" s="181" t="s">
        <v>23</v>
      </c>
      <c r="K282" s="255">
        <f>SUM(L282:M282)</f>
        <v>1350</v>
      </c>
      <c r="L282" s="259">
        <v>1350</v>
      </c>
      <c r="M282" s="237"/>
      <c r="N282" s="174"/>
      <c r="P282" s="252"/>
      <c r="Q282" s="453"/>
      <c r="R282" s="47"/>
      <c r="S282" s="47"/>
      <c r="T282" s="46"/>
    </row>
    <row r="283" spans="1:31" customHeight="1" ht="12.75" s="10" customFormat="1">
      <c r="A283" s="226"/>
      <c r="B283" s="258" t="s">
        <v>1190</v>
      </c>
      <c r="C283" s="181" t="s">
        <v>19</v>
      </c>
      <c r="D283" s="181" t="s">
        <v>20</v>
      </c>
      <c r="E283" s="181" t="s">
        <v>21</v>
      </c>
      <c r="F283" s="594" t="s">
        <v>1047</v>
      </c>
      <c r="G283" s="592"/>
      <c r="H283" s="592"/>
      <c r="I283" s="593"/>
      <c r="J283" s="181" t="s">
        <v>23</v>
      </c>
      <c r="K283" s="255">
        <f>SUM(L283:M283)</f>
        <v>903</v>
      </c>
      <c r="L283" s="259">
        <v>903</v>
      </c>
      <c r="M283" s="237"/>
      <c r="N283" s="174"/>
      <c r="P283" s="252"/>
      <c r="Q283" s="453"/>
      <c r="R283" s="47"/>
      <c r="S283" s="47"/>
      <c r="T283" s="46"/>
    </row>
    <row r="284" spans="1:31" customHeight="1" ht="12.75" s="10" customFormat="1">
      <c r="A284" s="226"/>
      <c r="B284" s="258" t="s">
        <v>1191</v>
      </c>
      <c r="C284" s="181" t="s">
        <v>19</v>
      </c>
      <c r="D284" s="181" t="s">
        <v>20</v>
      </c>
      <c r="E284" s="181" t="s">
        <v>21</v>
      </c>
      <c r="F284" s="594" t="s">
        <v>1047</v>
      </c>
      <c r="G284" s="592"/>
      <c r="H284" s="592"/>
      <c r="I284" s="593"/>
      <c r="J284" s="181" t="s">
        <v>23</v>
      </c>
      <c r="K284" s="255">
        <f>SUM(L284:M284)</f>
        <v>12512</v>
      </c>
      <c r="L284" s="259">
        <v>12512</v>
      </c>
      <c r="M284" s="237"/>
      <c r="N284" s="174"/>
      <c r="P284" s="252"/>
      <c r="Q284" s="453"/>
      <c r="R284" s="47"/>
      <c r="S284" s="47"/>
      <c r="T284" s="46"/>
    </row>
    <row r="285" spans="1:31" customHeight="1" ht="12.75" s="10" customFormat="1">
      <c r="A285" s="226"/>
      <c r="B285" s="258" t="s">
        <v>1192</v>
      </c>
      <c r="C285" s="181" t="s">
        <v>19</v>
      </c>
      <c r="D285" s="181" t="s">
        <v>20</v>
      </c>
      <c r="E285" s="181" t="s">
        <v>21</v>
      </c>
      <c r="F285" s="594" t="s">
        <v>1047</v>
      </c>
      <c r="G285" s="592"/>
      <c r="H285" s="592"/>
      <c r="I285" s="593"/>
      <c r="J285" s="181" t="s">
        <v>23</v>
      </c>
      <c r="K285" s="255">
        <f>SUM(L285:M285)</f>
        <v>39195</v>
      </c>
      <c r="L285" s="259">
        <v>39195</v>
      </c>
      <c r="M285" s="237"/>
      <c r="N285" s="174"/>
      <c r="P285" s="252"/>
      <c r="Q285" s="453"/>
      <c r="R285" s="47"/>
      <c r="S285" s="47"/>
      <c r="T285" s="46"/>
    </row>
    <row r="286" spans="1:31" customHeight="1" ht="12.75" s="10" customFormat="1">
      <c r="A286" s="226"/>
      <c r="B286" s="258" t="s">
        <v>1193</v>
      </c>
      <c r="C286" s="181" t="s">
        <v>19</v>
      </c>
      <c r="D286" s="181" t="s">
        <v>20</v>
      </c>
      <c r="E286" s="181" t="s">
        <v>21</v>
      </c>
      <c r="F286" s="594" t="s">
        <v>1047</v>
      </c>
      <c r="G286" s="592"/>
      <c r="H286" s="592"/>
      <c r="I286" s="593"/>
      <c r="J286" s="181" t="s">
        <v>23</v>
      </c>
      <c r="K286" s="255">
        <f>SUM(L286:M286)</f>
        <v>1170</v>
      </c>
      <c r="L286" s="259">
        <v>1170</v>
      </c>
      <c r="M286" s="237"/>
      <c r="N286" s="174"/>
      <c r="P286" s="252"/>
      <c r="Q286" s="453"/>
      <c r="R286" s="47"/>
      <c r="S286" s="47"/>
      <c r="T286" s="46"/>
    </row>
    <row r="287" spans="1:31" customHeight="1" ht="12.75" s="10" customFormat="1">
      <c r="A287" s="226"/>
      <c r="B287" s="258" t="s">
        <v>1194</v>
      </c>
      <c r="C287" s="181" t="s">
        <v>19</v>
      </c>
      <c r="D287" s="181" t="s">
        <v>20</v>
      </c>
      <c r="E287" s="181" t="s">
        <v>21</v>
      </c>
      <c r="F287" s="594" t="s">
        <v>1047</v>
      </c>
      <c r="G287" s="592"/>
      <c r="H287" s="592"/>
      <c r="I287" s="593"/>
      <c r="J287" s="181" t="s">
        <v>23</v>
      </c>
      <c r="K287" s="255">
        <f>SUM(L287:M287)</f>
        <v>35700</v>
      </c>
      <c r="L287" s="259">
        <v>35700</v>
      </c>
      <c r="M287" s="237"/>
      <c r="N287" s="174"/>
      <c r="P287" s="252"/>
      <c r="Q287" s="453"/>
      <c r="R287" s="47"/>
      <c r="S287" s="47"/>
      <c r="T287" s="46"/>
    </row>
    <row r="288" spans="1:31" customHeight="1" ht="12.75" s="10" customFormat="1">
      <c r="A288" s="226"/>
      <c r="B288" s="258" t="s">
        <v>1195</v>
      </c>
      <c r="C288" s="181" t="s">
        <v>19</v>
      </c>
      <c r="D288" s="181" t="s">
        <v>20</v>
      </c>
      <c r="E288" s="181" t="s">
        <v>21</v>
      </c>
      <c r="F288" s="594" t="s">
        <v>1047</v>
      </c>
      <c r="G288" s="592"/>
      <c r="H288" s="592"/>
      <c r="I288" s="593"/>
      <c r="J288" s="181" t="s">
        <v>23</v>
      </c>
      <c r="K288" s="255">
        <f>SUM(L288:M288)</f>
        <v>1700</v>
      </c>
      <c r="L288" s="259">
        <v>1700</v>
      </c>
      <c r="M288" s="237"/>
      <c r="N288" s="174"/>
      <c r="P288" s="252"/>
      <c r="Q288" s="453"/>
      <c r="R288" s="47"/>
      <c r="S288" s="47"/>
      <c r="T288" s="46"/>
    </row>
    <row r="289" spans="1:31" customHeight="1" ht="12.75" s="10" customFormat="1">
      <c r="A289" s="226"/>
      <c r="B289" s="258" t="s">
        <v>1196</v>
      </c>
      <c r="C289" s="181" t="s">
        <v>19</v>
      </c>
      <c r="D289" s="181" t="s">
        <v>20</v>
      </c>
      <c r="E289" s="181" t="s">
        <v>21</v>
      </c>
      <c r="F289" s="594" t="s">
        <v>1047</v>
      </c>
      <c r="G289" s="592"/>
      <c r="H289" s="592"/>
      <c r="I289" s="593"/>
      <c r="J289" s="181" t="s">
        <v>23</v>
      </c>
      <c r="K289" s="255">
        <f>SUM(L289:M289)</f>
        <v>3400</v>
      </c>
      <c r="L289" s="259">
        <v>3400</v>
      </c>
      <c r="M289" s="237"/>
      <c r="N289" s="174"/>
      <c r="P289" s="252"/>
      <c r="Q289" s="453"/>
      <c r="R289" s="47"/>
      <c r="S289" s="47"/>
      <c r="T289" s="46"/>
    </row>
    <row r="290" spans="1:31" customHeight="1" ht="12.75" s="10" customFormat="1">
      <c r="A290" s="226"/>
      <c r="B290" s="258" t="s">
        <v>1197</v>
      </c>
      <c r="C290" s="181" t="s">
        <v>19</v>
      </c>
      <c r="D290" s="181" t="s">
        <v>20</v>
      </c>
      <c r="E290" s="181" t="s">
        <v>21</v>
      </c>
      <c r="F290" s="594" t="s">
        <v>1047</v>
      </c>
      <c r="G290" s="592"/>
      <c r="H290" s="592"/>
      <c r="I290" s="593"/>
      <c r="J290" s="181" t="s">
        <v>23</v>
      </c>
      <c r="K290" s="255">
        <f>SUM(L290:M290)</f>
        <v>1265</v>
      </c>
      <c r="L290" s="259">
        <v>1265</v>
      </c>
      <c r="M290" s="237"/>
      <c r="N290" s="174"/>
      <c r="P290" s="252"/>
      <c r="Q290" s="453"/>
      <c r="R290" s="47"/>
      <c r="S290" s="47"/>
      <c r="T290" s="46"/>
    </row>
    <row r="291" spans="1:31" customHeight="1" ht="12.75" s="10" customFormat="1">
      <c r="A291" s="226"/>
      <c r="B291" s="258" t="s">
        <v>1198</v>
      </c>
      <c r="C291" s="181" t="s">
        <v>19</v>
      </c>
      <c r="D291" s="181" t="s">
        <v>20</v>
      </c>
      <c r="E291" s="181" t="s">
        <v>21</v>
      </c>
      <c r="F291" s="594" t="s">
        <v>1047</v>
      </c>
      <c r="G291" s="592"/>
      <c r="H291" s="592"/>
      <c r="I291" s="593"/>
      <c r="J291" s="181" t="s">
        <v>23</v>
      </c>
      <c r="K291" s="255">
        <f>SUM(L291:M291)</f>
        <v>3350</v>
      </c>
      <c r="L291" s="259">
        <v>3350</v>
      </c>
      <c r="M291" s="237"/>
      <c r="N291" s="174"/>
      <c r="P291" s="252"/>
      <c r="Q291" s="453"/>
      <c r="R291" s="47"/>
      <c r="S291" s="47"/>
      <c r="T291" s="46"/>
    </row>
    <row r="292" spans="1:31" customHeight="1" ht="12.75" s="10" customFormat="1">
      <c r="A292" s="226"/>
      <c r="B292" s="258" t="s">
        <v>1199</v>
      </c>
      <c r="C292" s="181" t="s">
        <v>19</v>
      </c>
      <c r="D292" s="181" t="s">
        <v>20</v>
      </c>
      <c r="E292" s="181" t="s">
        <v>21</v>
      </c>
      <c r="F292" s="594" t="s">
        <v>1047</v>
      </c>
      <c r="G292" s="592"/>
      <c r="H292" s="592"/>
      <c r="I292" s="593"/>
      <c r="J292" s="181" t="s">
        <v>23</v>
      </c>
      <c r="K292" s="255">
        <f>SUM(L292:M292)</f>
        <v>10595</v>
      </c>
      <c r="L292" s="259">
        <v>10595</v>
      </c>
      <c r="M292" s="237"/>
      <c r="N292" s="174"/>
      <c r="P292" s="252"/>
      <c r="Q292" s="453"/>
      <c r="R292" s="47"/>
      <c r="S292" s="47"/>
      <c r="T292" s="46"/>
    </row>
    <row r="293" spans="1:31" customHeight="1" ht="12.75" s="10" customFormat="1">
      <c r="A293" s="226"/>
      <c r="B293" s="258" t="s">
        <v>1200</v>
      </c>
      <c r="C293" s="181" t="s">
        <v>19</v>
      </c>
      <c r="D293" s="181" t="s">
        <v>20</v>
      </c>
      <c r="E293" s="181" t="s">
        <v>21</v>
      </c>
      <c r="F293" s="594" t="s">
        <v>1047</v>
      </c>
      <c r="G293" s="592"/>
      <c r="H293" s="592"/>
      <c r="I293" s="593"/>
      <c r="J293" s="181" t="s">
        <v>23</v>
      </c>
      <c r="K293" s="255">
        <f>SUM(L293:M293)</f>
        <v>36720</v>
      </c>
      <c r="L293" s="259">
        <v>36720</v>
      </c>
      <c r="M293" s="237"/>
      <c r="N293" s="174"/>
      <c r="P293" s="252"/>
      <c r="Q293" s="453"/>
      <c r="R293" s="47"/>
      <c r="S293" s="47"/>
      <c r="T293" s="46"/>
    </row>
    <row r="294" spans="1:31" customHeight="1" ht="12.75" s="10" customFormat="1">
      <c r="A294" s="226"/>
      <c r="B294" s="258" t="s">
        <v>1201</v>
      </c>
      <c r="C294" s="181" t="s">
        <v>19</v>
      </c>
      <c r="D294" s="181" t="s">
        <v>20</v>
      </c>
      <c r="E294" s="181" t="s">
        <v>21</v>
      </c>
      <c r="F294" s="594" t="s">
        <v>1047</v>
      </c>
      <c r="G294" s="592"/>
      <c r="H294" s="592"/>
      <c r="I294" s="593"/>
      <c r="J294" s="181" t="s">
        <v>23</v>
      </c>
      <c r="K294" s="255">
        <f>SUM(L294:M294)</f>
        <v>13195</v>
      </c>
      <c r="L294" s="259">
        <v>13195</v>
      </c>
      <c r="M294" s="237"/>
      <c r="N294" s="174"/>
      <c r="P294" s="252"/>
      <c r="Q294" s="453"/>
      <c r="R294" s="47"/>
      <c r="S294" s="47"/>
      <c r="T294" s="46"/>
    </row>
    <row r="295" spans="1:31" customHeight="1" ht="12.75" s="10" customFormat="1">
      <c r="A295" s="226"/>
      <c r="B295" s="258" t="s">
        <v>1202</v>
      </c>
      <c r="C295" s="181" t="s">
        <v>19</v>
      </c>
      <c r="D295" s="181" t="s">
        <v>20</v>
      </c>
      <c r="E295" s="181" t="s">
        <v>21</v>
      </c>
      <c r="F295" s="594" t="s">
        <v>1047</v>
      </c>
      <c r="G295" s="592"/>
      <c r="H295" s="592"/>
      <c r="I295" s="593"/>
      <c r="J295" s="181" t="s">
        <v>23</v>
      </c>
      <c r="K295" s="255">
        <f>SUM(L295:M295)</f>
        <v>800</v>
      </c>
      <c r="L295" s="259">
        <v>800</v>
      </c>
      <c r="M295" s="237"/>
      <c r="N295" s="174"/>
      <c r="P295" s="252"/>
      <c r="Q295" s="453"/>
      <c r="R295" s="47"/>
      <c r="S295" s="47"/>
      <c r="T295" s="46"/>
    </row>
    <row r="296" spans="1:31" customHeight="1" ht="12.75" s="10" customFormat="1">
      <c r="A296" s="226"/>
      <c r="B296" s="258" t="s">
        <v>1203</v>
      </c>
      <c r="C296" s="181" t="s">
        <v>19</v>
      </c>
      <c r="D296" s="181" t="s">
        <v>20</v>
      </c>
      <c r="E296" s="181" t="s">
        <v>21</v>
      </c>
      <c r="F296" s="594" t="s">
        <v>1047</v>
      </c>
      <c r="G296" s="592"/>
      <c r="H296" s="592"/>
      <c r="I296" s="593"/>
      <c r="J296" s="181" t="s">
        <v>23</v>
      </c>
      <c r="K296" s="255">
        <f>SUM(L296:M296)</f>
        <v>1296</v>
      </c>
      <c r="L296" s="259">
        <v>1296</v>
      </c>
      <c r="M296" s="237"/>
      <c r="N296" s="174"/>
      <c r="P296" s="252"/>
      <c r="Q296" s="453"/>
      <c r="R296" s="47"/>
      <c r="S296" s="47"/>
      <c r="T296" s="46"/>
    </row>
    <row r="297" spans="1:31" customHeight="1" ht="12.75" s="10" customFormat="1">
      <c r="A297" s="226"/>
      <c r="B297" s="258" t="s">
        <v>1204</v>
      </c>
      <c r="C297" s="181" t="s">
        <v>19</v>
      </c>
      <c r="D297" s="181" t="s">
        <v>20</v>
      </c>
      <c r="E297" s="181" t="s">
        <v>21</v>
      </c>
      <c r="F297" s="594" t="s">
        <v>1047</v>
      </c>
      <c r="G297" s="592"/>
      <c r="H297" s="592"/>
      <c r="I297" s="593"/>
      <c r="J297" s="181" t="s">
        <v>23</v>
      </c>
      <c r="K297" s="255">
        <f>SUM(L297:M297)</f>
        <v>360</v>
      </c>
      <c r="L297" s="259">
        <v>360</v>
      </c>
      <c r="M297" s="237"/>
      <c r="N297" s="174"/>
      <c r="P297" s="252"/>
      <c r="Q297" s="453"/>
      <c r="R297" s="47"/>
      <c r="S297" s="47"/>
      <c r="T297" s="46"/>
    </row>
    <row r="298" spans="1:31" customHeight="1" ht="12.75" s="10" customFormat="1">
      <c r="A298" s="226"/>
      <c r="B298" s="258" t="s">
        <v>1205</v>
      </c>
      <c r="C298" s="181" t="s">
        <v>19</v>
      </c>
      <c r="D298" s="181" t="s">
        <v>20</v>
      </c>
      <c r="E298" s="181" t="s">
        <v>21</v>
      </c>
      <c r="F298" s="594" t="s">
        <v>1047</v>
      </c>
      <c r="G298" s="592"/>
      <c r="H298" s="592"/>
      <c r="I298" s="593"/>
      <c r="J298" s="181" t="s">
        <v>23</v>
      </c>
      <c r="K298" s="255">
        <f>SUM(L298:M298)</f>
        <v>2900</v>
      </c>
      <c r="L298" s="259">
        <v>2900</v>
      </c>
      <c r="M298" s="237"/>
      <c r="N298" s="174"/>
      <c r="P298" s="252"/>
      <c r="Q298" s="453"/>
      <c r="R298" s="47"/>
      <c r="S298" s="47"/>
      <c r="T298" s="46"/>
    </row>
    <row r="299" spans="1:31" customHeight="1" ht="12.75" s="10" customFormat="1">
      <c r="A299" s="226"/>
      <c r="B299" s="258" t="s">
        <v>1206</v>
      </c>
      <c r="C299" s="181" t="s">
        <v>19</v>
      </c>
      <c r="D299" s="181" t="s">
        <v>20</v>
      </c>
      <c r="E299" s="181" t="s">
        <v>21</v>
      </c>
      <c r="F299" s="594" t="s">
        <v>1047</v>
      </c>
      <c r="G299" s="592"/>
      <c r="H299" s="592"/>
      <c r="I299" s="593"/>
      <c r="J299" s="181" t="s">
        <v>23</v>
      </c>
      <c r="K299" s="255">
        <f>SUM(L299:M299)</f>
        <v>66430</v>
      </c>
      <c r="L299" s="259">
        <v>66430</v>
      </c>
      <c r="M299" s="237"/>
      <c r="N299" s="174"/>
      <c r="P299" s="252"/>
      <c r="Q299" s="453"/>
      <c r="R299" s="47"/>
      <c r="S299" s="47"/>
      <c r="T299" s="46"/>
    </row>
    <row r="300" spans="1:31" customHeight="1" ht="12.75" s="10" customFormat="1">
      <c r="A300" s="226"/>
      <c r="B300" s="258" t="s">
        <v>1207</v>
      </c>
      <c r="C300" s="181" t="s">
        <v>19</v>
      </c>
      <c r="D300" s="181" t="s">
        <v>20</v>
      </c>
      <c r="E300" s="181" t="s">
        <v>21</v>
      </c>
      <c r="F300" s="594" t="s">
        <v>1047</v>
      </c>
      <c r="G300" s="592"/>
      <c r="H300" s="592"/>
      <c r="I300" s="593"/>
      <c r="J300" s="181" t="s">
        <v>23</v>
      </c>
      <c r="K300" s="255">
        <f>SUM(L300:M300)</f>
        <v>22040</v>
      </c>
      <c r="L300" s="259">
        <v>22040</v>
      </c>
      <c r="M300" s="237"/>
      <c r="N300" s="174"/>
      <c r="P300" s="252"/>
      <c r="Q300" s="453"/>
      <c r="R300" s="47"/>
      <c r="S300" s="47"/>
      <c r="T300" s="46"/>
    </row>
    <row r="301" spans="1:31" customHeight="1" ht="12.75" s="10" customFormat="1">
      <c r="A301" s="226"/>
      <c r="B301" s="258" t="s">
        <v>1208</v>
      </c>
      <c r="C301" s="181" t="s">
        <v>19</v>
      </c>
      <c r="D301" s="181" t="s">
        <v>20</v>
      </c>
      <c r="E301" s="181" t="s">
        <v>21</v>
      </c>
      <c r="F301" s="594" t="s">
        <v>1047</v>
      </c>
      <c r="G301" s="592"/>
      <c r="H301" s="592"/>
      <c r="I301" s="593"/>
      <c r="J301" s="181" t="s">
        <v>23</v>
      </c>
      <c r="K301" s="255">
        <f>SUM(L301:M301)</f>
        <v>20000</v>
      </c>
      <c r="L301" s="259">
        <v>20000</v>
      </c>
      <c r="M301" s="237"/>
      <c r="N301" s="174"/>
      <c r="P301" s="252"/>
      <c r="Q301" s="453"/>
      <c r="R301" s="47"/>
      <c r="S301" s="47"/>
      <c r="T301" s="46"/>
    </row>
    <row r="302" spans="1:31" customHeight="1" ht="12.75" s="10" customFormat="1">
      <c r="A302" s="226"/>
      <c r="B302" s="258" t="s">
        <v>1209</v>
      </c>
      <c r="C302" s="181" t="s">
        <v>19</v>
      </c>
      <c r="D302" s="181" t="s">
        <v>20</v>
      </c>
      <c r="E302" s="181" t="s">
        <v>21</v>
      </c>
      <c r="F302" s="594" t="s">
        <v>1047</v>
      </c>
      <c r="G302" s="592"/>
      <c r="H302" s="592"/>
      <c r="I302" s="593"/>
      <c r="J302" s="181" t="s">
        <v>23</v>
      </c>
      <c r="K302" s="255">
        <f>SUM(L302:M302)</f>
        <v>2405</v>
      </c>
      <c r="L302" s="259">
        <v>2405</v>
      </c>
      <c r="M302" s="237"/>
      <c r="N302" s="174"/>
      <c r="P302" s="252"/>
      <c r="Q302" s="453"/>
      <c r="R302" s="47"/>
      <c r="S302" s="47"/>
      <c r="T302" s="46"/>
    </row>
    <row r="303" spans="1:31" customHeight="1" ht="12.75" s="10" customFormat="1">
      <c r="A303" s="226"/>
      <c r="B303" s="258" t="s">
        <v>1210</v>
      </c>
      <c r="C303" s="181" t="s">
        <v>19</v>
      </c>
      <c r="D303" s="181" t="s">
        <v>20</v>
      </c>
      <c r="E303" s="181" t="s">
        <v>21</v>
      </c>
      <c r="F303" s="594" t="s">
        <v>1047</v>
      </c>
      <c r="G303" s="592"/>
      <c r="H303" s="592"/>
      <c r="I303" s="593"/>
      <c r="J303" s="181" t="s">
        <v>23</v>
      </c>
      <c r="K303" s="255">
        <f>SUM(L303:M303)</f>
        <v>500</v>
      </c>
      <c r="L303" s="259">
        <v>500</v>
      </c>
      <c r="M303" s="237"/>
      <c r="N303" s="174"/>
      <c r="P303" s="252"/>
      <c r="Q303" s="453"/>
      <c r="R303" s="47"/>
      <c r="S303" s="47"/>
      <c r="T303" s="46"/>
    </row>
    <row r="304" spans="1:31" customHeight="1" ht="12.75" s="10" customFormat="1">
      <c r="A304" s="226"/>
      <c r="B304" s="258" t="s">
        <v>1211</v>
      </c>
      <c r="C304" s="181" t="s">
        <v>19</v>
      </c>
      <c r="D304" s="181" t="s">
        <v>20</v>
      </c>
      <c r="E304" s="181" t="s">
        <v>21</v>
      </c>
      <c r="F304" s="594" t="s">
        <v>1047</v>
      </c>
      <c r="G304" s="592"/>
      <c r="H304" s="592"/>
      <c r="I304" s="593"/>
      <c r="J304" s="181" t="s">
        <v>23</v>
      </c>
      <c r="K304" s="255">
        <f>SUM(L304:M304)</f>
        <v>540</v>
      </c>
      <c r="L304" s="259">
        <v>540</v>
      </c>
      <c r="M304" s="237"/>
      <c r="N304" s="174"/>
      <c r="P304" s="252"/>
      <c r="Q304" s="453"/>
      <c r="R304" s="47"/>
      <c r="S304" s="47"/>
      <c r="T304" s="46"/>
    </row>
    <row r="305" spans="1:31" customHeight="1" ht="12.75" s="10" customFormat="1">
      <c r="A305" s="226"/>
      <c r="B305" s="258" t="s">
        <v>1212</v>
      </c>
      <c r="C305" s="181" t="s">
        <v>19</v>
      </c>
      <c r="D305" s="181" t="s">
        <v>20</v>
      </c>
      <c r="E305" s="181" t="s">
        <v>21</v>
      </c>
      <c r="F305" s="594" t="s">
        <v>1047</v>
      </c>
      <c r="G305" s="592"/>
      <c r="H305" s="592"/>
      <c r="I305" s="593"/>
      <c r="J305" s="181" t="s">
        <v>23</v>
      </c>
      <c r="K305" s="255">
        <f>SUM(L305:M305)</f>
        <v>9000</v>
      </c>
      <c r="L305" s="259">
        <v>9000</v>
      </c>
      <c r="M305" s="237"/>
      <c r="N305" s="174"/>
      <c r="P305" s="252"/>
      <c r="Q305" s="453"/>
      <c r="R305" s="47"/>
      <c r="S305" s="47"/>
      <c r="T305" s="46"/>
    </row>
    <row r="306" spans="1:31" customHeight="1" ht="12.75" s="10" customFormat="1">
      <c r="A306" s="226"/>
      <c r="B306" s="258" t="s">
        <v>1213</v>
      </c>
      <c r="C306" s="181" t="s">
        <v>19</v>
      </c>
      <c r="D306" s="181" t="s">
        <v>20</v>
      </c>
      <c r="E306" s="181" t="s">
        <v>21</v>
      </c>
      <c r="F306" s="594" t="s">
        <v>1047</v>
      </c>
      <c r="G306" s="592"/>
      <c r="H306" s="592"/>
      <c r="I306" s="593"/>
      <c r="J306" s="181" t="s">
        <v>23</v>
      </c>
      <c r="K306" s="255">
        <f>SUM(L306:M306)</f>
        <v>770</v>
      </c>
      <c r="L306" s="259">
        <v>770</v>
      </c>
      <c r="M306" s="237"/>
      <c r="N306" s="174"/>
      <c r="P306" s="252"/>
      <c r="Q306" s="453"/>
      <c r="R306" s="47"/>
      <c r="S306" s="47"/>
      <c r="T306" s="46"/>
    </row>
    <row r="307" spans="1:31" customHeight="1" ht="12.75" s="10" customFormat="1">
      <c r="A307" s="226"/>
      <c r="B307" s="258" t="s">
        <v>1214</v>
      </c>
      <c r="C307" s="181" t="s">
        <v>19</v>
      </c>
      <c r="D307" s="181" t="s">
        <v>20</v>
      </c>
      <c r="E307" s="181" t="s">
        <v>21</v>
      </c>
      <c r="F307" s="594" t="s">
        <v>1047</v>
      </c>
      <c r="G307" s="592"/>
      <c r="H307" s="592"/>
      <c r="I307" s="593"/>
      <c r="J307" s="181" t="s">
        <v>23</v>
      </c>
      <c r="K307" s="255">
        <f>SUM(L307:M307)</f>
        <v>9500</v>
      </c>
      <c r="L307" s="259">
        <v>9500</v>
      </c>
      <c r="M307" s="237"/>
      <c r="N307" s="174"/>
      <c r="P307" s="252"/>
      <c r="Q307" s="453"/>
      <c r="R307" s="47"/>
      <c r="S307" s="47"/>
      <c r="T307" s="46"/>
    </row>
    <row r="308" spans="1:31" customHeight="1" ht="12.75" s="10" customFormat="1">
      <c r="A308" s="226"/>
      <c r="B308" s="258" t="s">
        <v>1215</v>
      </c>
      <c r="C308" s="181" t="s">
        <v>19</v>
      </c>
      <c r="D308" s="181" t="s">
        <v>20</v>
      </c>
      <c r="E308" s="181" t="s">
        <v>21</v>
      </c>
      <c r="F308" s="594" t="s">
        <v>1047</v>
      </c>
      <c r="G308" s="592"/>
      <c r="H308" s="592"/>
      <c r="I308" s="593"/>
      <c r="J308" s="181" t="s">
        <v>23</v>
      </c>
      <c r="K308" s="255">
        <f>SUM(L308:M308)</f>
        <v>18688</v>
      </c>
      <c r="L308" s="259">
        <v>18688</v>
      </c>
      <c r="M308" s="237"/>
      <c r="N308" s="174"/>
      <c r="P308" s="252"/>
      <c r="Q308" s="453"/>
      <c r="R308" s="47"/>
      <c r="S308" s="47"/>
      <c r="T308" s="46"/>
    </row>
    <row r="309" spans="1:31" customHeight="1" ht="12.75" s="10" customFormat="1">
      <c r="A309" s="226"/>
      <c r="B309" s="258" t="s">
        <v>1216</v>
      </c>
      <c r="C309" s="181" t="s">
        <v>19</v>
      </c>
      <c r="D309" s="181" t="s">
        <v>20</v>
      </c>
      <c r="E309" s="181" t="s">
        <v>21</v>
      </c>
      <c r="F309" s="594" t="s">
        <v>1047</v>
      </c>
      <c r="G309" s="592"/>
      <c r="H309" s="592"/>
      <c r="I309" s="593"/>
      <c r="J309" s="181" t="s">
        <v>23</v>
      </c>
      <c r="K309" s="255">
        <f>SUM(L309:M309)</f>
        <v>7680</v>
      </c>
      <c r="L309" s="259">
        <v>7680</v>
      </c>
      <c r="M309" s="237"/>
      <c r="N309" s="174"/>
      <c r="P309" s="252"/>
      <c r="Q309" s="453"/>
      <c r="R309" s="47"/>
      <c r="S309" s="47"/>
      <c r="T309" s="46"/>
    </row>
    <row r="310" spans="1:31" customHeight="1" ht="12.75" s="10" customFormat="1">
      <c r="A310" s="226"/>
      <c r="B310" s="258" t="s">
        <v>1217</v>
      </c>
      <c r="C310" s="181" t="s">
        <v>19</v>
      </c>
      <c r="D310" s="181" t="s">
        <v>20</v>
      </c>
      <c r="E310" s="181" t="s">
        <v>21</v>
      </c>
      <c r="F310" s="594" t="s">
        <v>1047</v>
      </c>
      <c r="G310" s="592"/>
      <c r="H310" s="592"/>
      <c r="I310" s="593"/>
      <c r="J310" s="181" t="s">
        <v>23</v>
      </c>
      <c r="K310" s="255">
        <f>SUM(L310:M310)</f>
        <v>2268</v>
      </c>
      <c r="L310" s="259">
        <v>2268</v>
      </c>
      <c r="M310" s="237"/>
      <c r="N310" s="174"/>
      <c r="P310" s="252"/>
      <c r="Q310" s="453"/>
      <c r="R310" s="47"/>
      <c r="S310" s="47"/>
      <c r="T310" s="46"/>
    </row>
    <row r="311" spans="1:31" customHeight="1" ht="12.75" s="10" customFormat="1">
      <c r="A311" s="226"/>
      <c r="B311" s="258" t="s">
        <v>1218</v>
      </c>
      <c r="C311" s="181" t="s">
        <v>19</v>
      </c>
      <c r="D311" s="181" t="s">
        <v>20</v>
      </c>
      <c r="E311" s="181" t="s">
        <v>21</v>
      </c>
      <c r="F311" s="594" t="s">
        <v>1047</v>
      </c>
      <c r="G311" s="592"/>
      <c r="H311" s="592"/>
      <c r="I311" s="593"/>
      <c r="J311" s="181" t="s">
        <v>23</v>
      </c>
      <c r="K311" s="255">
        <f>SUM(L311:M311)</f>
        <v>2480</v>
      </c>
      <c r="L311" s="259">
        <v>2480</v>
      </c>
      <c r="M311" s="237"/>
      <c r="N311" s="174"/>
      <c r="P311" s="252"/>
      <c r="Q311" s="453"/>
      <c r="R311" s="47"/>
      <c r="S311" s="47"/>
      <c r="T311" s="46"/>
    </row>
    <row r="312" spans="1:31" customHeight="1" ht="12.75" s="10" customFormat="1">
      <c r="A312" s="226"/>
      <c r="B312" s="258" t="s">
        <v>1219</v>
      </c>
      <c r="C312" s="181" t="s">
        <v>19</v>
      </c>
      <c r="D312" s="181" t="s">
        <v>20</v>
      </c>
      <c r="E312" s="181" t="s">
        <v>21</v>
      </c>
      <c r="F312" s="594" t="s">
        <v>1047</v>
      </c>
      <c r="G312" s="592"/>
      <c r="H312" s="592"/>
      <c r="I312" s="593"/>
      <c r="J312" s="181" t="s">
        <v>23</v>
      </c>
      <c r="K312" s="255">
        <f>SUM(L312:M312)</f>
        <v>1080</v>
      </c>
      <c r="L312" s="259">
        <v>1080</v>
      </c>
      <c r="M312" s="237"/>
      <c r="N312" s="174"/>
      <c r="P312" s="252"/>
      <c r="Q312" s="453"/>
      <c r="R312" s="47"/>
      <c r="S312" s="47"/>
      <c r="T312" s="46"/>
    </row>
    <row r="313" spans="1:31" customHeight="1" ht="12.75" s="10" customFormat="1">
      <c r="A313" s="226"/>
      <c r="B313" s="258" t="s">
        <v>1220</v>
      </c>
      <c r="C313" s="181" t="s">
        <v>19</v>
      </c>
      <c r="D313" s="181" t="s">
        <v>20</v>
      </c>
      <c r="E313" s="181" t="s">
        <v>21</v>
      </c>
      <c r="F313" s="594" t="s">
        <v>1047</v>
      </c>
      <c r="G313" s="592"/>
      <c r="H313" s="592"/>
      <c r="I313" s="593"/>
      <c r="J313" s="181" t="s">
        <v>23</v>
      </c>
      <c r="K313" s="255">
        <f>SUM(L313:M313)</f>
        <v>1852</v>
      </c>
      <c r="L313" s="259">
        <v>1852</v>
      </c>
      <c r="M313" s="237"/>
      <c r="N313" s="174"/>
      <c r="P313" s="252"/>
      <c r="Q313" s="453"/>
      <c r="R313" s="47"/>
      <c r="S313" s="47"/>
      <c r="T313" s="46"/>
    </row>
    <row r="314" spans="1:31" customHeight="1" ht="12.75" s="10" customFormat="1">
      <c r="A314" s="226"/>
      <c r="B314" s="258" t="s">
        <v>1221</v>
      </c>
      <c r="C314" s="181" t="s">
        <v>19</v>
      </c>
      <c r="D314" s="181" t="s">
        <v>20</v>
      </c>
      <c r="E314" s="181" t="s">
        <v>21</v>
      </c>
      <c r="F314" s="594" t="s">
        <v>1047</v>
      </c>
      <c r="G314" s="592"/>
      <c r="H314" s="592"/>
      <c r="I314" s="593"/>
      <c r="J314" s="181" t="s">
        <v>23</v>
      </c>
      <c r="K314" s="255">
        <f>SUM(L314:M314)</f>
        <v>62010</v>
      </c>
      <c r="L314" s="259">
        <v>62010</v>
      </c>
      <c r="M314" s="237"/>
      <c r="N314" s="174"/>
      <c r="P314" s="252"/>
      <c r="Q314" s="453"/>
      <c r="R314" s="47"/>
      <c r="S314" s="47"/>
      <c r="T314" s="46"/>
    </row>
    <row r="315" spans="1:31" customHeight="1" ht="12.75" s="10" customFormat="1">
      <c r="A315" s="226"/>
      <c r="B315" s="258" t="s">
        <v>1222</v>
      </c>
      <c r="C315" s="181" t="s">
        <v>19</v>
      </c>
      <c r="D315" s="181" t="s">
        <v>20</v>
      </c>
      <c r="E315" s="181" t="s">
        <v>21</v>
      </c>
      <c r="F315" s="594" t="s">
        <v>1047</v>
      </c>
      <c r="G315" s="592"/>
      <c r="H315" s="592"/>
      <c r="I315" s="593"/>
      <c r="J315" s="181" t="s">
        <v>23</v>
      </c>
      <c r="K315" s="255">
        <f>SUM(L315:M315)</f>
        <v>11250</v>
      </c>
      <c r="L315" s="259">
        <v>11250</v>
      </c>
      <c r="M315" s="237"/>
      <c r="N315" s="174"/>
      <c r="P315" s="252"/>
      <c r="Q315" s="453"/>
      <c r="R315" s="47"/>
      <c r="S315" s="47"/>
      <c r="T315" s="46"/>
    </row>
    <row r="316" spans="1:31" customHeight="1" ht="12.75" s="10" customFormat="1">
      <c r="A316" s="226"/>
      <c r="B316" s="258" t="s">
        <v>1223</v>
      </c>
      <c r="C316" s="181" t="s">
        <v>19</v>
      </c>
      <c r="D316" s="181" t="s">
        <v>20</v>
      </c>
      <c r="E316" s="181" t="s">
        <v>21</v>
      </c>
      <c r="F316" s="594" t="s">
        <v>1047</v>
      </c>
      <c r="G316" s="592"/>
      <c r="H316" s="592"/>
      <c r="I316" s="593"/>
      <c r="J316" s="181" t="s">
        <v>23</v>
      </c>
      <c r="K316" s="255">
        <f>SUM(L316:M316)</f>
        <v>41910</v>
      </c>
      <c r="L316" s="259">
        <v>41910</v>
      </c>
      <c r="M316" s="237"/>
      <c r="N316" s="174"/>
      <c r="P316" s="252"/>
      <c r="Q316" s="453"/>
      <c r="R316" s="47"/>
      <c r="S316" s="47"/>
      <c r="T316" s="46"/>
    </row>
    <row r="317" spans="1:31" customHeight="1" ht="12.75" s="10" customFormat="1">
      <c r="A317" s="226"/>
      <c r="B317" s="258" t="s">
        <v>1224</v>
      </c>
      <c r="C317" s="181" t="s">
        <v>19</v>
      </c>
      <c r="D317" s="181" t="s">
        <v>20</v>
      </c>
      <c r="E317" s="181" t="s">
        <v>21</v>
      </c>
      <c r="F317" s="594" t="s">
        <v>1047</v>
      </c>
      <c r="G317" s="592"/>
      <c r="H317" s="592"/>
      <c r="I317" s="593"/>
      <c r="J317" s="181" t="s">
        <v>23</v>
      </c>
      <c r="K317" s="255">
        <f>SUM(L317:M317)</f>
        <v>21510</v>
      </c>
      <c r="L317" s="259">
        <v>21510</v>
      </c>
      <c r="M317" s="237"/>
      <c r="N317" s="174"/>
      <c r="P317" s="252"/>
      <c r="Q317" s="453"/>
      <c r="R317" s="47"/>
      <c r="S317" s="47"/>
      <c r="T317" s="46"/>
    </row>
    <row r="318" spans="1:31" customHeight="1" ht="12.75" s="10" customFormat="1">
      <c r="A318" s="226"/>
      <c r="B318" s="258" t="s">
        <v>1225</v>
      </c>
      <c r="C318" s="181" t="s">
        <v>19</v>
      </c>
      <c r="D318" s="181" t="s">
        <v>20</v>
      </c>
      <c r="E318" s="181" t="s">
        <v>21</v>
      </c>
      <c r="F318" s="594" t="s">
        <v>1047</v>
      </c>
      <c r="G318" s="592"/>
      <c r="H318" s="592"/>
      <c r="I318" s="593"/>
      <c r="J318" s="181" t="s">
        <v>23</v>
      </c>
      <c r="K318" s="255">
        <f>SUM(L318:M318)</f>
        <v>9600</v>
      </c>
      <c r="L318" s="259">
        <v>9600</v>
      </c>
      <c r="M318" s="237"/>
      <c r="N318" s="174"/>
      <c r="P318" s="252"/>
      <c r="Q318" s="453"/>
      <c r="R318" s="47"/>
      <c r="S318" s="47"/>
      <c r="T318" s="46"/>
    </row>
    <row r="319" spans="1:31" customHeight="1" ht="12.75" s="10" customFormat="1">
      <c r="A319" s="226"/>
      <c r="B319" s="258" t="s">
        <v>1226</v>
      </c>
      <c r="C319" s="181" t="s">
        <v>19</v>
      </c>
      <c r="D319" s="181" t="s">
        <v>20</v>
      </c>
      <c r="E319" s="181" t="s">
        <v>21</v>
      </c>
      <c r="F319" s="594" t="s">
        <v>1047</v>
      </c>
      <c r="G319" s="592"/>
      <c r="H319" s="592"/>
      <c r="I319" s="593"/>
      <c r="J319" s="181" t="s">
        <v>23</v>
      </c>
      <c r="K319" s="255">
        <f>SUM(L319:M319)</f>
        <v>41130</v>
      </c>
      <c r="L319" s="259">
        <v>41130</v>
      </c>
      <c r="M319" s="237"/>
      <c r="N319" s="174"/>
      <c r="P319" s="252"/>
      <c r="Q319" s="453"/>
      <c r="R319" s="47"/>
      <c r="S319" s="47"/>
      <c r="T319" s="46"/>
    </row>
    <row r="320" spans="1:31" customHeight="1" ht="12.75" s="10" customFormat="1">
      <c r="A320" s="226"/>
      <c r="B320" s="258" t="s">
        <v>1227</v>
      </c>
      <c r="C320" s="181" t="s">
        <v>19</v>
      </c>
      <c r="D320" s="181" t="s">
        <v>20</v>
      </c>
      <c r="E320" s="181" t="s">
        <v>21</v>
      </c>
      <c r="F320" s="594" t="s">
        <v>1047</v>
      </c>
      <c r="G320" s="592"/>
      <c r="H320" s="592"/>
      <c r="I320" s="593"/>
      <c r="J320" s="181" t="s">
        <v>23</v>
      </c>
      <c r="K320" s="255">
        <f>SUM(L320:M320)</f>
        <v>1140</v>
      </c>
      <c r="L320" s="259">
        <v>1140</v>
      </c>
      <c r="M320" s="237"/>
      <c r="N320" s="174"/>
      <c r="P320" s="252"/>
      <c r="Q320" s="453"/>
      <c r="R320" s="47"/>
      <c r="S320" s="47"/>
      <c r="T320" s="46"/>
    </row>
    <row r="321" spans="1:31" customHeight="1" ht="12.75" s="10" customFormat="1">
      <c r="A321" s="226"/>
      <c r="B321" s="258" t="s">
        <v>1228</v>
      </c>
      <c r="C321" s="181" t="s">
        <v>19</v>
      </c>
      <c r="D321" s="181" t="s">
        <v>20</v>
      </c>
      <c r="E321" s="181" t="s">
        <v>21</v>
      </c>
      <c r="F321" s="594" t="s">
        <v>1047</v>
      </c>
      <c r="G321" s="592"/>
      <c r="H321" s="592"/>
      <c r="I321" s="593"/>
      <c r="J321" s="181" t="s">
        <v>23</v>
      </c>
      <c r="K321" s="255">
        <f>SUM(L321:M321)</f>
        <v>750</v>
      </c>
      <c r="L321" s="259">
        <v>750</v>
      </c>
      <c r="M321" s="237"/>
      <c r="N321" s="174"/>
      <c r="P321" s="252"/>
      <c r="Q321" s="453"/>
      <c r="R321" s="47"/>
      <c r="S321" s="47"/>
      <c r="T321" s="46"/>
    </row>
    <row r="322" spans="1:31" customHeight="1" ht="12.75" s="10" customFormat="1">
      <c r="A322" s="226"/>
      <c r="B322" s="258" t="s">
        <v>1229</v>
      </c>
      <c r="C322" s="181" t="s">
        <v>19</v>
      </c>
      <c r="D322" s="181" t="s">
        <v>20</v>
      </c>
      <c r="E322" s="181" t="s">
        <v>21</v>
      </c>
      <c r="F322" s="594" t="s">
        <v>1047</v>
      </c>
      <c r="G322" s="592"/>
      <c r="H322" s="592"/>
      <c r="I322" s="593"/>
      <c r="J322" s="181" t="s">
        <v>23</v>
      </c>
      <c r="K322" s="255">
        <f>SUM(L322:M322)</f>
        <v>2700</v>
      </c>
      <c r="L322" s="259">
        <v>2700</v>
      </c>
      <c r="M322" s="237"/>
      <c r="N322" s="174"/>
      <c r="P322" s="252"/>
      <c r="Q322" s="453"/>
      <c r="R322" s="47"/>
      <c r="S322" s="47"/>
      <c r="T322" s="46"/>
    </row>
    <row r="323" spans="1:31" customHeight="1" ht="12.75" s="10" customFormat="1">
      <c r="A323" s="226"/>
      <c r="B323" s="258" t="s">
        <v>1230</v>
      </c>
      <c r="C323" s="181" t="s">
        <v>19</v>
      </c>
      <c r="D323" s="181" t="s">
        <v>20</v>
      </c>
      <c r="E323" s="181" t="s">
        <v>21</v>
      </c>
      <c r="F323" s="594" t="s">
        <v>1047</v>
      </c>
      <c r="G323" s="592"/>
      <c r="H323" s="592"/>
      <c r="I323" s="593"/>
      <c r="J323" s="181" t="s">
        <v>23</v>
      </c>
      <c r="K323" s="255">
        <f>SUM(L323:M323)</f>
        <v>2640</v>
      </c>
      <c r="L323" s="259">
        <v>2640</v>
      </c>
      <c r="M323" s="237"/>
      <c r="N323" s="174"/>
      <c r="P323" s="252"/>
      <c r="Q323" s="453"/>
      <c r="R323" s="47"/>
      <c r="S323" s="47"/>
      <c r="T323" s="46"/>
    </row>
    <row r="324" spans="1:31" customHeight="1" ht="12.75" s="10" customFormat="1">
      <c r="A324" s="226"/>
      <c r="B324" s="258" t="s">
        <v>1231</v>
      </c>
      <c r="C324" s="181" t="s">
        <v>19</v>
      </c>
      <c r="D324" s="181" t="s">
        <v>20</v>
      </c>
      <c r="E324" s="181" t="s">
        <v>21</v>
      </c>
      <c r="F324" s="594" t="s">
        <v>1047</v>
      </c>
      <c r="G324" s="592"/>
      <c r="H324" s="592"/>
      <c r="I324" s="593"/>
      <c r="J324" s="181" t="s">
        <v>23</v>
      </c>
      <c r="K324" s="255">
        <f>SUM(L324:M324)</f>
        <v>2640</v>
      </c>
      <c r="L324" s="259">
        <v>2640</v>
      </c>
      <c r="M324" s="237"/>
      <c r="N324" s="174"/>
      <c r="P324" s="252"/>
      <c r="Q324" s="453"/>
      <c r="R324" s="47"/>
      <c r="S324" s="47"/>
      <c r="T324" s="46"/>
    </row>
    <row r="325" spans="1:31" customHeight="1" ht="12.75" s="10" customFormat="1">
      <c r="A325" s="226"/>
      <c r="B325" s="258" t="s">
        <v>1232</v>
      </c>
      <c r="C325" s="181" t="s">
        <v>19</v>
      </c>
      <c r="D325" s="181" t="s">
        <v>20</v>
      </c>
      <c r="E325" s="181" t="s">
        <v>21</v>
      </c>
      <c r="F325" s="594" t="s">
        <v>1047</v>
      </c>
      <c r="G325" s="592"/>
      <c r="H325" s="592"/>
      <c r="I325" s="593"/>
      <c r="J325" s="181" t="s">
        <v>23</v>
      </c>
      <c r="K325" s="255">
        <f>SUM(L325:M325)</f>
        <v>5790</v>
      </c>
      <c r="L325" s="259">
        <v>5790</v>
      </c>
      <c r="M325" s="237"/>
      <c r="N325" s="174"/>
      <c r="P325" s="252"/>
      <c r="Q325" s="453"/>
      <c r="R325" s="47"/>
      <c r="S325" s="47"/>
      <c r="T325" s="46"/>
    </row>
    <row r="326" spans="1:31" customHeight="1" ht="12.75" s="10" customFormat="1">
      <c r="A326" s="226"/>
      <c r="B326" s="258" t="s">
        <v>1233</v>
      </c>
      <c r="C326" s="181" t="s">
        <v>19</v>
      </c>
      <c r="D326" s="181" t="s">
        <v>20</v>
      </c>
      <c r="E326" s="181" t="s">
        <v>21</v>
      </c>
      <c r="F326" s="594" t="s">
        <v>1047</v>
      </c>
      <c r="G326" s="592"/>
      <c r="H326" s="592"/>
      <c r="I326" s="593"/>
      <c r="J326" s="181" t="s">
        <v>23</v>
      </c>
      <c r="K326" s="255">
        <f>SUM(L326:M326)</f>
        <v>216</v>
      </c>
      <c r="L326" s="259">
        <v>216</v>
      </c>
      <c r="M326" s="237"/>
      <c r="N326" s="174"/>
      <c r="P326" s="252"/>
      <c r="Q326" s="453"/>
      <c r="R326" s="47"/>
      <c r="S326" s="47"/>
      <c r="T326" s="46"/>
    </row>
    <row r="327" spans="1:31" customHeight="1" ht="12.75" s="10" customFormat="1">
      <c r="A327" s="226"/>
      <c r="B327" s="258" t="s">
        <v>1234</v>
      </c>
      <c r="C327" s="181" t="s">
        <v>19</v>
      </c>
      <c r="D327" s="181" t="s">
        <v>20</v>
      </c>
      <c r="E327" s="181" t="s">
        <v>21</v>
      </c>
      <c r="F327" s="594" t="s">
        <v>1047</v>
      </c>
      <c r="G327" s="592"/>
      <c r="H327" s="592"/>
      <c r="I327" s="593"/>
      <c r="J327" s="181" t="s">
        <v>23</v>
      </c>
      <c r="K327" s="255">
        <f>SUM(L327:M327)</f>
        <v>11970</v>
      </c>
      <c r="L327" s="259">
        <v>11970</v>
      </c>
      <c r="M327" s="237"/>
      <c r="N327" s="174"/>
      <c r="P327" s="252"/>
      <c r="Q327" s="453"/>
      <c r="R327" s="47"/>
      <c r="S327" s="47"/>
      <c r="T327" s="46"/>
    </row>
    <row r="328" spans="1:31" customHeight="1" ht="12.75" s="10" customFormat="1">
      <c r="A328" s="226"/>
      <c r="B328" s="258" t="s">
        <v>1235</v>
      </c>
      <c r="C328" s="181" t="s">
        <v>19</v>
      </c>
      <c r="D328" s="181" t="s">
        <v>20</v>
      </c>
      <c r="E328" s="181" t="s">
        <v>21</v>
      </c>
      <c r="F328" s="594" t="s">
        <v>1047</v>
      </c>
      <c r="G328" s="592"/>
      <c r="H328" s="592"/>
      <c r="I328" s="593"/>
      <c r="J328" s="181" t="s">
        <v>23</v>
      </c>
      <c r="K328" s="255">
        <f>SUM(L328:M328)</f>
        <v>2925</v>
      </c>
      <c r="L328" s="259">
        <v>2925</v>
      </c>
      <c r="M328" s="237"/>
      <c r="N328" s="174"/>
      <c r="P328" s="252"/>
      <c r="Q328" s="453"/>
      <c r="R328" s="47"/>
      <c r="S328" s="47"/>
      <c r="T328" s="46"/>
    </row>
    <row r="329" spans="1:31" customHeight="1" ht="12.75" s="10" customFormat="1">
      <c r="A329" s="226"/>
      <c r="B329" s="258" t="s">
        <v>1236</v>
      </c>
      <c r="C329" s="181" t="s">
        <v>19</v>
      </c>
      <c r="D329" s="181" t="s">
        <v>20</v>
      </c>
      <c r="E329" s="181" t="s">
        <v>21</v>
      </c>
      <c r="F329" s="594" t="s">
        <v>1047</v>
      </c>
      <c r="G329" s="592"/>
      <c r="H329" s="592"/>
      <c r="I329" s="593"/>
      <c r="J329" s="181" t="s">
        <v>23</v>
      </c>
      <c r="K329" s="255">
        <f>SUM(L329:M329)</f>
        <v>12375</v>
      </c>
      <c r="L329" s="259">
        <v>12375</v>
      </c>
      <c r="M329" s="237"/>
      <c r="N329" s="174"/>
      <c r="P329" s="252"/>
      <c r="Q329" s="453"/>
      <c r="R329" s="47"/>
      <c r="S329" s="47"/>
      <c r="T329" s="46"/>
    </row>
    <row r="330" spans="1:31" customHeight="1" ht="12.75" s="10" customFormat="1">
      <c r="A330" s="226"/>
      <c r="B330" s="258" t="s">
        <v>1237</v>
      </c>
      <c r="C330" s="181" t="s">
        <v>19</v>
      </c>
      <c r="D330" s="181" t="s">
        <v>20</v>
      </c>
      <c r="E330" s="181" t="s">
        <v>21</v>
      </c>
      <c r="F330" s="594" t="s">
        <v>1047</v>
      </c>
      <c r="G330" s="592"/>
      <c r="H330" s="592"/>
      <c r="I330" s="593"/>
      <c r="J330" s="181" t="s">
        <v>23</v>
      </c>
      <c r="K330" s="255">
        <f>SUM(L330:M330)</f>
        <v>1125</v>
      </c>
      <c r="L330" s="259">
        <v>1125</v>
      </c>
      <c r="M330" s="237"/>
      <c r="N330" s="174"/>
      <c r="P330" s="252"/>
      <c r="Q330" s="453"/>
      <c r="R330" s="47"/>
      <c r="S330" s="47"/>
      <c r="T330" s="46"/>
    </row>
    <row r="331" spans="1:31" customHeight="1" ht="12.75" s="10" customFormat="1">
      <c r="A331" s="226"/>
      <c r="B331" s="258" t="s">
        <v>1238</v>
      </c>
      <c r="C331" s="181" t="s">
        <v>19</v>
      </c>
      <c r="D331" s="181" t="s">
        <v>20</v>
      </c>
      <c r="E331" s="181" t="s">
        <v>21</v>
      </c>
      <c r="F331" s="594" t="s">
        <v>1047</v>
      </c>
      <c r="G331" s="592"/>
      <c r="H331" s="592"/>
      <c r="I331" s="593"/>
      <c r="J331" s="181" t="s">
        <v>23</v>
      </c>
      <c r="K331" s="255">
        <f>SUM(L331:M331)</f>
        <v>20000</v>
      </c>
      <c r="L331" s="259">
        <v>20000</v>
      </c>
      <c r="M331" s="237"/>
      <c r="N331" s="174"/>
      <c r="P331" s="252"/>
      <c r="Q331" s="453"/>
      <c r="R331" s="47"/>
      <c r="S331" s="47"/>
      <c r="T331" s="46"/>
    </row>
    <row r="332" spans="1:31" customHeight="1" ht="12.75" s="10" customFormat="1">
      <c r="A332" s="226"/>
      <c r="B332" s="258" t="s">
        <v>1239</v>
      </c>
      <c r="C332" s="181" t="s">
        <v>19</v>
      </c>
      <c r="D332" s="181" t="s">
        <v>20</v>
      </c>
      <c r="E332" s="181" t="s">
        <v>21</v>
      </c>
      <c r="F332" s="594" t="s">
        <v>1047</v>
      </c>
      <c r="G332" s="592"/>
      <c r="H332" s="592"/>
      <c r="I332" s="593"/>
      <c r="J332" s="181" t="s">
        <v>23</v>
      </c>
      <c r="K332" s="255">
        <f>SUM(L332:M332)</f>
        <v>2055</v>
      </c>
      <c r="L332" s="259">
        <v>2055</v>
      </c>
      <c r="M332" s="237"/>
      <c r="N332" s="174"/>
      <c r="P332" s="252"/>
      <c r="Q332" s="453"/>
      <c r="R332" s="47"/>
      <c r="S332" s="47"/>
      <c r="T332" s="46"/>
    </row>
    <row r="333" spans="1:31" customHeight="1" ht="12.75" hidden="true" s="10" customFormat="1">
      <c r="A333" s="226"/>
      <c r="B333" s="258" t="s">
        <v>1240</v>
      </c>
      <c r="C333" s="181" t="s">
        <v>19</v>
      </c>
      <c r="D333" s="181" t="s">
        <v>20</v>
      </c>
      <c r="E333" s="181" t="s">
        <v>21</v>
      </c>
      <c r="F333" s="594" t="s">
        <v>1047</v>
      </c>
      <c r="G333" s="592"/>
      <c r="H333" s="592"/>
      <c r="I333" s="593"/>
      <c r="J333" s="181" t="s">
        <v>23</v>
      </c>
      <c r="K333" s="255">
        <f>SUM(L333:M333)</f>
        <v>0</v>
      </c>
      <c r="L333" s="259">
        <v>0</v>
      </c>
      <c r="M333" s="237"/>
      <c r="N333" s="174"/>
      <c r="P333" s="252"/>
      <c r="Q333" s="453"/>
      <c r="R333" s="47"/>
      <c r="S333" s="47"/>
      <c r="T333" s="46"/>
    </row>
    <row r="334" spans="1:31" customHeight="1" ht="12.75" s="10" customFormat="1">
      <c r="A334" s="226"/>
      <c r="B334" s="258" t="s">
        <v>1241</v>
      </c>
      <c r="C334" s="181" t="s">
        <v>19</v>
      </c>
      <c r="D334" s="181" t="s">
        <v>20</v>
      </c>
      <c r="E334" s="181" t="s">
        <v>21</v>
      </c>
      <c r="F334" s="594" t="s">
        <v>1047</v>
      </c>
      <c r="G334" s="592"/>
      <c r="H334" s="592"/>
      <c r="I334" s="593"/>
      <c r="J334" s="181" t="s">
        <v>23</v>
      </c>
      <c r="K334" s="255">
        <f>SUM(L334:M334)</f>
        <v>6500</v>
      </c>
      <c r="L334" s="259">
        <v>6500</v>
      </c>
      <c r="M334" s="237"/>
      <c r="N334" s="174"/>
      <c r="P334" s="252"/>
      <c r="Q334" s="453"/>
      <c r="R334" s="47"/>
      <c r="S334" s="47"/>
      <c r="T334" s="46"/>
    </row>
    <row r="335" spans="1:31" customHeight="1" ht="12.75" s="10" customFormat="1">
      <c r="A335" s="226"/>
      <c r="B335" s="258" t="s">
        <v>1242</v>
      </c>
      <c r="C335" s="181" t="s">
        <v>19</v>
      </c>
      <c r="D335" s="181" t="s">
        <v>20</v>
      </c>
      <c r="E335" s="181" t="s">
        <v>21</v>
      </c>
      <c r="F335" s="594" t="s">
        <v>1047</v>
      </c>
      <c r="G335" s="592"/>
      <c r="H335" s="592"/>
      <c r="I335" s="593"/>
      <c r="J335" s="181" t="s">
        <v>23</v>
      </c>
      <c r="K335" s="255">
        <f>SUM(L335:M335)</f>
        <v>390</v>
      </c>
      <c r="L335" s="259">
        <v>390</v>
      </c>
      <c r="M335" s="237"/>
      <c r="N335" s="174"/>
      <c r="P335" s="252"/>
      <c r="Q335" s="453"/>
      <c r="R335" s="47"/>
      <c r="S335" s="47"/>
      <c r="T335" s="46"/>
    </row>
    <row r="336" spans="1:31" customHeight="1" ht="12.75" hidden="true" s="10" customFormat="1">
      <c r="A336" s="226"/>
      <c r="B336" s="258" t="s">
        <v>1243</v>
      </c>
      <c r="C336" s="181" t="s">
        <v>19</v>
      </c>
      <c r="D336" s="181" t="s">
        <v>20</v>
      </c>
      <c r="E336" s="181" t="s">
        <v>21</v>
      </c>
      <c r="F336" s="594" t="s">
        <v>1047</v>
      </c>
      <c r="G336" s="592"/>
      <c r="H336" s="592"/>
      <c r="I336" s="593"/>
      <c r="J336" s="181" t="s">
        <v>23</v>
      </c>
      <c r="K336" s="255">
        <f>SUM(L336:M336)</f>
        <v>0</v>
      </c>
      <c r="L336" s="259">
        <v>0</v>
      </c>
      <c r="M336" s="237"/>
      <c r="N336" s="174"/>
      <c r="P336" s="252"/>
      <c r="Q336" s="453"/>
      <c r="R336" s="47"/>
      <c r="S336" s="47"/>
      <c r="T336" s="46"/>
    </row>
    <row r="337" spans="1:31" customHeight="1" ht="12.75" s="10" customFormat="1">
      <c r="A337" s="226"/>
      <c r="B337" s="258" t="s">
        <v>1244</v>
      </c>
      <c r="C337" s="181" t="s">
        <v>19</v>
      </c>
      <c r="D337" s="181" t="s">
        <v>20</v>
      </c>
      <c r="E337" s="181" t="s">
        <v>21</v>
      </c>
      <c r="F337" s="594" t="s">
        <v>1047</v>
      </c>
      <c r="G337" s="592"/>
      <c r="H337" s="592"/>
      <c r="I337" s="593"/>
      <c r="J337" s="181" t="s">
        <v>23</v>
      </c>
      <c r="K337" s="255">
        <f>SUM(L337:M337)</f>
        <v>330</v>
      </c>
      <c r="L337" s="259">
        <v>330</v>
      </c>
      <c r="M337" s="237"/>
      <c r="N337" s="174"/>
      <c r="P337" s="252"/>
      <c r="Q337" s="453"/>
      <c r="R337" s="47"/>
      <c r="S337" s="47"/>
      <c r="T337" s="46"/>
    </row>
    <row r="338" spans="1:31" customHeight="1" ht="12.75" hidden="true" s="10" customFormat="1">
      <c r="A338" s="226"/>
      <c r="B338" s="258" t="s">
        <v>1245</v>
      </c>
      <c r="C338" s="181" t="s">
        <v>19</v>
      </c>
      <c r="D338" s="181" t="s">
        <v>20</v>
      </c>
      <c r="E338" s="181" t="s">
        <v>21</v>
      </c>
      <c r="F338" s="594" t="s">
        <v>1047</v>
      </c>
      <c r="G338" s="592"/>
      <c r="H338" s="592"/>
      <c r="I338" s="593"/>
      <c r="J338" s="181" t="s">
        <v>23</v>
      </c>
      <c r="K338" s="255">
        <f>SUM(L338:M338)</f>
        <v>0</v>
      </c>
      <c r="L338" s="259">
        <v>0</v>
      </c>
      <c r="M338" s="237"/>
      <c r="N338" s="174"/>
      <c r="P338" s="252"/>
      <c r="Q338" s="453"/>
      <c r="R338" s="47"/>
      <c r="S338" s="47"/>
      <c r="T338" s="46"/>
    </row>
    <row r="339" spans="1:31" customHeight="1" ht="12.75" hidden="true" s="10" customFormat="1">
      <c r="A339" s="226"/>
      <c r="B339" s="258" t="s">
        <v>1246</v>
      </c>
      <c r="C339" s="181" t="s">
        <v>19</v>
      </c>
      <c r="D339" s="181" t="s">
        <v>20</v>
      </c>
      <c r="E339" s="181" t="s">
        <v>21</v>
      </c>
      <c r="F339" s="594" t="s">
        <v>1047</v>
      </c>
      <c r="G339" s="592"/>
      <c r="H339" s="592"/>
      <c r="I339" s="593"/>
      <c r="J339" s="181" t="s">
        <v>23</v>
      </c>
      <c r="K339" s="255">
        <f>SUM(L339:M339)</f>
        <v>0</v>
      </c>
      <c r="L339" s="259">
        <v>0</v>
      </c>
      <c r="M339" s="237"/>
      <c r="N339" s="174"/>
      <c r="P339" s="252"/>
      <c r="Q339" s="453"/>
      <c r="R339" s="47"/>
      <c r="S339" s="47"/>
      <c r="T339" s="46"/>
    </row>
    <row r="340" spans="1:31" customHeight="1" ht="12.75" s="10" customFormat="1">
      <c r="A340" s="226"/>
      <c r="B340" s="258" t="s">
        <v>1247</v>
      </c>
      <c r="C340" s="181" t="s">
        <v>19</v>
      </c>
      <c r="D340" s="181" t="s">
        <v>20</v>
      </c>
      <c r="E340" s="181" t="s">
        <v>21</v>
      </c>
      <c r="F340" s="594" t="s">
        <v>1047</v>
      </c>
      <c r="G340" s="592"/>
      <c r="H340" s="592"/>
      <c r="I340" s="593"/>
      <c r="J340" s="181" t="s">
        <v>23</v>
      </c>
      <c r="K340" s="255">
        <f>SUM(L340:M340)</f>
        <v>65800</v>
      </c>
      <c r="L340" s="259">
        <v>65800</v>
      </c>
      <c r="M340" s="237"/>
      <c r="N340" s="174"/>
      <c r="P340" s="252"/>
      <c r="Q340" s="453"/>
      <c r="R340" s="47"/>
      <c r="S340" s="47"/>
      <c r="T340" s="46"/>
    </row>
    <row r="341" spans="1:31" customHeight="1" ht="12.75" s="10" customFormat="1">
      <c r="A341" s="226"/>
      <c r="B341" s="258" t="s">
        <v>1248</v>
      </c>
      <c r="C341" s="181" t="s">
        <v>19</v>
      </c>
      <c r="D341" s="181" t="s">
        <v>20</v>
      </c>
      <c r="E341" s="181" t="s">
        <v>21</v>
      </c>
      <c r="F341" s="594" t="s">
        <v>1047</v>
      </c>
      <c r="G341" s="592"/>
      <c r="H341" s="592"/>
      <c r="I341" s="593"/>
      <c r="J341" s="181" t="s">
        <v>23</v>
      </c>
      <c r="K341" s="255">
        <f>SUM(L341:M341)</f>
        <v>2359</v>
      </c>
      <c r="L341" s="259">
        <v>2359</v>
      </c>
      <c r="M341" s="237"/>
      <c r="N341" s="174"/>
      <c r="P341" s="252"/>
      <c r="Q341" s="453"/>
      <c r="R341" s="47"/>
      <c r="S341" s="47"/>
      <c r="T341" s="46"/>
    </row>
    <row r="342" spans="1:31" customHeight="1" ht="12.75" s="10" customFormat="1">
      <c r="A342" s="226"/>
      <c r="B342" s="258" t="s">
        <v>1249</v>
      </c>
      <c r="C342" s="181" t="s">
        <v>19</v>
      </c>
      <c r="D342" s="181" t="s">
        <v>20</v>
      </c>
      <c r="E342" s="181" t="s">
        <v>21</v>
      </c>
      <c r="F342" s="594" t="s">
        <v>1047</v>
      </c>
      <c r="G342" s="592"/>
      <c r="H342" s="592"/>
      <c r="I342" s="593"/>
      <c r="J342" s="181" t="s">
        <v>23</v>
      </c>
      <c r="K342" s="255">
        <f>SUM(L342:M342)</f>
        <v>25350</v>
      </c>
      <c r="L342" s="259">
        <v>25350</v>
      </c>
      <c r="M342" s="237"/>
      <c r="N342" s="174"/>
      <c r="P342" s="252"/>
      <c r="Q342" s="453"/>
      <c r="R342" s="47"/>
      <c r="S342" s="47"/>
      <c r="T342" s="46"/>
    </row>
    <row r="343" spans="1:31" customHeight="1" ht="12.75" s="10" customFormat="1">
      <c r="A343" s="226"/>
      <c r="B343" s="258" t="s">
        <v>1249</v>
      </c>
      <c r="C343" s="181" t="s">
        <v>19</v>
      </c>
      <c r="D343" s="181" t="s">
        <v>20</v>
      </c>
      <c r="E343" s="181" t="s">
        <v>21</v>
      </c>
      <c r="F343" s="594" t="s">
        <v>1047</v>
      </c>
      <c r="G343" s="592"/>
      <c r="H343" s="592"/>
      <c r="I343" s="593"/>
      <c r="J343" s="181" t="s">
        <v>23</v>
      </c>
      <c r="K343" s="255">
        <f>SUM(L343:M343)</f>
        <v>1339</v>
      </c>
      <c r="L343" s="259">
        <v>1339</v>
      </c>
      <c r="M343" s="237"/>
      <c r="N343" s="174"/>
      <c r="P343" s="252"/>
      <c r="Q343" s="453"/>
      <c r="R343" s="47"/>
      <c r="S343" s="47"/>
      <c r="T343" s="46"/>
    </row>
    <row r="344" spans="1:31" customHeight="1" ht="12.75" s="10" customFormat="1">
      <c r="A344" s="226"/>
      <c r="B344" s="258" t="s">
        <v>1250</v>
      </c>
      <c r="C344" s="181" t="s">
        <v>19</v>
      </c>
      <c r="D344" s="181" t="s">
        <v>20</v>
      </c>
      <c r="E344" s="181" t="s">
        <v>21</v>
      </c>
      <c r="F344" s="594" t="s">
        <v>1047</v>
      </c>
      <c r="G344" s="592"/>
      <c r="H344" s="592"/>
      <c r="I344" s="593"/>
      <c r="J344" s="181" t="s">
        <v>23</v>
      </c>
      <c r="K344" s="255">
        <f>SUM(L344:M344)</f>
        <v>2200</v>
      </c>
      <c r="L344" s="259">
        <v>2200</v>
      </c>
      <c r="M344" s="237"/>
      <c r="N344" s="174"/>
      <c r="P344" s="252"/>
      <c r="Q344" s="453"/>
      <c r="R344" s="47"/>
      <c r="S344" s="47"/>
      <c r="T344" s="46"/>
    </row>
    <row r="345" spans="1:31" customHeight="1" ht="12.75" s="10" customFormat="1">
      <c r="A345" s="226"/>
      <c r="B345" s="258" t="s">
        <v>1251</v>
      </c>
      <c r="C345" s="181" t="s">
        <v>19</v>
      </c>
      <c r="D345" s="181" t="s">
        <v>20</v>
      </c>
      <c r="E345" s="181" t="s">
        <v>21</v>
      </c>
      <c r="F345" s="594" t="s">
        <v>1047</v>
      </c>
      <c r="G345" s="592"/>
      <c r="H345" s="592"/>
      <c r="I345" s="593"/>
      <c r="J345" s="181" t="s">
        <v>23</v>
      </c>
      <c r="K345" s="255">
        <f>SUM(L345:M345)</f>
        <v>21675</v>
      </c>
      <c r="L345" s="259">
        <v>21675</v>
      </c>
      <c r="M345" s="237"/>
      <c r="N345" s="174"/>
      <c r="P345" s="252"/>
      <c r="Q345" s="453"/>
      <c r="R345" s="47"/>
      <c r="S345" s="47"/>
      <c r="T345" s="46"/>
    </row>
    <row r="346" spans="1:31" customHeight="1" ht="12.75" s="10" customFormat="1">
      <c r="A346" s="226"/>
      <c r="B346" s="258" t="s">
        <v>1252</v>
      </c>
      <c r="C346" s="181" t="s">
        <v>19</v>
      </c>
      <c r="D346" s="181" t="s">
        <v>20</v>
      </c>
      <c r="E346" s="181" t="s">
        <v>21</v>
      </c>
      <c r="F346" s="594" t="s">
        <v>1047</v>
      </c>
      <c r="G346" s="592"/>
      <c r="H346" s="592"/>
      <c r="I346" s="593"/>
      <c r="J346" s="181" t="s">
        <v>23</v>
      </c>
      <c r="K346" s="255">
        <f>SUM(L346:M346)</f>
        <v>2740</v>
      </c>
      <c r="L346" s="259">
        <v>2740</v>
      </c>
      <c r="M346" s="237"/>
      <c r="N346" s="174"/>
      <c r="P346" s="252"/>
      <c r="Q346" s="453"/>
      <c r="R346" s="47"/>
      <c r="S346" s="47"/>
      <c r="T346" s="46"/>
    </row>
    <row r="347" spans="1:31" customHeight="1" ht="12.75" hidden="true" s="10" customFormat="1">
      <c r="A347" s="226"/>
      <c r="B347" s="258" t="s">
        <v>1253</v>
      </c>
      <c r="C347" s="181" t="s">
        <v>19</v>
      </c>
      <c r="D347" s="181" t="s">
        <v>20</v>
      </c>
      <c r="E347" s="181" t="s">
        <v>21</v>
      </c>
      <c r="F347" s="594" t="s">
        <v>1047</v>
      </c>
      <c r="G347" s="592"/>
      <c r="H347" s="592"/>
      <c r="I347" s="593"/>
      <c r="J347" s="181" t="s">
        <v>23</v>
      </c>
      <c r="K347" s="255">
        <f>SUM(L347:M347)</f>
        <v>0</v>
      </c>
      <c r="L347" s="259">
        <v>0</v>
      </c>
      <c r="M347" s="237"/>
      <c r="N347" s="174"/>
      <c r="P347" s="252"/>
      <c r="Q347" s="453"/>
      <c r="R347" s="47"/>
      <c r="S347" s="47"/>
      <c r="T347" s="46"/>
    </row>
    <row r="348" spans="1:31" customHeight="1" ht="12.75" s="10" customFormat="1">
      <c r="A348" s="226"/>
      <c r="B348" s="258" t="s">
        <v>1254</v>
      </c>
      <c r="C348" s="181" t="s">
        <v>19</v>
      </c>
      <c r="D348" s="181" t="s">
        <v>20</v>
      </c>
      <c r="E348" s="181" t="s">
        <v>21</v>
      </c>
      <c r="F348" s="594" t="s">
        <v>1047</v>
      </c>
      <c r="G348" s="592"/>
      <c r="H348" s="592"/>
      <c r="I348" s="593"/>
      <c r="J348" s="181" t="s">
        <v>23</v>
      </c>
      <c r="K348" s="255">
        <f>SUM(L348:M348)</f>
        <v>26640</v>
      </c>
      <c r="L348" s="259">
        <v>26640</v>
      </c>
      <c r="M348" s="237"/>
      <c r="N348" s="174"/>
      <c r="P348" s="252"/>
      <c r="Q348" s="453"/>
      <c r="R348" s="47"/>
      <c r="S348" s="47"/>
      <c r="T348" s="46"/>
    </row>
    <row r="349" spans="1:31" customHeight="1" ht="12.75" hidden="true" s="10" customFormat="1">
      <c r="A349" s="226"/>
      <c r="B349" s="258" t="s">
        <v>1255</v>
      </c>
      <c r="C349" s="181" t="s">
        <v>19</v>
      </c>
      <c r="D349" s="181" t="s">
        <v>20</v>
      </c>
      <c r="E349" s="181" t="s">
        <v>21</v>
      </c>
      <c r="F349" s="594" t="s">
        <v>1047</v>
      </c>
      <c r="G349" s="592"/>
      <c r="H349" s="592"/>
      <c r="I349" s="593"/>
      <c r="J349" s="181" t="s">
        <v>23</v>
      </c>
      <c r="K349" s="255">
        <f>SUM(L349:M349)</f>
        <v>0</v>
      </c>
      <c r="L349" s="259">
        <v>0</v>
      </c>
      <c r="M349" s="237"/>
      <c r="N349" s="174"/>
      <c r="P349" s="252"/>
      <c r="Q349" s="453"/>
      <c r="R349" s="47"/>
      <c r="S349" s="47"/>
      <c r="T349" s="46"/>
    </row>
    <row r="350" spans="1:31" customHeight="1" ht="12.75" s="10" customFormat="1">
      <c r="A350" s="226"/>
      <c r="B350" s="258" t="s">
        <v>1256</v>
      </c>
      <c r="C350" s="181" t="s">
        <v>19</v>
      </c>
      <c r="D350" s="181" t="s">
        <v>20</v>
      </c>
      <c r="E350" s="181" t="s">
        <v>21</v>
      </c>
      <c r="F350" s="594" t="s">
        <v>1047</v>
      </c>
      <c r="G350" s="592"/>
      <c r="H350" s="592"/>
      <c r="I350" s="593"/>
      <c r="J350" s="181" t="s">
        <v>23</v>
      </c>
      <c r="K350" s="255">
        <f>SUM(L350:M350)</f>
        <v>1080</v>
      </c>
      <c r="L350" s="259">
        <v>1080</v>
      </c>
      <c r="M350" s="237"/>
      <c r="N350" s="174"/>
      <c r="P350" s="252"/>
      <c r="Q350" s="453"/>
      <c r="R350" s="47"/>
      <c r="S350" s="47"/>
      <c r="T350" s="46"/>
    </row>
    <row r="351" spans="1:31" customHeight="1" ht="12.75" s="10" customFormat="1">
      <c r="A351" s="226"/>
      <c r="B351" s="258" t="s">
        <v>1257</v>
      </c>
      <c r="C351" s="181" t="s">
        <v>19</v>
      </c>
      <c r="D351" s="181" t="s">
        <v>20</v>
      </c>
      <c r="E351" s="181" t="s">
        <v>21</v>
      </c>
      <c r="F351" s="594" t="s">
        <v>1047</v>
      </c>
      <c r="G351" s="592"/>
      <c r="H351" s="592"/>
      <c r="I351" s="593"/>
      <c r="J351" s="181" t="s">
        <v>23</v>
      </c>
      <c r="K351" s="255">
        <f>SUM(L351:M351)</f>
        <v>3500</v>
      </c>
      <c r="L351" s="259">
        <v>3500</v>
      </c>
      <c r="M351" s="237"/>
      <c r="N351" s="174"/>
      <c r="P351" s="252"/>
      <c r="Q351" s="453"/>
      <c r="R351" s="47"/>
      <c r="S351" s="47"/>
      <c r="T351" s="46"/>
    </row>
    <row r="352" spans="1:31" customHeight="1" ht="12.75" s="10" customFormat="1">
      <c r="A352" s="226"/>
      <c r="B352" s="258" t="s">
        <v>1258</v>
      </c>
      <c r="C352" s="181" t="s">
        <v>19</v>
      </c>
      <c r="D352" s="181" t="s">
        <v>20</v>
      </c>
      <c r="E352" s="181" t="s">
        <v>21</v>
      </c>
      <c r="F352" s="594" t="s">
        <v>1047</v>
      </c>
      <c r="G352" s="592"/>
      <c r="H352" s="592"/>
      <c r="I352" s="593"/>
      <c r="J352" s="181" t="s">
        <v>23</v>
      </c>
      <c r="K352" s="255">
        <f>SUM(L352:M352)</f>
        <v>1750</v>
      </c>
      <c r="L352" s="259">
        <v>1750</v>
      </c>
      <c r="M352" s="237"/>
      <c r="N352" s="174"/>
      <c r="P352" s="252"/>
      <c r="Q352" s="453"/>
      <c r="R352" s="47"/>
      <c r="S352" s="47"/>
      <c r="T352" s="46"/>
    </row>
    <row r="353" spans="1:31" customHeight="1" ht="12.75" s="10" customFormat="1">
      <c r="A353" s="226"/>
      <c r="B353" s="258" t="s">
        <v>1259</v>
      </c>
      <c r="C353" s="181" t="s">
        <v>19</v>
      </c>
      <c r="D353" s="181" t="s">
        <v>20</v>
      </c>
      <c r="E353" s="181" t="s">
        <v>21</v>
      </c>
      <c r="F353" s="594" t="s">
        <v>1047</v>
      </c>
      <c r="G353" s="592"/>
      <c r="H353" s="592"/>
      <c r="I353" s="593"/>
      <c r="J353" s="181" t="s">
        <v>23</v>
      </c>
      <c r="K353" s="255">
        <f>SUM(L353:M353)</f>
        <v>7540</v>
      </c>
      <c r="L353" s="259">
        <v>7540</v>
      </c>
      <c r="M353" s="237"/>
      <c r="N353" s="174"/>
      <c r="P353" s="252"/>
      <c r="Q353" s="453"/>
      <c r="R353" s="47"/>
      <c r="S353" s="47"/>
      <c r="T353" s="46"/>
    </row>
    <row r="354" spans="1:31" customHeight="1" ht="12.75" s="10" customFormat="1">
      <c r="A354" s="226"/>
      <c r="B354" s="258" t="s">
        <v>1260</v>
      </c>
      <c r="C354" s="181" t="s">
        <v>19</v>
      </c>
      <c r="D354" s="181" t="s">
        <v>20</v>
      </c>
      <c r="E354" s="181" t="s">
        <v>21</v>
      </c>
      <c r="F354" s="594" t="s">
        <v>1047</v>
      </c>
      <c r="G354" s="592"/>
      <c r="H354" s="592"/>
      <c r="I354" s="593"/>
      <c r="J354" s="181" t="s">
        <v>23</v>
      </c>
      <c r="K354" s="255">
        <f>SUM(L354:M354)</f>
        <v>1400</v>
      </c>
      <c r="L354" s="259">
        <v>1400</v>
      </c>
      <c r="M354" s="237"/>
      <c r="N354" s="174"/>
      <c r="P354" s="252"/>
      <c r="Q354" s="453"/>
      <c r="R354" s="47"/>
      <c r="S354" s="47"/>
      <c r="T354" s="46"/>
    </row>
    <row r="355" spans="1:31" customHeight="1" ht="12.75" s="10" customFormat="1">
      <c r="A355" s="226"/>
      <c r="B355" s="258" t="s">
        <v>1261</v>
      </c>
      <c r="C355" s="181" t="s">
        <v>19</v>
      </c>
      <c r="D355" s="181" t="s">
        <v>20</v>
      </c>
      <c r="E355" s="181" t="s">
        <v>21</v>
      </c>
      <c r="F355" s="594" t="s">
        <v>1047</v>
      </c>
      <c r="G355" s="592"/>
      <c r="H355" s="592"/>
      <c r="I355" s="593"/>
      <c r="J355" s="181" t="s">
        <v>23</v>
      </c>
      <c r="K355" s="255">
        <f>SUM(L355:M355)</f>
        <v>6864</v>
      </c>
      <c r="L355" s="259">
        <v>6864</v>
      </c>
      <c r="M355" s="237"/>
      <c r="N355" s="174"/>
      <c r="P355" s="252"/>
      <c r="Q355" s="453"/>
      <c r="R355" s="47"/>
      <c r="S355" s="47"/>
      <c r="T355" s="46"/>
    </row>
    <row r="356" spans="1:31" customHeight="1" ht="12.75" s="10" customFormat="1">
      <c r="A356" s="226"/>
      <c r="B356" s="258" t="s">
        <v>1262</v>
      </c>
      <c r="C356" s="181" t="s">
        <v>19</v>
      </c>
      <c r="D356" s="181" t="s">
        <v>20</v>
      </c>
      <c r="E356" s="181" t="s">
        <v>21</v>
      </c>
      <c r="F356" s="594" t="s">
        <v>1047</v>
      </c>
      <c r="G356" s="592"/>
      <c r="H356" s="592"/>
      <c r="I356" s="593"/>
      <c r="J356" s="181" t="s">
        <v>23</v>
      </c>
      <c r="K356" s="255">
        <f>SUM(L356:M356)</f>
        <v>4074</v>
      </c>
      <c r="L356" s="259">
        <v>4074</v>
      </c>
      <c r="M356" s="237"/>
      <c r="N356" s="174"/>
      <c r="P356" s="252"/>
      <c r="Q356" s="453"/>
      <c r="R356" s="47"/>
      <c r="S356" s="47"/>
      <c r="T356" s="46"/>
    </row>
    <row r="357" spans="1:31" customHeight="1" ht="12.75" s="10" customFormat="1">
      <c r="A357" s="226"/>
      <c r="B357" s="258" t="s">
        <v>1263</v>
      </c>
      <c r="C357" s="181" t="s">
        <v>19</v>
      </c>
      <c r="D357" s="181" t="s">
        <v>20</v>
      </c>
      <c r="E357" s="181" t="s">
        <v>21</v>
      </c>
      <c r="F357" s="594" t="s">
        <v>1047</v>
      </c>
      <c r="G357" s="592"/>
      <c r="H357" s="592"/>
      <c r="I357" s="593"/>
      <c r="J357" s="181" t="s">
        <v>23</v>
      </c>
      <c r="K357" s="255">
        <f>SUM(L357:M357)</f>
        <v>888</v>
      </c>
      <c r="L357" s="259">
        <v>888</v>
      </c>
      <c r="M357" s="237"/>
      <c r="N357" s="174"/>
      <c r="P357" s="252"/>
      <c r="Q357" s="453"/>
      <c r="R357" s="47"/>
      <c r="S357" s="47"/>
      <c r="T357" s="46"/>
    </row>
    <row r="358" spans="1:31" customHeight="1" ht="12.75" s="10" customFormat="1">
      <c r="A358" s="226"/>
      <c r="B358" s="258" t="s">
        <v>1264</v>
      </c>
      <c r="C358" s="181" t="s">
        <v>19</v>
      </c>
      <c r="D358" s="181" t="s">
        <v>20</v>
      </c>
      <c r="E358" s="181" t="s">
        <v>21</v>
      </c>
      <c r="F358" s="594" t="s">
        <v>1047</v>
      </c>
      <c r="G358" s="592"/>
      <c r="H358" s="592"/>
      <c r="I358" s="593"/>
      <c r="J358" s="181" t="s">
        <v>23</v>
      </c>
      <c r="K358" s="255">
        <f>SUM(L358:M358)</f>
        <v>5775</v>
      </c>
      <c r="L358" s="259">
        <v>5775</v>
      </c>
      <c r="M358" s="237"/>
      <c r="N358" s="174"/>
      <c r="P358" s="252"/>
      <c r="Q358" s="453"/>
      <c r="R358" s="47"/>
      <c r="S358" s="47"/>
      <c r="T358" s="46"/>
    </row>
    <row r="359" spans="1:31" customHeight="1" ht="12.75" s="10" customFormat="1">
      <c r="A359" s="226"/>
      <c r="B359" s="258" t="s">
        <v>1265</v>
      </c>
      <c r="C359" s="181" t="s">
        <v>19</v>
      </c>
      <c r="D359" s="181" t="s">
        <v>20</v>
      </c>
      <c r="E359" s="181" t="s">
        <v>21</v>
      </c>
      <c r="F359" s="594" t="s">
        <v>1047</v>
      </c>
      <c r="G359" s="592"/>
      <c r="H359" s="592"/>
      <c r="I359" s="593"/>
      <c r="J359" s="181" t="s">
        <v>23</v>
      </c>
      <c r="K359" s="255">
        <f>SUM(L359:M359)</f>
        <v>4200</v>
      </c>
      <c r="L359" s="259">
        <v>4200</v>
      </c>
      <c r="M359" s="237"/>
      <c r="N359" s="174"/>
      <c r="P359" s="252"/>
      <c r="Q359" s="453"/>
      <c r="R359" s="47"/>
      <c r="S359" s="47"/>
      <c r="T359" s="46"/>
    </row>
    <row r="360" spans="1:31" customHeight="1" ht="12.75" s="10" customFormat="1">
      <c r="A360" s="226"/>
      <c r="B360" s="258" t="s">
        <v>1266</v>
      </c>
      <c r="C360" s="181" t="s">
        <v>19</v>
      </c>
      <c r="D360" s="181" t="s">
        <v>20</v>
      </c>
      <c r="E360" s="181" t="s">
        <v>21</v>
      </c>
      <c r="F360" s="594" t="s">
        <v>1047</v>
      </c>
      <c r="G360" s="592"/>
      <c r="H360" s="592"/>
      <c r="I360" s="593"/>
      <c r="J360" s="181" t="s">
        <v>23</v>
      </c>
      <c r="K360" s="255">
        <f>SUM(L360:M360)</f>
        <v>18400</v>
      </c>
      <c r="L360" s="259">
        <v>18400</v>
      </c>
      <c r="M360" s="237"/>
      <c r="N360" s="174"/>
      <c r="P360" s="252"/>
      <c r="Q360" s="453"/>
      <c r="R360" s="47"/>
      <c r="S360" s="47"/>
      <c r="T360" s="46"/>
    </row>
    <row r="361" spans="1:31" customHeight="1" ht="12.75" s="10" customFormat="1">
      <c r="A361" s="226"/>
      <c r="B361" s="258" t="s">
        <v>1267</v>
      </c>
      <c r="C361" s="181" t="s">
        <v>19</v>
      </c>
      <c r="D361" s="181" t="s">
        <v>20</v>
      </c>
      <c r="E361" s="181" t="s">
        <v>21</v>
      </c>
      <c r="F361" s="594" t="s">
        <v>1047</v>
      </c>
      <c r="G361" s="592"/>
      <c r="H361" s="592"/>
      <c r="I361" s="593"/>
      <c r="J361" s="181" t="s">
        <v>23</v>
      </c>
      <c r="K361" s="255">
        <f>SUM(L361:M361)</f>
        <v>3770</v>
      </c>
      <c r="L361" s="259">
        <v>3770</v>
      </c>
      <c r="M361" s="237"/>
      <c r="N361" s="174"/>
      <c r="P361" s="252"/>
      <c r="Q361" s="453"/>
      <c r="R361" s="47"/>
      <c r="S361" s="47"/>
      <c r="T361" s="46"/>
    </row>
    <row r="362" spans="1:31" customHeight="1" ht="12.75" s="10" customFormat="1">
      <c r="A362" s="226"/>
      <c r="B362" s="258" t="s">
        <v>1268</v>
      </c>
      <c r="C362" s="181" t="s">
        <v>19</v>
      </c>
      <c r="D362" s="181" t="s">
        <v>20</v>
      </c>
      <c r="E362" s="181" t="s">
        <v>21</v>
      </c>
      <c r="F362" s="594" t="s">
        <v>1047</v>
      </c>
      <c r="G362" s="592"/>
      <c r="H362" s="592"/>
      <c r="I362" s="593"/>
      <c r="J362" s="181" t="s">
        <v>23</v>
      </c>
      <c r="K362" s="255">
        <f>SUM(L362:M362)</f>
        <v>4215</v>
      </c>
      <c r="L362" s="259">
        <v>4215</v>
      </c>
      <c r="M362" s="237"/>
      <c r="N362" s="174"/>
      <c r="P362" s="252"/>
      <c r="Q362" s="453"/>
      <c r="R362" s="47"/>
      <c r="S362" s="47"/>
      <c r="T362" s="46"/>
    </row>
    <row r="363" spans="1:31" customHeight="1" ht="12.75" s="10" customFormat="1">
      <c r="A363" s="226"/>
      <c r="B363" s="258" t="s">
        <v>1269</v>
      </c>
      <c r="C363" s="181" t="s">
        <v>19</v>
      </c>
      <c r="D363" s="181" t="s">
        <v>20</v>
      </c>
      <c r="E363" s="181" t="s">
        <v>21</v>
      </c>
      <c r="F363" s="594" t="s">
        <v>1047</v>
      </c>
      <c r="G363" s="592"/>
      <c r="H363" s="592"/>
      <c r="I363" s="593"/>
      <c r="J363" s="181" t="s">
        <v>23</v>
      </c>
      <c r="K363" s="255">
        <f>SUM(L363:M363)</f>
        <v>525</v>
      </c>
      <c r="L363" s="259">
        <v>525</v>
      </c>
      <c r="M363" s="237"/>
      <c r="N363" s="174"/>
      <c r="P363" s="252"/>
      <c r="Q363" s="453"/>
      <c r="R363" s="47"/>
      <c r="S363" s="47"/>
      <c r="T363" s="46"/>
    </row>
    <row r="364" spans="1:31" customHeight="1" ht="12.75" s="10" customFormat="1">
      <c r="A364" s="226"/>
      <c r="B364" s="258" t="s">
        <v>1270</v>
      </c>
      <c r="C364" s="181" t="s">
        <v>19</v>
      </c>
      <c r="D364" s="181" t="s">
        <v>20</v>
      </c>
      <c r="E364" s="181" t="s">
        <v>21</v>
      </c>
      <c r="F364" s="594" t="s">
        <v>1047</v>
      </c>
      <c r="G364" s="592"/>
      <c r="H364" s="592"/>
      <c r="I364" s="593"/>
      <c r="J364" s="181" t="s">
        <v>23</v>
      </c>
      <c r="K364" s="255">
        <f>SUM(L364:M364)</f>
        <v>3515</v>
      </c>
      <c r="L364" s="259">
        <v>3515</v>
      </c>
      <c r="M364" s="237"/>
      <c r="N364" s="174"/>
      <c r="P364" s="252"/>
      <c r="Q364" s="453"/>
      <c r="R364" s="47"/>
      <c r="S364" s="47"/>
      <c r="T364" s="46"/>
    </row>
    <row r="365" spans="1:31" customHeight="1" ht="12.75" s="10" customFormat="1">
      <c r="A365" s="226"/>
      <c r="B365" s="258" t="s">
        <v>1271</v>
      </c>
      <c r="C365" s="181" t="s">
        <v>19</v>
      </c>
      <c r="D365" s="181" t="s">
        <v>20</v>
      </c>
      <c r="E365" s="181" t="s">
        <v>21</v>
      </c>
      <c r="F365" s="594" t="s">
        <v>1047</v>
      </c>
      <c r="G365" s="592"/>
      <c r="H365" s="592"/>
      <c r="I365" s="593"/>
      <c r="J365" s="181" t="s">
        <v>23</v>
      </c>
      <c r="K365" s="255">
        <f>SUM(L365:M365)</f>
        <v>6004</v>
      </c>
      <c r="L365" s="259">
        <v>6004</v>
      </c>
      <c r="M365" s="237"/>
      <c r="N365" s="174"/>
      <c r="P365" s="252"/>
      <c r="Q365" s="453"/>
      <c r="R365" s="47"/>
      <c r="S365" s="47"/>
      <c r="T365" s="46"/>
    </row>
    <row r="366" spans="1:31" customHeight="1" ht="12.75" s="10" customFormat="1">
      <c r="A366" s="226"/>
      <c r="B366" s="258" t="s">
        <v>1272</v>
      </c>
      <c r="C366" s="181" t="s">
        <v>19</v>
      </c>
      <c r="D366" s="181" t="s">
        <v>20</v>
      </c>
      <c r="E366" s="181" t="s">
        <v>21</v>
      </c>
      <c r="F366" s="594" t="s">
        <v>1047</v>
      </c>
      <c r="G366" s="592"/>
      <c r="H366" s="592"/>
      <c r="I366" s="593"/>
      <c r="J366" s="181" t="s">
        <v>23</v>
      </c>
      <c r="K366" s="255">
        <f>SUM(L366:M366)</f>
        <v>780</v>
      </c>
      <c r="L366" s="259">
        <v>780</v>
      </c>
      <c r="M366" s="237"/>
      <c r="N366" s="174"/>
      <c r="P366" s="252"/>
      <c r="Q366" s="453"/>
      <c r="R366" s="47"/>
      <c r="S366" s="47"/>
      <c r="T366" s="46"/>
    </row>
    <row r="367" spans="1:31" customHeight="1" ht="12.75" s="10" customFormat="1">
      <c r="A367" s="226"/>
      <c r="B367" s="258" t="s">
        <v>1273</v>
      </c>
      <c r="C367" s="181" t="s">
        <v>19</v>
      </c>
      <c r="D367" s="181" t="s">
        <v>20</v>
      </c>
      <c r="E367" s="181" t="s">
        <v>21</v>
      </c>
      <c r="F367" s="594" t="s">
        <v>1047</v>
      </c>
      <c r="G367" s="592"/>
      <c r="H367" s="592"/>
      <c r="I367" s="593"/>
      <c r="J367" s="181" t="s">
        <v>23</v>
      </c>
      <c r="K367" s="255">
        <f>SUM(L367:M367)</f>
        <v>32625</v>
      </c>
      <c r="L367" s="259">
        <v>32625</v>
      </c>
      <c r="M367" s="237"/>
      <c r="N367" s="174"/>
      <c r="P367" s="252"/>
      <c r="Q367" s="453"/>
      <c r="R367" s="47"/>
      <c r="S367" s="47"/>
      <c r="T367" s="46"/>
    </row>
    <row r="368" spans="1:31" customHeight="1" ht="12.75" s="10" customFormat="1">
      <c r="A368" s="226"/>
      <c r="B368" s="258" t="s">
        <v>1274</v>
      </c>
      <c r="C368" s="181" t="s">
        <v>19</v>
      </c>
      <c r="D368" s="181" t="s">
        <v>20</v>
      </c>
      <c r="E368" s="181" t="s">
        <v>21</v>
      </c>
      <c r="F368" s="594" t="s">
        <v>1047</v>
      </c>
      <c r="G368" s="592"/>
      <c r="H368" s="592"/>
      <c r="I368" s="593"/>
      <c r="J368" s="181" t="s">
        <v>23</v>
      </c>
      <c r="K368" s="255">
        <f>SUM(L368:M368)</f>
        <v>125860</v>
      </c>
      <c r="L368" s="259">
        <v>125860</v>
      </c>
      <c r="M368" s="237"/>
      <c r="N368" s="174"/>
      <c r="P368" s="252"/>
      <c r="Q368" s="453"/>
      <c r="R368" s="47"/>
      <c r="S368" s="47"/>
      <c r="T368" s="46"/>
    </row>
    <row r="369" spans="1:31" customHeight="1" ht="12.75" s="10" customFormat="1">
      <c r="A369" s="226"/>
      <c r="B369" s="258" t="s">
        <v>1275</v>
      </c>
      <c r="C369" s="181" t="s">
        <v>19</v>
      </c>
      <c r="D369" s="181" t="s">
        <v>20</v>
      </c>
      <c r="E369" s="181" t="s">
        <v>21</v>
      </c>
      <c r="F369" s="594" t="s">
        <v>1047</v>
      </c>
      <c r="G369" s="592"/>
      <c r="H369" s="592"/>
      <c r="I369" s="593"/>
      <c r="J369" s="181" t="s">
        <v>23</v>
      </c>
      <c r="K369" s="255">
        <f>SUM(L369:M369)</f>
        <v>12680</v>
      </c>
      <c r="L369" s="259">
        <v>12680</v>
      </c>
      <c r="M369" s="237"/>
      <c r="N369" s="174"/>
      <c r="P369" s="252"/>
      <c r="Q369" s="453"/>
      <c r="R369" s="47"/>
      <c r="S369" s="47"/>
      <c r="T369" s="46"/>
    </row>
    <row r="370" spans="1:31" customHeight="1" ht="12.75" s="10" customFormat="1">
      <c r="A370" s="226"/>
      <c r="B370" s="258" t="s">
        <v>1276</v>
      </c>
      <c r="C370" s="181" t="s">
        <v>19</v>
      </c>
      <c r="D370" s="181" t="s">
        <v>20</v>
      </c>
      <c r="E370" s="181" t="s">
        <v>21</v>
      </c>
      <c r="F370" s="594" t="s">
        <v>1047</v>
      </c>
      <c r="G370" s="592"/>
      <c r="H370" s="592"/>
      <c r="I370" s="593"/>
      <c r="J370" s="181" t="s">
        <v>23</v>
      </c>
      <c r="K370" s="255">
        <f>SUM(L370:M370)</f>
        <v>5160</v>
      </c>
      <c r="L370" s="259">
        <v>5160</v>
      </c>
      <c r="M370" s="237"/>
      <c r="N370" s="174"/>
      <c r="P370" s="252"/>
      <c r="Q370" s="453"/>
      <c r="R370" s="47"/>
      <c r="S370" s="47"/>
      <c r="T370" s="46"/>
    </row>
    <row r="371" spans="1:31" customHeight="1" ht="12.75" s="10" customFormat="1">
      <c r="A371" s="226"/>
      <c r="B371" s="258" t="s">
        <v>1277</v>
      </c>
      <c r="C371" s="181" t="s">
        <v>19</v>
      </c>
      <c r="D371" s="181" t="s">
        <v>20</v>
      </c>
      <c r="E371" s="181" t="s">
        <v>21</v>
      </c>
      <c r="F371" s="594" t="s">
        <v>1047</v>
      </c>
      <c r="G371" s="592"/>
      <c r="H371" s="592"/>
      <c r="I371" s="593"/>
      <c r="J371" s="181" t="s">
        <v>23</v>
      </c>
      <c r="K371" s="255">
        <f>SUM(L371:M371)</f>
        <v>800</v>
      </c>
      <c r="L371" s="259">
        <v>800</v>
      </c>
      <c r="M371" s="237"/>
      <c r="N371" s="174"/>
      <c r="P371" s="252"/>
      <c r="Q371" s="453"/>
      <c r="R371" s="47"/>
      <c r="S371" s="47"/>
      <c r="T371" s="46"/>
    </row>
    <row r="372" spans="1:31" customHeight="1" ht="12.75" s="10" customFormat="1">
      <c r="A372" s="226"/>
      <c r="B372" s="258" t="s">
        <v>1278</v>
      </c>
      <c r="C372" s="181" t="s">
        <v>19</v>
      </c>
      <c r="D372" s="181" t="s">
        <v>20</v>
      </c>
      <c r="E372" s="181" t="s">
        <v>21</v>
      </c>
      <c r="F372" s="594" t="s">
        <v>1047</v>
      </c>
      <c r="G372" s="592"/>
      <c r="H372" s="592"/>
      <c r="I372" s="593"/>
      <c r="J372" s="181" t="s">
        <v>23</v>
      </c>
      <c r="K372" s="255">
        <f>SUM(L372:M372)</f>
        <v>1800</v>
      </c>
      <c r="L372" s="259">
        <v>1800</v>
      </c>
      <c r="M372" s="237"/>
      <c r="N372" s="174"/>
      <c r="P372" s="252"/>
      <c r="Q372" s="453"/>
      <c r="R372" s="47"/>
      <c r="S372" s="47"/>
      <c r="T372" s="46"/>
    </row>
    <row r="373" spans="1:31" customHeight="1" ht="12.75" s="10" customFormat="1">
      <c r="A373" s="226"/>
      <c r="B373" s="258" t="s">
        <v>1279</v>
      </c>
      <c r="C373" s="181" t="s">
        <v>19</v>
      </c>
      <c r="D373" s="181" t="s">
        <v>20</v>
      </c>
      <c r="E373" s="181" t="s">
        <v>21</v>
      </c>
      <c r="F373" s="594" t="s">
        <v>1047</v>
      </c>
      <c r="G373" s="592"/>
      <c r="H373" s="592"/>
      <c r="I373" s="593"/>
      <c r="J373" s="181" t="s">
        <v>23</v>
      </c>
      <c r="K373" s="255">
        <f>SUM(L373:M373)</f>
        <v>2320</v>
      </c>
      <c r="L373" s="259">
        <v>2320</v>
      </c>
      <c r="M373" s="237"/>
      <c r="N373" s="174"/>
      <c r="P373" s="252"/>
      <c r="Q373" s="453"/>
      <c r="R373" s="47"/>
      <c r="S373" s="47"/>
      <c r="T373" s="46"/>
    </row>
    <row r="374" spans="1:31" customHeight="1" ht="12.75" s="10" customFormat="1">
      <c r="A374" s="226"/>
      <c r="B374" s="258" t="s">
        <v>1280</v>
      </c>
      <c r="C374" s="181" t="s">
        <v>19</v>
      </c>
      <c r="D374" s="181" t="s">
        <v>20</v>
      </c>
      <c r="E374" s="181" t="s">
        <v>21</v>
      </c>
      <c r="F374" s="594" t="s">
        <v>1047</v>
      </c>
      <c r="G374" s="592"/>
      <c r="H374" s="592"/>
      <c r="I374" s="593"/>
      <c r="J374" s="181" t="s">
        <v>23</v>
      </c>
      <c r="K374" s="255">
        <f>SUM(L374:M374)</f>
        <v>1000</v>
      </c>
      <c r="L374" s="259">
        <v>1000</v>
      </c>
      <c r="M374" s="237"/>
      <c r="N374" s="174"/>
      <c r="P374" s="252"/>
      <c r="Q374" s="453"/>
      <c r="R374" s="47"/>
      <c r="S374" s="47"/>
      <c r="T374" s="46"/>
    </row>
    <row r="375" spans="1:31" customHeight="1" ht="12.75" s="10" customFormat="1">
      <c r="A375" s="226"/>
      <c r="B375" s="258" t="s">
        <v>1281</v>
      </c>
      <c r="C375" s="181" t="s">
        <v>19</v>
      </c>
      <c r="D375" s="181" t="s">
        <v>20</v>
      </c>
      <c r="E375" s="181" t="s">
        <v>21</v>
      </c>
      <c r="F375" s="594" t="s">
        <v>1047</v>
      </c>
      <c r="G375" s="592"/>
      <c r="H375" s="592"/>
      <c r="I375" s="593"/>
      <c r="J375" s="181" t="s">
        <v>23</v>
      </c>
      <c r="K375" s="255">
        <f>SUM(L375:M375)</f>
        <v>8900</v>
      </c>
      <c r="L375" s="259">
        <v>8900</v>
      </c>
      <c r="M375" s="237"/>
      <c r="N375" s="174"/>
      <c r="P375" s="252"/>
      <c r="Q375" s="453"/>
      <c r="R375" s="47"/>
      <c r="S375" s="47"/>
      <c r="T375" s="46"/>
    </row>
    <row r="376" spans="1:31" customHeight="1" ht="12.75" s="10" customFormat="1">
      <c r="A376" s="226"/>
      <c r="B376" s="258" t="s">
        <v>1282</v>
      </c>
      <c r="C376" s="181" t="s">
        <v>19</v>
      </c>
      <c r="D376" s="181" t="s">
        <v>20</v>
      </c>
      <c r="E376" s="181" t="s">
        <v>21</v>
      </c>
      <c r="F376" s="594" t="s">
        <v>1047</v>
      </c>
      <c r="G376" s="592"/>
      <c r="H376" s="592"/>
      <c r="I376" s="593"/>
      <c r="J376" s="181" t="s">
        <v>23</v>
      </c>
      <c r="K376" s="255">
        <f>SUM(L376:M376)</f>
        <v>5850</v>
      </c>
      <c r="L376" s="259">
        <v>5850</v>
      </c>
      <c r="M376" s="237"/>
      <c r="N376" s="174"/>
      <c r="P376" s="252"/>
      <c r="Q376" s="453"/>
      <c r="R376" s="47"/>
      <c r="S376" s="47"/>
      <c r="T376" s="46"/>
    </row>
    <row r="377" spans="1:31" customHeight="1" ht="12.75" s="10" customFormat="1">
      <c r="A377" s="226"/>
      <c r="B377" s="258" t="s">
        <v>1283</v>
      </c>
      <c r="C377" s="181" t="s">
        <v>19</v>
      </c>
      <c r="D377" s="181" t="s">
        <v>20</v>
      </c>
      <c r="E377" s="181" t="s">
        <v>21</v>
      </c>
      <c r="F377" s="594" t="s">
        <v>1047</v>
      </c>
      <c r="G377" s="592"/>
      <c r="H377" s="592"/>
      <c r="I377" s="593"/>
      <c r="J377" s="181" t="s">
        <v>23</v>
      </c>
      <c r="K377" s="255">
        <f>SUM(L377:M377)</f>
        <v>82950</v>
      </c>
      <c r="L377" s="259">
        <v>82950</v>
      </c>
      <c r="M377" s="237"/>
      <c r="N377" s="174"/>
      <c r="P377" s="252"/>
      <c r="Q377" s="453"/>
      <c r="R377" s="47"/>
      <c r="S377" s="47"/>
      <c r="T377" s="46"/>
    </row>
    <row r="378" spans="1:31" customHeight="1" ht="12.75" s="10" customFormat="1">
      <c r="A378" s="226"/>
      <c r="B378" s="258" t="s">
        <v>1284</v>
      </c>
      <c r="C378" s="181" t="s">
        <v>19</v>
      </c>
      <c r="D378" s="181" t="s">
        <v>20</v>
      </c>
      <c r="E378" s="181" t="s">
        <v>21</v>
      </c>
      <c r="F378" s="594" t="s">
        <v>1047</v>
      </c>
      <c r="G378" s="592"/>
      <c r="H378" s="592"/>
      <c r="I378" s="593"/>
      <c r="J378" s="181" t="s">
        <v>23</v>
      </c>
      <c r="K378" s="255">
        <f>SUM(L378:M378)</f>
        <v>63000</v>
      </c>
      <c r="L378" s="259">
        <v>63000</v>
      </c>
      <c r="M378" s="237"/>
      <c r="N378" s="174"/>
      <c r="P378" s="252"/>
      <c r="Q378" s="453"/>
      <c r="R378" s="47"/>
      <c r="S378" s="47"/>
      <c r="T378" s="46"/>
    </row>
    <row r="379" spans="1:31" customHeight="1" ht="12.75" s="10" customFormat="1">
      <c r="A379" s="226"/>
      <c r="B379" s="258" t="s">
        <v>1285</v>
      </c>
      <c r="C379" s="181" t="s">
        <v>19</v>
      </c>
      <c r="D379" s="181" t="s">
        <v>20</v>
      </c>
      <c r="E379" s="181" t="s">
        <v>21</v>
      </c>
      <c r="F379" s="594" t="s">
        <v>1047</v>
      </c>
      <c r="G379" s="592"/>
      <c r="H379" s="592"/>
      <c r="I379" s="593"/>
      <c r="J379" s="181" t="s">
        <v>23</v>
      </c>
      <c r="K379" s="255">
        <f>SUM(L379:M379)</f>
        <v>2000</v>
      </c>
      <c r="L379" s="259">
        <v>2000</v>
      </c>
      <c r="M379" s="237"/>
      <c r="N379" s="174"/>
      <c r="P379" s="252"/>
      <c r="Q379" s="453"/>
      <c r="R379" s="47"/>
      <c r="S379" s="47"/>
      <c r="T379" s="46"/>
    </row>
    <row r="380" spans="1:31" customHeight="1" ht="12.75" s="10" customFormat="1">
      <c r="A380" s="226"/>
      <c r="B380" s="258" t="s">
        <v>1286</v>
      </c>
      <c r="C380" s="181" t="s">
        <v>19</v>
      </c>
      <c r="D380" s="181" t="s">
        <v>20</v>
      </c>
      <c r="E380" s="181" t="s">
        <v>21</v>
      </c>
      <c r="F380" s="594" t="s">
        <v>1047</v>
      </c>
      <c r="G380" s="592"/>
      <c r="H380" s="592"/>
      <c r="I380" s="593"/>
      <c r="J380" s="181" t="s">
        <v>23</v>
      </c>
      <c r="K380" s="255">
        <f>SUM(L380:M380)</f>
        <v>14415</v>
      </c>
      <c r="L380" s="259">
        <v>14415</v>
      </c>
      <c r="M380" s="237"/>
      <c r="N380" s="174"/>
      <c r="P380" s="252"/>
      <c r="Q380" s="453"/>
      <c r="R380" s="47"/>
      <c r="S380" s="47"/>
      <c r="T380" s="46"/>
    </row>
    <row r="381" spans="1:31" customHeight="1" ht="12.75" s="10" customFormat="1">
      <c r="A381" s="226"/>
      <c r="B381" s="258" t="s">
        <v>1287</v>
      </c>
      <c r="C381" s="181" t="s">
        <v>19</v>
      </c>
      <c r="D381" s="181" t="s">
        <v>20</v>
      </c>
      <c r="E381" s="181" t="s">
        <v>21</v>
      </c>
      <c r="F381" s="594" t="s">
        <v>1047</v>
      </c>
      <c r="G381" s="592"/>
      <c r="H381" s="592"/>
      <c r="I381" s="593"/>
      <c r="J381" s="181" t="s">
        <v>23</v>
      </c>
      <c r="K381" s="255">
        <f>SUM(L381:M381)</f>
        <v>1325</v>
      </c>
      <c r="L381" s="259">
        <v>1325</v>
      </c>
      <c r="M381" s="237"/>
      <c r="N381" s="174"/>
      <c r="P381" s="252"/>
      <c r="Q381" s="453"/>
      <c r="R381" s="47"/>
      <c r="S381" s="47"/>
      <c r="T381" s="46"/>
    </row>
    <row r="382" spans="1:31" customHeight="1" ht="12.75" s="10" customFormat="1">
      <c r="A382" s="226"/>
      <c r="B382" s="258" t="s">
        <v>1288</v>
      </c>
      <c r="C382" s="181" t="s">
        <v>19</v>
      </c>
      <c r="D382" s="181" t="s">
        <v>20</v>
      </c>
      <c r="E382" s="181" t="s">
        <v>21</v>
      </c>
      <c r="F382" s="594" t="s">
        <v>1047</v>
      </c>
      <c r="G382" s="592"/>
      <c r="H382" s="592"/>
      <c r="I382" s="593"/>
      <c r="J382" s="181" t="s">
        <v>23</v>
      </c>
      <c r="K382" s="255">
        <f>SUM(L382:M382)</f>
        <v>2030</v>
      </c>
      <c r="L382" s="259">
        <v>2030</v>
      </c>
      <c r="M382" s="237"/>
      <c r="N382" s="174"/>
      <c r="P382" s="252"/>
      <c r="Q382" s="453"/>
      <c r="R382" s="47"/>
      <c r="S382" s="47"/>
      <c r="T382" s="46"/>
    </row>
    <row r="383" spans="1:31" customHeight="1" ht="12.75" s="10" customFormat="1">
      <c r="A383" s="226"/>
      <c r="B383" s="258" t="s">
        <v>1289</v>
      </c>
      <c r="C383" s="181" t="s">
        <v>19</v>
      </c>
      <c r="D383" s="181" t="s">
        <v>20</v>
      </c>
      <c r="E383" s="181" t="s">
        <v>21</v>
      </c>
      <c r="F383" s="594" t="s">
        <v>1047</v>
      </c>
      <c r="G383" s="592"/>
      <c r="H383" s="592"/>
      <c r="I383" s="593"/>
      <c r="J383" s="181" t="s">
        <v>23</v>
      </c>
      <c r="K383" s="255">
        <f>SUM(L383:M383)</f>
        <v>1568</v>
      </c>
      <c r="L383" s="259">
        <v>1568</v>
      </c>
      <c r="M383" s="237"/>
      <c r="N383" s="174"/>
      <c r="P383" s="252"/>
      <c r="Q383" s="453"/>
      <c r="R383" s="47"/>
      <c r="S383" s="47"/>
      <c r="T383" s="46"/>
    </row>
    <row r="384" spans="1:31" customHeight="1" ht="12.75" s="10" customFormat="1">
      <c r="A384" s="226"/>
      <c r="B384" s="258" t="s">
        <v>1290</v>
      </c>
      <c r="C384" s="181" t="s">
        <v>19</v>
      </c>
      <c r="D384" s="181" t="s">
        <v>20</v>
      </c>
      <c r="E384" s="181" t="s">
        <v>21</v>
      </c>
      <c r="F384" s="594" t="s">
        <v>1047</v>
      </c>
      <c r="G384" s="592"/>
      <c r="H384" s="592"/>
      <c r="I384" s="593"/>
      <c r="J384" s="181" t="s">
        <v>23</v>
      </c>
      <c r="K384" s="255">
        <f>SUM(L384:M384)</f>
        <v>740</v>
      </c>
      <c r="L384" s="259">
        <v>740</v>
      </c>
      <c r="M384" s="237"/>
      <c r="N384" s="174"/>
      <c r="P384" s="252"/>
      <c r="Q384" s="453"/>
      <c r="R384" s="47"/>
      <c r="S384" s="47"/>
      <c r="T384" s="46"/>
    </row>
    <row r="385" spans="1:31" customHeight="1" ht="12.75" s="10" customFormat="1">
      <c r="A385" s="226"/>
      <c r="B385" s="258" t="s">
        <v>1291</v>
      </c>
      <c r="C385" s="181" t="s">
        <v>19</v>
      </c>
      <c r="D385" s="181" t="s">
        <v>20</v>
      </c>
      <c r="E385" s="181" t="s">
        <v>21</v>
      </c>
      <c r="F385" s="594" t="s">
        <v>1047</v>
      </c>
      <c r="G385" s="592"/>
      <c r="H385" s="592"/>
      <c r="I385" s="593"/>
      <c r="J385" s="181" t="s">
        <v>23</v>
      </c>
      <c r="K385" s="255">
        <f>SUM(L385:M385)</f>
        <v>1250</v>
      </c>
      <c r="L385" s="259">
        <v>1250</v>
      </c>
      <c r="M385" s="237"/>
      <c r="N385" s="174"/>
      <c r="P385" s="252"/>
      <c r="Q385" s="453"/>
      <c r="R385" s="47"/>
      <c r="S385" s="47"/>
      <c r="T385" s="46"/>
    </row>
    <row r="386" spans="1:31" customHeight="1" ht="12.75" s="10" customFormat="1">
      <c r="A386" s="226"/>
      <c r="B386" s="258" t="s">
        <v>1292</v>
      </c>
      <c r="C386" s="181" t="s">
        <v>19</v>
      </c>
      <c r="D386" s="181" t="s">
        <v>20</v>
      </c>
      <c r="E386" s="181" t="s">
        <v>21</v>
      </c>
      <c r="F386" s="594" t="s">
        <v>1047</v>
      </c>
      <c r="G386" s="592"/>
      <c r="H386" s="592"/>
      <c r="I386" s="593"/>
      <c r="J386" s="181" t="s">
        <v>23</v>
      </c>
      <c r="K386" s="255">
        <f>SUM(L386:M386)</f>
        <v>19600</v>
      </c>
      <c r="L386" s="259">
        <v>19600</v>
      </c>
      <c r="M386" s="237"/>
      <c r="N386" s="174"/>
      <c r="P386" s="252"/>
      <c r="Q386" s="453"/>
      <c r="R386" s="47"/>
      <c r="S386" s="47"/>
      <c r="T386" s="46"/>
    </row>
    <row r="387" spans="1:31" customHeight="1" ht="12.75" s="10" customFormat="1">
      <c r="A387" s="226"/>
      <c r="B387" s="258" t="s">
        <v>1293</v>
      </c>
      <c r="C387" s="181" t="s">
        <v>19</v>
      </c>
      <c r="D387" s="181" t="s">
        <v>20</v>
      </c>
      <c r="E387" s="181" t="s">
        <v>21</v>
      </c>
      <c r="F387" s="594" t="s">
        <v>1047</v>
      </c>
      <c r="G387" s="592"/>
      <c r="H387" s="592"/>
      <c r="I387" s="593"/>
      <c r="J387" s="181" t="s">
        <v>23</v>
      </c>
      <c r="K387" s="255">
        <f>SUM(L387:M387)</f>
        <v>19250</v>
      </c>
      <c r="L387" s="259">
        <v>19250</v>
      </c>
      <c r="M387" s="237"/>
      <c r="N387" s="174"/>
      <c r="P387" s="252"/>
      <c r="Q387" s="453"/>
      <c r="R387" s="47"/>
      <c r="S387" s="47"/>
      <c r="T387" s="46"/>
    </row>
    <row r="388" spans="1:31" customHeight="1" ht="12.75" s="10" customFormat="1">
      <c r="A388" s="226"/>
      <c r="B388" s="258" t="s">
        <v>1294</v>
      </c>
      <c r="C388" s="181" t="s">
        <v>19</v>
      </c>
      <c r="D388" s="181" t="s">
        <v>20</v>
      </c>
      <c r="E388" s="181" t="s">
        <v>21</v>
      </c>
      <c r="F388" s="594" t="s">
        <v>1047</v>
      </c>
      <c r="G388" s="592"/>
      <c r="H388" s="592"/>
      <c r="I388" s="593"/>
      <c r="J388" s="181" t="s">
        <v>23</v>
      </c>
      <c r="K388" s="255">
        <f>SUM(L388:M388)</f>
        <v>110400</v>
      </c>
      <c r="L388" s="259">
        <v>110400</v>
      </c>
      <c r="M388" s="237"/>
      <c r="N388" s="174"/>
      <c r="P388" s="252"/>
      <c r="Q388" s="453"/>
      <c r="R388" s="47"/>
      <c r="S388" s="47"/>
      <c r="T388" s="46"/>
    </row>
    <row r="389" spans="1:31" customHeight="1" ht="12.75" s="10" customFormat="1">
      <c r="A389" s="226"/>
      <c r="B389" s="258" t="s">
        <v>1295</v>
      </c>
      <c r="C389" s="181" t="s">
        <v>19</v>
      </c>
      <c r="D389" s="181" t="s">
        <v>20</v>
      </c>
      <c r="E389" s="181" t="s">
        <v>21</v>
      </c>
      <c r="F389" s="594" t="s">
        <v>1047</v>
      </c>
      <c r="G389" s="592"/>
      <c r="H389" s="592"/>
      <c r="I389" s="593"/>
      <c r="J389" s="181" t="s">
        <v>23</v>
      </c>
      <c r="K389" s="255">
        <f>SUM(L389:M389)</f>
        <v>2880</v>
      </c>
      <c r="L389" s="259">
        <v>2880</v>
      </c>
      <c r="M389" s="237"/>
      <c r="N389" s="174"/>
      <c r="P389" s="252"/>
      <c r="Q389" s="453"/>
      <c r="R389" s="47"/>
      <c r="S389" s="47"/>
      <c r="T389" s="46"/>
    </row>
    <row r="390" spans="1:31" customHeight="1" ht="12.75" s="10" customFormat="1">
      <c r="A390" s="226"/>
      <c r="B390" s="258" t="s">
        <v>1296</v>
      </c>
      <c r="C390" s="181" t="s">
        <v>19</v>
      </c>
      <c r="D390" s="181" t="s">
        <v>20</v>
      </c>
      <c r="E390" s="181" t="s">
        <v>21</v>
      </c>
      <c r="F390" s="594" t="s">
        <v>1047</v>
      </c>
      <c r="G390" s="592"/>
      <c r="H390" s="592"/>
      <c r="I390" s="593"/>
      <c r="J390" s="181" t="s">
        <v>23</v>
      </c>
      <c r="K390" s="255">
        <f>SUM(L390:M390)</f>
        <v>10720</v>
      </c>
      <c r="L390" s="259">
        <v>10720</v>
      </c>
      <c r="M390" s="237"/>
      <c r="N390" s="174"/>
      <c r="P390" s="252"/>
      <c r="Q390" s="453"/>
      <c r="R390" s="47"/>
      <c r="S390" s="47"/>
      <c r="T390" s="46"/>
    </row>
    <row r="391" spans="1:31" customHeight="1" ht="12.75" s="10" customFormat="1">
      <c r="A391" s="226"/>
      <c r="B391" s="258" t="s">
        <v>1297</v>
      </c>
      <c r="C391" s="181" t="s">
        <v>19</v>
      </c>
      <c r="D391" s="181" t="s">
        <v>20</v>
      </c>
      <c r="E391" s="181" t="s">
        <v>21</v>
      </c>
      <c r="F391" s="594" t="s">
        <v>1047</v>
      </c>
      <c r="G391" s="592"/>
      <c r="H391" s="592"/>
      <c r="I391" s="593"/>
      <c r="J391" s="181" t="s">
        <v>23</v>
      </c>
      <c r="K391" s="255">
        <f>SUM(L391:M391)</f>
        <v>20300</v>
      </c>
      <c r="L391" s="259">
        <v>20300</v>
      </c>
      <c r="M391" s="237"/>
      <c r="N391" s="174"/>
      <c r="P391" s="252"/>
      <c r="Q391" s="453"/>
      <c r="R391" s="47"/>
      <c r="S391" s="47"/>
      <c r="T391" s="46"/>
    </row>
    <row r="392" spans="1:31" customHeight="1" ht="12.75" s="10" customFormat="1">
      <c r="A392" s="226"/>
      <c r="B392" s="258" t="s">
        <v>1298</v>
      </c>
      <c r="C392" s="181" t="s">
        <v>19</v>
      </c>
      <c r="D392" s="181" t="s">
        <v>20</v>
      </c>
      <c r="E392" s="181" t="s">
        <v>21</v>
      </c>
      <c r="F392" s="594" t="s">
        <v>1047</v>
      </c>
      <c r="G392" s="592"/>
      <c r="H392" s="592"/>
      <c r="I392" s="593"/>
      <c r="J392" s="181" t="s">
        <v>23</v>
      </c>
      <c r="K392" s="255">
        <f>SUM(L392:M392)</f>
        <v>1800</v>
      </c>
      <c r="L392" s="259">
        <v>1800</v>
      </c>
      <c r="M392" s="237"/>
      <c r="N392" s="174"/>
      <c r="P392" s="252"/>
      <c r="Q392" s="453"/>
      <c r="R392" s="47"/>
      <c r="S392" s="47"/>
      <c r="T392" s="46"/>
    </row>
    <row r="393" spans="1:31" customHeight="1" ht="12.75" s="10" customFormat="1">
      <c r="A393" s="226"/>
      <c r="B393" s="258" t="s">
        <v>1299</v>
      </c>
      <c r="C393" s="181" t="s">
        <v>19</v>
      </c>
      <c r="D393" s="181" t="s">
        <v>20</v>
      </c>
      <c r="E393" s="181" t="s">
        <v>21</v>
      </c>
      <c r="F393" s="594" t="s">
        <v>1047</v>
      </c>
      <c r="G393" s="592"/>
      <c r="H393" s="592"/>
      <c r="I393" s="593"/>
      <c r="J393" s="181" t="s">
        <v>23</v>
      </c>
      <c r="K393" s="255">
        <f>SUM(L393:M393)</f>
        <v>3600</v>
      </c>
      <c r="L393" s="259">
        <v>3600</v>
      </c>
      <c r="M393" s="237"/>
      <c r="N393" s="174"/>
      <c r="P393" s="252"/>
      <c r="Q393" s="453"/>
      <c r="R393" s="47"/>
      <c r="S393" s="47"/>
      <c r="T393" s="46"/>
    </row>
    <row r="394" spans="1:31" customHeight="1" ht="12.75" hidden="true" s="10" customFormat="1">
      <c r="A394" s="226"/>
      <c r="B394" s="258" t="s">
        <v>1300</v>
      </c>
      <c r="C394" s="181" t="s">
        <v>19</v>
      </c>
      <c r="D394" s="181" t="s">
        <v>20</v>
      </c>
      <c r="E394" s="181" t="s">
        <v>21</v>
      </c>
      <c r="F394" s="594" t="s">
        <v>1047</v>
      </c>
      <c r="G394" s="592"/>
      <c r="H394" s="592"/>
      <c r="I394" s="593"/>
      <c r="J394" s="181" t="s">
        <v>23</v>
      </c>
      <c r="K394" s="255">
        <f>SUM(L394:M394)</f>
        <v>0</v>
      </c>
      <c r="L394" s="259">
        <v>0</v>
      </c>
      <c r="M394" s="237"/>
      <c r="N394" s="174"/>
      <c r="P394" s="252"/>
      <c r="Q394" s="453"/>
      <c r="R394" s="47"/>
      <c r="S394" s="47"/>
      <c r="T394" s="46"/>
    </row>
    <row r="395" spans="1:31" customHeight="1" ht="12.75" s="10" customFormat="1">
      <c r="A395" s="226"/>
      <c r="B395" s="226" t="s">
        <v>1301</v>
      </c>
      <c r="C395" s="181" t="s">
        <v>19</v>
      </c>
      <c r="D395" s="181" t="s">
        <v>20</v>
      </c>
      <c r="E395" s="181" t="s">
        <v>21</v>
      </c>
      <c r="F395" s="594" t="s">
        <v>1047</v>
      </c>
      <c r="G395" s="592"/>
      <c r="H395" s="592"/>
      <c r="I395" s="593"/>
      <c r="J395" s="181" t="s">
        <v>23</v>
      </c>
      <c r="K395" s="255">
        <f>SUM(L395:M395)</f>
        <v>9240</v>
      </c>
      <c r="L395" s="259">
        <v>9240</v>
      </c>
      <c r="M395" s="237"/>
      <c r="N395" s="174"/>
      <c r="P395" s="252"/>
      <c r="Q395" s="453"/>
      <c r="R395" s="47"/>
      <c r="S395" s="47"/>
      <c r="T395" s="46"/>
    </row>
    <row r="396" spans="1:31" customHeight="1" ht="12.75" s="10" customFormat="1">
      <c r="A396" s="226"/>
      <c r="B396" s="226" t="s">
        <v>1302</v>
      </c>
      <c r="C396" s="181" t="s">
        <v>19</v>
      </c>
      <c r="D396" s="181" t="s">
        <v>20</v>
      </c>
      <c r="E396" s="181" t="s">
        <v>21</v>
      </c>
      <c r="F396" s="594" t="s">
        <v>1047</v>
      </c>
      <c r="G396" s="592"/>
      <c r="H396" s="592"/>
      <c r="I396" s="593"/>
      <c r="J396" s="181" t="s">
        <v>23</v>
      </c>
      <c r="K396" s="255">
        <f>SUM(L396:M396)</f>
        <v>3500</v>
      </c>
      <c r="L396" s="259">
        <v>3500</v>
      </c>
      <c r="M396" s="237"/>
      <c r="N396" s="174"/>
      <c r="P396" s="252"/>
      <c r="Q396" s="453"/>
      <c r="R396" s="47"/>
      <c r="S396" s="47"/>
      <c r="T396" s="46"/>
    </row>
    <row r="397" spans="1:31" customHeight="1" ht="12.75" s="10" customFormat="1">
      <c r="A397" s="226"/>
      <c r="B397" s="226" t="s">
        <v>1303</v>
      </c>
      <c r="C397" s="181" t="s">
        <v>19</v>
      </c>
      <c r="D397" s="181" t="s">
        <v>20</v>
      </c>
      <c r="E397" s="181" t="s">
        <v>21</v>
      </c>
      <c r="F397" s="594" t="s">
        <v>1047</v>
      </c>
      <c r="G397" s="592"/>
      <c r="H397" s="592"/>
      <c r="I397" s="593"/>
      <c r="J397" s="181" t="s">
        <v>23</v>
      </c>
      <c r="K397" s="255">
        <f>SUM(L397:M397)</f>
        <v>515</v>
      </c>
      <c r="L397" s="259">
        <v>515</v>
      </c>
      <c r="M397" s="237"/>
      <c r="N397" s="174"/>
      <c r="P397" s="252"/>
      <c r="Q397" s="453"/>
      <c r="R397" s="47"/>
      <c r="S397" s="47"/>
      <c r="T397" s="46"/>
    </row>
    <row r="398" spans="1:31" customHeight="1" ht="12.75" s="10" customFormat="1">
      <c r="A398" s="226"/>
      <c r="B398" s="258" t="s">
        <v>1304</v>
      </c>
      <c r="C398" s="181" t="s">
        <v>19</v>
      </c>
      <c r="D398" s="181" t="s">
        <v>20</v>
      </c>
      <c r="E398" s="181" t="s">
        <v>21</v>
      </c>
      <c r="F398" s="594" t="s">
        <v>1047</v>
      </c>
      <c r="G398" s="592"/>
      <c r="H398" s="592"/>
      <c r="I398" s="593"/>
      <c r="J398" s="181" t="s">
        <v>23</v>
      </c>
      <c r="K398" s="255">
        <f>SUM(L398:M398)</f>
        <v>6240</v>
      </c>
      <c r="L398" s="259">
        <v>6240</v>
      </c>
      <c r="M398" s="237"/>
      <c r="N398" s="174"/>
      <c r="P398" s="252"/>
      <c r="Q398" s="453"/>
      <c r="R398" s="47"/>
      <c r="S398" s="47"/>
      <c r="T398" s="46"/>
    </row>
    <row r="399" spans="1:31" customHeight="1" ht="12.75" s="10" customFormat="1">
      <c r="A399" s="226"/>
      <c r="B399" s="258" t="s">
        <v>1305</v>
      </c>
      <c r="C399" s="181" t="s">
        <v>19</v>
      </c>
      <c r="D399" s="181" t="s">
        <v>20</v>
      </c>
      <c r="E399" s="181" t="s">
        <v>21</v>
      </c>
      <c r="F399" s="594" t="s">
        <v>1047</v>
      </c>
      <c r="G399" s="592"/>
      <c r="H399" s="592"/>
      <c r="I399" s="593"/>
      <c r="J399" s="181" t="s">
        <v>23</v>
      </c>
      <c r="K399" s="255">
        <f>SUM(L399:M399)</f>
        <v>16660</v>
      </c>
      <c r="L399" s="259">
        <v>16660</v>
      </c>
      <c r="M399" s="237"/>
      <c r="N399" s="174"/>
      <c r="P399" s="252"/>
      <c r="Q399" s="453"/>
      <c r="R399" s="47"/>
      <c r="S399" s="47"/>
      <c r="T399" s="46"/>
    </row>
    <row r="400" spans="1:31" customHeight="1" ht="12.75" s="10" customFormat="1">
      <c r="A400" s="226"/>
      <c r="B400" s="258" t="s">
        <v>1306</v>
      </c>
      <c r="C400" s="181" t="s">
        <v>19</v>
      </c>
      <c r="D400" s="181" t="s">
        <v>20</v>
      </c>
      <c r="E400" s="181" t="s">
        <v>21</v>
      </c>
      <c r="F400" s="594" t="s">
        <v>1047</v>
      </c>
      <c r="G400" s="592"/>
      <c r="H400" s="592"/>
      <c r="I400" s="593"/>
      <c r="J400" s="181" t="s">
        <v>23</v>
      </c>
      <c r="K400" s="255">
        <f>SUM(L400:M400)</f>
        <v>4500</v>
      </c>
      <c r="L400" s="259">
        <v>4500</v>
      </c>
      <c r="M400" s="237"/>
      <c r="N400" s="174"/>
      <c r="P400" s="252"/>
      <c r="Q400" s="453"/>
      <c r="R400" s="47"/>
      <c r="S400" s="47"/>
      <c r="T400" s="46"/>
    </row>
    <row r="401" spans="1:31" customHeight="1" ht="12.75" hidden="true" s="10" customFormat="1">
      <c r="A401" s="226"/>
      <c r="B401" s="258" t="s">
        <v>1307</v>
      </c>
      <c r="C401" s="181" t="s">
        <v>19</v>
      </c>
      <c r="D401" s="181" t="s">
        <v>20</v>
      </c>
      <c r="E401" s="181" t="s">
        <v>21</v>
      </c>
      <c r="F401" s="594" t="s">
        <v>1047</v>
      </c>
      <c r="G401" s="592"/>
      <c r="H401" s="592"/>
      <c r="I401" s="593"/>
      <c r="J401" s="181" t="s">
        <v>23</v>
      </c>
      <c r="K401" s="255">
        <f>SUM(L401:M401)</f>
        <v>0</v>
      </c>
      <c r="L401" s="259">
        <v>0</v>
      </c>
      <c r="M401" s="237"/>
      <c r="N401" s="174"/>
      <c r="P401" s="252"/>
      <c r="Q401" s="453"/>
      <c r="R401" s="47"/>
      <c r="S401" s="47"/>
      <c r="T401" s="46"/>
    </row>
    <row r="402" spans="1:31" customHeight="1" ht="12.75" hidden="true" s="10" customFormat="1">
      <c r="A402" s="226"/>
      <c r="B402" s="258" t="s">
        <v>1308</v>
      </c>
      <c r="C402" s="181" t="s">
        <v>19</v>
      </c>
      <c r="D402" s="181" t="s">
        <v>20</v>
      </c>
      <c r="E402" s="181" t="s">
        <v>21</v>
      </c>
      <c r="F402" s="594" t="s">
        <v>1047</v>
      </c>
      <c r="G402" s="592"/>
      <c r="H402" s="592"/>
      <c r="I402" s="593"/>
      <c r="J402" s="181" t="s">
        <v>23</v>
      </c>
      <c r="K402" s="255">
        <f>SUM(L402:M402)</f>
        <v>0</v>
      </c>
      <c r="L402" s="259">
        <v>0</v>
      </c>
      <c r="M402" s="237"/>
      <c r="N402" s="174"/>
      <c r="P402" s="252"/>
      <c r="Q402" s="453"/>
      <c r="R402" s="47"/>
      <c r="S402" s="47"/>
      <c r="T402" s="46"/>
    </row>
    <row r="403" spans="1:31" customHeight="1" ht="12.75" hidden="true" s="10" customFormat="1">
      <c r="A403" s="226"/>
      <c r="B403" s="258" t="s">
        <v>1309</v>
      </c>
      <c r="C403" s="181" t="s">
        <v>19</v>
      </c>
      <c r="D403" s="181" t="s">
        <v>20</v>
      </c>
      <c r="E403" s="181" t="s">
        <v>21</v>
      </c>
      <c r="F403" s="594" t="s">
        <v>1047</v>
      </c>
      <c r="G403" s="592"/>
      <c r="H403" s="592"/>
      <c r="I403" s="593"/>
      <c r="J403" s="181" t="s">
        <v>23</v>
      </c>
      <c r="K403" s="255">
        <f>SUM(L403:M403)</f>
        <v>0</v>
      </c>
      <c r="L403" s="259">
        <v>0</v>
      </c>
      <c r="M403" s="237"/>
      <c r="N403" s="174"/>
      <c r="P403" s="252"/>
      <c r="Q403" s="453"/>
      <c r="R403" s="47"/>
      <c r="S403" s="47"/>
      <c r="T403" s="46"/>
    </row>
    <row r="404" spans="1:31" customHeight="1" ht="12.75" s="10" customFormat="1">
      <c r="A404" s="226"/>
      <c r="B404" s="258" t="s">
        <v>1310</v>
      </c>
      <c r="C404" s="181" t="s">
        <v>19</v>
      </c>
      <c r="D404" s="181" t="s">
        <v>20</v>
      </c>
      <c r="E404" s="181" t="s">
        <v>21</v>
      </c>
      <c r="F404" s="594" t="s">
        <v>1047</v>
      </c>
      <c r="G404" s="592"/>
      <c r="H404" s="592"/>
      <c r="I404" s="593"/>
      <c r="J404" s="181" t="s">
        <v>23</v>
      </c>
      <c r="K404" s="255">
        <f>SUM(L404:M404)</f>
        <v>4500</v>
      </c>
      <c r="L404" s="259">
        <v>4500</v>
      </c>
      <c r="M404" s="237"/>
      <c r="N404" s="174"/>
      <c r="P404" s="252"/>
      <c r="Q404" s="453"/>
      <c r="R404" s="47"/>
      <c r="S404" s="47"/>
      <c r="T404" s="46"/>
    </row>
    <row r="405" spans="1:31" customHeight="1" ht="12.75" s="10" customFormat="1">
      <c r="A405" s="226"/>
      <c r="B405" s="258" t="s">
        <v>1311</v>
      </c>
      <c r="C405" s="181" t="s">
        <v>19</v>
      </c>
      <c r="D405" s="181" t="s">
        <v>20</v>
      </c>
      <c r="E405" s="181" t="s">
        <v>21</v>
      </c>
      <c r="F405" s="594" t="s">
        <v>1047</v>
      </c>
      <c r="G405" s="592"/>
      <c r="H405" s="592"/>
      <c r="I405" s="593"/>
      <c r="J405" s="181" t="s">
        <v>23</v>
      </c>
      <c r="K405" s="255">
        <f>SUM(L405:M405)</f>
        <v>32630</v>
      </c>
      <c r="L405" s="259">
        <v>32630</v>
      </c>
      <c r="M405" s="237"/>
      <c r="N405" s="174"/>
      <c r="P405" s="252"/>
      <c r="Q405" s="453"/>
      <c r="R405" s="47"/>
      <c r="S405" s="47"/>
      <c r="T405" s="46"/>
    </row>
    <row r="406" spans="1:31" customHeight="1" ht="12.75" s="10" customFormat="1">
      <c r="A406" s="226"/>
      <c r="B406" s="258" t="s">
        <v>1312</v>
      </c>
      <c r="C406" s="181" t="s">
        <v>19</v>
      </c>
      <c r="D406" s="181" t="s">
        <v>20</v>
      </c>
      <c r="E406" s="181" t="s">
        <v>21</v>
      </c>
      <c r="F406" s="594" t="s">
        <v>1047</v>
      </c>
      <c r="G406" s="592"/>
      <c r="H406" s="592"/>
      <c r="I406" s="593"/>
      <c r="J406" s="181" t="s">
        <v>23</v>
      </c>
      <c r="K406" s="255">
        <f>SUM(L406:M406)</f>
        <v>5915</v>
      </c>
      <c r="L406" s="259">
        <v>5915</v>
      </c>
      <c r="M406" s="237"/>
      <c r="N406" s="174"/>
      <c r="P406" s="252"/>
      <c r="Q406" s="453"/>
      <c r="R406" s="47"/>
      <c r="S406" s="47"/>
      <c r="T406" s="46"/>
    </row>
    <row r="407" spans="1:31" customHeight="1" ht="12.75" s="10" customFormat="1">
      <c r="A407" s="226"/>
      <c r="B407" s="258" t="s">
        <v>1313</v>
      </c>
      <c r="C407" s="181" t="s">
        <v>19</v>
      </c>
      <c r="D407" s="181" t="s">
        <v>20</v>
      </c>
      <c r="E407" s="181" t="s">
        <v>21</v>
      </c>
      <c r="F407" s="594" t="s">
        <v>1047</v>
      </c>
      <c r="G407" s="592"/>
      <c r="H407" s="592"/>
      <c r="I407" s="593"/>
      <c r="J407" s="181" t="s">
        <v>23</v>
      </c>
      <c r="K407" s="255">
        <f>SUM(L407:M407)</f>
        <v>2340</v>
      </c>
      <c r="L407" s="259">
        <v>2340</v>
      </c>
      <c r="M407" s="237"/>
      <c r="N407" s="174"/>
      <c r="P407" s="252"/>
      <c r="Q407" s="453"/>
      <c r="R407" s="47"/>
      <c r="S407" s="47"/>
      <c r="T407" s="46"/>
    </row>
    <row r="408" spans="1:31" customHeight="1" ht="12.75" s="10" customFormat="1">
      <c r="A408" s="226"/>
      <c r="B408" s="258" t="s">
        <v>1311</v>
      </c>
      <c r="C408" s="181" t="s">
        <v>19</v>
      </c>
      <c r="D408" s="181" t="s">
        <v>20</v>
      </c>
      <c r="E408" s="181" t="s">
        <v>21</v>
      </c>
      <c r="F408" s="594" t="s">
        <v>1047</v>
      </c>
      <c r="G408" s="592"/>
      <c r="H408" s="592"/>
      <c r="I408" s="593"/>
      <c r="J408" s="181" t="s">
        <v>23</v>
      </c>
      <c r="K408" s="255">
        <f>SUM(L408:M408)</f>
        <v>85800</v>
      </c>
      <c r="L408" s="259">
        <v>85800</v>
      </c>
      <c r="M408" s="237"/>
      <c r="N408" s="174"/>
      <c r="P408" s="252"/>
      <c r="Q408" s="453"/>
      <c r="R408" s="47"/>
      <c r="S408" s="47"/>
      <c r="T408" s="46"/>
    </row>
    <row r="409" spans="1:31" customHeight="1" ht="12.75" s="10" customFormat="1">
      <c r="A409" s="226"/>
      <c r="B409" s="258" t="s">
        <v>1312</v>
      </c>
      <c r="C409" s="181" t="s">
        <v>19</v>
      </c>
      <c r="D409" s="181" t="s">
        <v>20</v>
      </c>
      <c r="E409" s="181" t="s">
        <v>21</v>
      </c>
      <c r="F409" s="594" t="s">
        <v>1047</v>
      </c>
      <c r="G409" s="592"/>
      <c r="H409" s="592"/>
      <c r="I409" s="593"/>
      <c r="J409" s="181" t="s">
        <v>23</v>
      </c>
      <c r="K409" s="255">
        <f>SUM(L409:M409)</f>
        <v>780</v>
      </c>
      <c r="L409" s="259">
        <v>780</v>
      </c>
      <c r="M409" s="237"/>
      <c r="N409" s="174"/>
      <c r="P409" s="252"/>
      <c r="Q409" s="453"/>
      <c r="R409" s="47"/>
      <c r="S409" s="47"/>
      <c r="T409" s="46"/>
    </row>
    <row r="410" spans="1:31" customHeight="1" ht="12.75" s="10" customFormat="1">
      <c r="A410" s="226"/>
      <c r="B410" s="258" t="s">
        <v>1313</v>
      </c>
      <c r="C410" s="181" t="s">
        <v>19</v>
      </c>
      <c r="D410" s="181" t="s">
        <v>20</v>
      </c>
      <c r="E410" s="181" t="s">
        <v>21</v>
      </c>
      <c r="F410" s="594" t="s">
        <v>1047</v>
      </c>
      <c r="G410" s="592"/>
      <c r="H410" s="592"/>
      <c r="I410" s="593"/>
      <c r="J410" s="181" t="s">
        <v>23</v>
      </c>
      <c r="K410" s="255">
        <f>SUM(L410:M410)</f>
        <v>15600</v>
      </c>
      <c r="L410" s="259">
        <v>15600</v>
      </c>
      <c r="M410" s="237"/>
      <c r="N410" s="174"/>
      <c r="P410" s="252"/>
      <c r="Q410" s="453"/>
      <c r="R410" s="47"/>
      <c r="S410" s="47"/>
      <c r="T410" s="46"/>
    </row>
    <row r="411" spans="1:31" customHeight="1" ht="12.75" s="10" customFormat="1">
      <c r="A411" s="226"/>
      <c r="B411" s="258" t="s">
        <v>1314</v>
      </c>
      <c r="C411" s="181" t="s">
        <v>19</v>
      </c>
      <c r="D411" s="181" t="s">
        <v>20</v>
      </c>
      <c r="E411" s="181" t="s">
        <v>21</v>
      </c>
      <c r="F411" s="594" t="s">
        <v>1047</v>
      </c>
      <c r="G411" s="592"/>
      <c r="H411" s="592"/>
      <c r="I411" s="593"/>
      <c r="J411" s="181" t="s">
        <v>23</v>
      </c>
      <c r="K411" s="255">
        <f>SUM(L411:M411)</f>
        <v>23920</v>
      </c>
      <c r="L411" s="259">
        <v>23920</v>
      </c>
      <c r="M411" s="237"/>
      <c r="N411" s="174"/>
      <c r="P411" s="252"/>
      <c r="Q411" s="453"/>
      <c r="R411" s="47"/>
      <c r="S411" s="47"/>
      <c r="T411" s="46"/>
    </row>
    <row r="412" spans="1:31" customHeight="1" ht="12.75" s="10" customFormat="1">
      <c r="A412" s="226"/>
      <c r="B412" s="258" t="s">
        <v>1315</v>
      </c>
      <c r="C412" s="181" t="s">
        <v>19</v>
      </c>
      <c r="D412" s="181" t="s">
        <v>20</v>
      </c>
      <c r="E412" s="181" t="s">
        <v>21</v>
      </c>
      <c r="F412" s="594" t="s">
        <v>1047</v>
      </c>
      <c r="G412" s="592"/>
      <c r="H412" s="592"/>
      <c r="I412" s="593"/>
      <c r="J412" s="181" t="s">
        <v>23</v>
      </c>
      <c r="K412" s="255">
        <f>SUM(L412:M412)</f>
        <v>3835</v>
      </c>
      <c r="L412" s="259">
        <v>3835</v>
      </c>
      <c r="M412" s="237"/>
      <c r="N412" s="174"/>
      <c r="P412" s="252"/>
      <c r="Q412" s="453"/>
      <c r="R412" s="47"/>
      <c r="S412" s="47"/>
      <c r="T412" s="46"/>
    </row>
    <row r="413" spans="1:31" customHeight="1" ht="12.75" s="10" customFormat="1">
      <c r="A413" s="226"/>
      <c r="B413" s="258" t="s">
        <v>1316</v>
      </c>
      <c r="C413" s="181" t="s">
        <v>19</v>
      </c>
      <c r="D413" s="181" t="s">
        <v>20</v>
      </c>
      <c r="E413" s="181" t="s">
        <v>21</v>
      </c>
      <c r="F413" s="594" t="s">
        <v>1047</v>
      </c>
      <c r="G413" s="592"/>
      <c r="H413" s="592"/>
      <c r="I413" s="593"/>
      <c r="J413" s="181" t="s">
        <v>23</v>
      </c>
      <c r="K413" s="255">
        <f>SUM(L413:M413)</f>
        <v>1950</v>
      </c>
      <c r="L413" s="259">
        <v>1950</v>
      </c>
      <c r="M413" s="237"/>
      <c r="N413" s="174"/>
      <c r="P413" s="252"/>
      <c r="Q413" s="453"/>
      <c r="R413" s="47"/>
      <c r="S413" s="47"/>
      <c r="T413" s="46"/>
    </row>
    <row r="414" spans="1:31" customHeight="1" ht="12.75" s="10" customFormat="1">
      <c r="A414" s="226"/>
      <c r="B414" s="258" t="s">
        <v>1317</v>
      </c>
      <c r="C414" s="181" t="s">
        <v>19</v>
      </c>
      <c r="D414" s="181" t="s">
        <v>20</v>
      </c>
      <c r="E414" s="181" t="s">
        <v>21</v>
      </c>
      <c r="F414" s="594" t="s">
        <v>1047</v>
      </c>
      <c r="G414" s="592"/>
      <c r="H414" s="592"/>
      <c r="I414" s="593"/>
      <c r="J414" s="181" t="s">
        <v>23</v>
      </c>
      <c r="K414" s="255">
        <f>SUM(L414:M414)</f>
        <v>3965</v>
      </c>
      <c r="L414" s="259">
        <v>3965</v>
      </c>
      <c r="M414" s="237"/>
      <c r="N414" s="174"/>
      <c r="P414" s="252"/>
      <c r="Q414" s="453"/>
      <c r="R414" s="47"/>
      <c r="S414" s="47"/>
      <c r="T414" s="46"/>
    </row>
    <row r="415" spans="1:31" customHeight="1" ht="12.75" s="10" customFormat="1">
      <c r="A415" s="226"/>
      <c r="B415" s="258" t="s">
        <v>1318</v>
      </c>
      <c r="C415" s="181" t="s">
        <v>19</v>
      </c>
      <c r="D415" s="181" t="s">
        <v>20</v>
      </c>
      <c r="E415" s="181" t="s">
        <v>21</v>
      </c>
      <c r="F415" s="594" t="s">
        <v>1047</v>
      </c>
      <c r="G415" s="592"/>
      <c r="H415" s="592"/>
      <c r="I415" s="593"/>
      <c r="J415" s="181" t="s">
        <v>23</v>
      </c>
      <c r="K415" s="255">
        <f>SUM(L415:M415)</f>
        <v>26000</v>
      </c>
      <c r="L415" s="259">
        <v>26000</v>
      </c>
      <c r="M415" s="237"/>
      <c r="N415" s="174"/>
      <c r="P415" s="252"/>
      <c r="Q415" s="453"/>
      <c r="R415" s="47"/>
      <c r="S415" s="47"/>
      <c r="T415" s="46"/>
    </row>
    <row r="416" spans="1:31" customHeight="1" ht="12.75" s="10" customFormat="1">
      <c r="A416" s="226"/>
      <c r="B416" s="258" t="s">
        <v>1314</v>
      </c>
      <c r="C416" s="181" t="s">
        <v>19</v>
      </c>
      <c r="D416" s="181" t="s">
        <v>20</v>
      </c>
      <c r="E416" s="181" t="s">
        <v>21</v>
      </c>
      <c r="F416" s="594" t="s">
        <v>1047</v>
      </c>
      <c r="G416" s="592"/>
      <c r="H416" s="592"/>
      <c r="I416" s="593"/>
      <c r="J416" s="181" t="s">
        <v>23</v>
      </c>
      <c r="K416" s="255">
        <f>SUM(L416:M416)</f>
        <v>95160</v>
      </c>
      <c r="L416" s="259">
        <v>95160</v>
      </c>
      <c r="M416" s="237"/>
      <c r="N416" s="174"/>
      <c r="P416" s="252"/>
      <c r="Q416" s="453"/>
      <c r="R416" s="47"/>
      <c r="S416" s="47"/>
      <c r="T416" s="46"/>
    </row>
    <row r="417" spans="1:31" customHeight="1" ht="12.75" s="10" customFormat="1">
      <c r="A417" s="226"/>
      <c r="B417" s="258" t="s">
        <v>1319</v>
      </c>
      <c r="C417" s="181" t="s">
        <v>19</v>
      </c>
      <c r="D417" s="181" t="s">
        <v>20</v>
      </c>
      <c r="E417" s="181" t="s">
        <v>21</v>
      </c>
      <c r="F417" s="594" t="s">
        <v>1047</v>
      </c>
      <c r="G417" s="592"/>
      <c r="H417" s="592"/>
      <c r="I417" s="593"/>
      <c r="J417" s="181" t="s">
        <v>23</v>
      </c>
      <c r="K417" s="255">
        <f>SUM(L417:M417)</f>
        <v>2800</v>
      </c>
      <c r="L417" s="259">
        <v>2800</v>
      </c>
      <c r="M417" s="237"/>
      <c r="N417" s="174"/>
      <c r="P417" s="252"/>
      <c r="Q417" s="453"/>
      <c r="R417" s="47"/>
      <c r="S417" s="47"/>
      <c r="T417" s="46"/>
    </row>
    <row r="418" spans="1:31" customHeight="1" ht="12.75" s="10" customFormat="1">
      <c r="A418" s="226"/>
      <c r="B418" s="258" t="s">
        <v>1320</v>
      </c>
      <c r="C418" s="181" t="s">
        <v>19</v>
      </c>
      <c r="D418" s="181" t="s">
        <v>20</v>
      </c>
      <c r="E418" s="181" t="s">
        <v>21</v>
      </c>
      <c r="F418" s="594" t="s">
        <v>1047</v>
      </c>
      <c r="G418" s="592"/>
      <c r="H418" s="592"/>
      <c r="I418" s="593"/>
      <c r="J418" s="181" t="s">
        <v>23</v>
      </c>
      <c r="K418" s="255">
        <f>SUM(L418:M418)</f>
        <v>1550</v>
      </c>
      <c r="L418" s="259">
        <v>1550</v>
      </c>
      <c r="M418" s="237"/>
      <c r="N418" s="174"/>
      <c r="P418" s="252"/>
      <c r="Q418" s="453"/>
      <c r="R418" s="47"/>
      <c r="S418" s="47"/>
      <c r="T418" s="46"/>
    </row>
    <row r="419" spans="1:31" customHeight="1" ht="12.75" s="10" customFormat="1">
      <c r="A419" s="226"/>
      <c r="B419" s="258" t="s">
        <v>1321</v>
      </c>
      <c r="C419" s="181" t="s">
        <v>19</v>
      </c>
      <c r="D419" s="181" t="s">
        <v>20</v>
      </c>
      <c r="E419" s="181" t="s">
        <v>21</v>
      </c>
      <c r="F419" s="594" t="s">
        <v>1047</v>
      </c>
      <c r="G419" s="592"/>
      <c r="H419" s="592"/>
      <c r="I419" s="593"/>
      <c r="J419" s="181" t="s">
        <v>23</v>
      </c>
      <c r="K419" s="255">
        <f>SUM(L419:M419)</f>
        <v>19411</v>
      </c>
      <c r="L419" s="259">
        <v>19411</v>
      </c>
      <c r="M419" s="237"/>
      <c r="N419" s="174"/>
      <c r="P419" s="252"/>
      <c r="Q419" s="453"/>
      <c r="R419" s="47"/>
      <c r="S419" s="47"/>
      <c r="T419" s="46"/>
    </row>
    <row r="420" spans="1:31" customHeight="1" ht="12.75" s="10" customFormat="1">
      <c r="A420" s="226"/>
      <c r="B420" s="258" t="s">
        <v>1322</v>
      </c>
      <c r="C420" s="181" t="s">
        <v>19</v>
      </c>
      <c r="D420" s="181" t="s">
        <v>20</v>
      </c>
      <c r="E420" s="181" t="s">
        <v>21</v>
      </c>
      <c r="F420" s="594" t="s">
        <v>1047</v>
      </c>
      <c r="G420" s="592"/>
      <c r="H420" s="592"/>
      <c r="I420" s="593"/>
      <c r="J420" s="181" t="s">
        <v>23</v>
      </c>
      <c r="K420" s="255">
        <f>SUM(L420:M420)</f>
        <v>21240</v>
      </c>
      <c r="L420" s="259">
        <v>21240</v>
      </c>
      <c r="M420" s="237"/>
      <c r="N420" s="174"/>
      <c r="P420" s="252"/>
      <c r="Q420" s="453"/>
      <c r="R420" s="47"/>
      <c r="S420" s="47"/>
      <c r="T420" s="46"/>
    </row>
    <row r="421" spans="1:31" customHeight="1" ht="12.75" s="10" customFormat="1">
      <c r="A421" s="226"/>
      <c r="B421" s="258" t="s">
        <v>1323</v>
      </c>
      <c r="C421" s="181" t="s">
        <v>19</v>
      </c>
      <c r="D421" s="181" t="s">
        <v>20</v>
      </c>
      <c r="E421" s="181" t="s">
        <v>21</v>
      </c>
      <c r="F421" s="594" t="s">
        <v>1047</v>
      </c>
      <c r="G421" s="592"/>
      <c r="H421" s="592"/>
      <c r="I421" s="593"/>
      <c r="J421" s="181" t="s">
        <v>23</v>
      </c>
      <c r="K421" s="255">
        <f>SUM(L421:M421)</f>
        <v>10120</v>
      </c>
      <c r="L421" s="259">
        <v>10120</v>
      </c>
      <c r="M421" s="237"/>
      <c r="N421" s="174"/>
      <c r="P421" s="252"/>
      <c r="Q421" s="453"/>
      <c r="R421" s="47"/>
      <c r="S421" s="47"/>
      <c r="T421" s="46"/>
    </row>
    <row r="422" spans="1:31" customHeight="1" ht="12.75" s="10" customFormat="1">
      <c r="A422" s="226"/>
      <c r="B422" s="258" t="s">
        <v>1324</v>
      </c>
      <c r="C422" s="181" t="s">
        <v>19</v>
      </c>
      <c r="D422" s="181" t="s">
        <v>20</v>
      </c>
      <c r="E422" s="181" t="s">
        <v>21</v>
      </c>
      <c r="F422" s="594" t="s">
        <v>1047</v>
      </c>
      <c r="G422" s="592"/>
      <c r="H422" s="592"/>
      <c r="I422" s="593"/>
      <c r="J422" s="181" t="s">
        <v>23</v>
      </c>
      <c r="K422" s="255">
        <f>SUM(L422:M422)</f>
        <v>4000</v>
      </c>
      <c r="L422" s="259">
        <v>4000</v>
      </c>
      <c r="M422" s="237"/>
      <c r="N422" s="174"/>
      <c r="P422" s="252"/>
      <c r="Q422" s="453"/>
      <c r="R422" s="47"/>
      <c r="S422" s="47"/>
      <c r="T422" s="46"/>
    </row>
    <row r="423" spans="1:31" customHeight="1" ht="12.75" s="10" customFormat="1">
      <c r="A423" s="226"/>
      <c r="B423" s="258" t="s">
        <v>1325</v>
      </c>
      <c r="C423" s="181" t="s">
        <v>19</v>
      </c>
      <c r="D423" s="181" t="s">
        <v>20</v>
      </c>
      <c r="E423" s="181" t="s">
        <v>21</v>
      </c>
      <c r="F423" s="594" t="s">
        <v>1047</v>
      </c>
      <c r="G423" s="592"/>
      <c r="H423" s="592"/>
      <c r="I423" s="593"/>
      <c r="J423" s="181" t="s">
        <v>23</v>
      </c>
      <c r="K423" s="255">
        <f>SUM(L423:M423)</f>
        <v>4000</v>
      </c>
      <c r="L423" s="259">
        <v>4000</v>
      </c>
      <c r="M423" s="237"/>
      <c r="N423" s="174"/>
      <c r="P423" s="252"/>
      <c r="Q423" s="453"/>
      <c r="R423" s="47"/>
      <c r="S423" s="47"/>
      <c r="T423" s="46"/>
    </row>
    <row r="424" spans="1:31" customHeight="1" ht="12.75" s="10" customFormat="1">
      <c r="A424" s="226"/>
      <c r="B424" s="258" t="s">
        <v>1326</v>
      </c>
      <c r="C424" s="181" t="s">
        <v>19</v>
      </c>
      <c r="D424" s="181" t="s">
        <v>20</v>
      </c>
      <c r="E424" s="181" t="s">
        <v>21</v>
      </c>
      <c r="F424" s="594" t="s">
        <v>1047</v>
      </c>
      <c r="G424" s="592"/>
      <c r="H424" s="592"/>
      <c r="I424" s="593"/>
      <c r="J424" s="181" t="s">
        <v>23</v>
      </c>
      <c r="K424" s="255">
        <f>SUM(L424:M424)</f>
        <v>5560</v>
      </c>
      <c r="L424" s="259">
        <v>5560</v>
      </c>
      <c r="M424" s="237"/>
      <c r="N424" s="174"/>
      <c r="P424" s="252"/>
      <c r="Q424" s="453"/>
      <c r="R424" s="47"/>
      <c r="S424" s="47"/>
      <c r="T424" s="46"/>
    </row>
    <row r="425" spans="1:31" customHeight="1" ht="12.75" s="10" customFormat="1">
      <c r="A425" s="226"/>
      <c r="B425" s="258" t="s">
        <v>1327</v>
      </c>
      <c r="C425" s="181" t="s">
        <v>19</v>
      </c>
      <c r="D425" s="181" t="s">
        <v>20</v>
      </c>
      <c r="E425" s="181" t="s">
        <v>21</v>
      </c>
      <c r="F425" s="594" t="s">
        <v>1047</v>
      </c>
      <c r="G425" s="592"/>
      <c r="H425" s="592"/>
      <c r="I425" s="593"/>
      <c r="J425" s="181" t="s">
        <v>23</v>
      </c>
      <c r="K425" s="255">
        <f>SUM(L425:M425)</f>
        <v>3325</v>
      </c>
      <c r="L425" s="259">
        <v>3325</v>
      </c>
      <c r="M425" s="237"/>
      <c r="N425" s="174"/>
      <c r="P425" s="252"/>
      <c r="Q425" s="453"/>
      <c r="R425" s="47"/>
      <c r="S425" s="47"/>
      <c r="T425" s="46"/>
    </row>
    <row r="426" spans="1:31" customHeight="1" ht="12.75" s="10" customFormat="1">
      <c r="A426" s="226"/>
      <c r="B426" s="258" t="s">
        <v>1328</v>
      </c>
      <c r="C426" s="181" t="s">
        <v>19</v>
      </c>
      <c r="D426" s="181" t="s">
        <v>20</v>
      </c>
      <c r="E426" s="181" t="s">
        <v>21</v>
      </c>
      <c r="F426" s="594" t="s">
        <v>1047</v>
      </c>
      <c r="G426" s="592"/>
      <c r="H426" s="592"/>
      <c r="I426" s="593"/>
      <c r="J426" s="181" t="s">
        <v>23</v>
      </c>
      <c r="K426" s="255">
        <f>SUM(L426:M426)</f>
        <v>10000</v>
      </c>
      <c r="L426" s="259">
        <v>10000</v>
      </c>
      <c r="M426" s="237"/>
      <c r="N426" s="174"/>
      <c r="P426" s="252"/>
      <c r="Q426" s="453"/>
      <c r="R426" s="47"/>
      <c r="S426" s="47"/>
      <c r="T426" s="46"/>
    </row>
    <row r="427" spans="1:31" customHeight="1" ht="12.75" s="10" customFormat="1">
      <c r="A427" s="226"/>
      <c r="B427" s="258" t="s">
        <v>1329</v>
      </c>
      <c r="C427" s="181" t="s">
        <v>19</v>
      </c>
      <c r="D427" s="181" t="s">
        <v>20</v>
      </c>
      <c r="E427" s="181" t="s">
        <v>21</v>
      </c>
      <c r="F427" s="594" t="s">
        <v>1047</v>
      </c>
      <c r="G427" s="592"/>
      <c r="H427" s="592"/>
      <c r="I427" s="593"/>
      <c r="J427" s="181" t="s">
        <v>23</v>
      </c>
      <c r="K427" s="255">
        <f>SUM(L427:M427)</f>
        <v>10000</v>
      </c>
      <c r="L427" s="259">
        <v>10000</v>
      </c>
      <c r="M427" s="237"/>
      <c r="N427" s="174"/>
      <c r="P427" s="252"/>
      <c r="Q427" s="453"/>
      <c r="R427" s="47"/>
      <c r="S427" s="47"/>
      <c r="T427" s="46"/>
    </row>
    <row r="428" spans="1:31" customHeight="1" ht="12.75" s="10" customFormat="1">
      <c r="A428" s="226"/>
      <c r="B428" s="258" t="s">
        <v>1330</v>
      </c>
      <c r="C428" s="181" t="s">
        <v>19</v>
      </c>
      <c r="D428" s="181" t="s">
        <v>20</v>
      </c>
      <c r="E428" s="181" t="s">
        <v>21</v>
      </c>
      <c r="F428" s="594" t="s">
        <v>1047</v>
      </c>
      <c r="G428" s="592"/>
      <c r="H428" s="592"/>
      <c r="I428" s="593"/>
      <c r="J428" s="181" t="s">
        <v>23</v>
      </c>
      <c r="K428" s="255">
        <f>SUM(L428:M428)</f>
        <v>123580</v>
      </c>
      <c r="L428" s="259">
        <v>123580</v>
      </c>
      <c r="M428" s="237"/>
      <c r="N428" s="174"/>
      <c r="P428" s="252"/>
      <c r="Q428" s="453"/>
      <c r="R428" s="47"/>
      <c r="S428" s="47"/>
      <c r="T428" s="46"/>
    </row>
    <row r="429" spans="1:31" customHeight="1" ht="12.75" s="10" customFormat="1">
      <c r="A429" s="226"/>
      <c r="B429" s="258" t="s">
        <v>1331</v>
      </c>
      <c r="C429" s="181" t="s">
        <v>19</v>
      </c>
      <c r="D429" s="181" t="s">
        <v>20</v>
      </c>
      <c r="E429" s="181" t="s">
        <v>21</v>
      </c>
      <c r="F429" s="594" t="s">
        <v>1047</v>
      </c>
      <c r="G429" s="592"/>
      <c r="H429" s="592"/>
      <c r="I429" s="593"/>
      <c r="J429" s="181" t="s">
        <v>23</v>
      </c>
      <c r="K429" s="255">
        <f>SUM(L429:M429)</f>
        <v>6000</v>
      </c>
      <c r="L429" s="259">
        <v>6000</v>
      </c>
      <c r="M429" s="237"/>
      <c r="N429" s="174"/>
      <c r="P429" s="252"/>
      <c r="Q429" s="453"/>
      <c r="R429" s="47"/>
      <c r="S429" s="47"/>
      <c r="T429" s="46"/>
    </row>
    <row r="430" spans="1:31" customHeight="1" ht="12.75" s="10" customFormat="1">
      <c r="A430" s="226"/>
      <c r="B430" s="258" t="s">
        <v>1332</v>
      </c>
      <c r="C430" s="181" t="s">
        <v>19</v>
      </c>
      <c r="D430" s="181" t="s">
        <v>20</v>
      </c>
      <c r="E430" s="181" t="s">
        <v>21</v>
      </c>
      <c r="F430" s="594" t="s">
        <v>1047</v>
      </c>
      <c r="G430" s="592"/>
      <c r="H430" s="592"/>
      <c r="I430" s="593"/>
      <c r="J430" s="181" t="s">
        <v>23</v>
      </c>
      <c r="K430" s="255">
        <f>SUM(L430:M430)</f>
        <v>1140</v>
      </c>
      <c r="L430" s="259">
        <v>1140</v>
      </c>
      <c r="M430" s="237"/>
      <c r="N430" s="174"/>
      <c r="P430" s="252"/>
      <c r="Q430" s="453"/>
      <c r="R430" s="47"/>
      <c r="S430" s="47"/>
      <c r="T430" s="46"/>
    </row>
    <row r="431" spans="1:31" customHeight="1" ht="12.75" s="10" customFormat="1">
      <c r="A431" s="226"/>
      <c r="B431" s="258" t="s">
        <v>1333</v>
      </c>
      <c r="C431" s="181" t="s">
        <v>19</v>
      </c>
      <c r="D431" s="181" t="s">
        <v>20</v>
      </c>
      <c r="E431" s="181" t="s">
        <v>21</v>
      </c>
      <c r="F431" s="594" t="s">
        <v>1047</v>
      </c>
      <c r="G431" s="592"/>
      <c r="H431" s="592"/>
      <c r="I431" s="593"/>
      <c r="J431" s="181" t="s">
        <v>23</v>
      </c>
      <c r="K431" s="255">
        <f>SUM(L431:M431)</f>
        <v>1800</v>
      </c>
      <c r="L431" s="259">
        <v>1800</v>
      </c>
      <c r="M431" s="237"/>
      <c r="N431" s="174"/>
      <c r="P431" s="252"/>
      <c r="Q431" s="453"/>
      <c r="R431" s="47"/>
      <c r="S431" s="47"/>
      <c r="T431" s="46"/>
    </row>
    <row r="432" spans="1:31" customHeight="1" ht="12.75" s="10" customFormat="1">
      <c r="A432" s="226"/>
      <c r="B432" s="258" t="s">
        <v>1334</v>
      </c>
      <c r="C432" s="181" t="s">
        <v>19</v>
      </c>
      <c r="D432" s="181" t="s">
        <v>20</v>
      </c>
      <c r="E432" s="181" t="s">
        <v>21</v>
      </c>
      <c r="F432" s="594" t="s">
        <v>1047</v>
      </c>
      <c r="G432" s="592"/>
      <c r="H432" s="592"/>
      <c r="I432" s="593"/>
      <c r="J432" s="181" t="s">
        <v>23</v>
      </c>
      <c r="K432" s="255">
        <f>SUM(L432:M432)</f>
        <v>89000</v>
      </c>
      <c r="L432" s="259">
        <v>89000</v>
      </c>
      <c r="M432" s="237"/>
      <c r="N432" s="174"/>
      <c r="P432" s="252"/>
      <c r="Q432" s="453"/>
      <c r="R432" s="47"/>
      <c r="S432" s="47"/>
      <c r="T432" s="46"/>
    </row>
    <row r="433" spans="1:31" customHeight="1" ht="12.75" s="10" customFormat="1">
      <c r="A433" s="226"/>
      <c r="B433" s="258" t="s">
        <v>1335</v>
      </c>
      <c r="C433" s="181" t="s">
        <v>19</v>
      </c>
      <c r="D433" s="181" t="s">
        <v>20</v>
      </c>
      <c r="E433" s="181" t="s">
        <v>21</v>
      </c>
      <c r="F433" s="594" t="s">
        <v>1047</v>
      </c>
      <c r="G433" s="592"/>
      <c r="H433" s="592"/>
      <c r="I433" s="593"/>
      <c r="J433" s="181" t="s">
        <v>23</v>
      </c>
      <c r="K433" s="255">
        <f>SUM(L433:M433)</f>
        <v>62700</v>
      </c>
      <c r="L433" s="259">
        <v>62700</v>
      </c>
      <c r="M433" s="237"/>
      <c r="N433" s="174"/>
      <c r="P433" s="252"/>
      <c r="Q433" s="453"/>
      <c r="R433" s="47"/>
      <c r="S433" s="47"/>
      <c r="T433" s="46"/>
    </row>
    <row r="434" spans="1:31" customHeight="1" ht="12.75" s="10" customFormat="1">
      <c r="A434" s="226"/>
      <c r="B434" s="258" t="s">
        <v>1336</v>
      </c>
      <c r="C434" s="181" t="s">
        <v>19</v>
      </c>
      <c r="D434" s="181" t="s">
        <v>20</v>
      </c>
      <c r="E434" s="181" t="s">
        <v>21</v>
      </c>
      <c r="F434" s="594" t="s">
        <v>1047</v>
      </c>
      <c r="G434" s="592"/>
      <c r="H434" s="592"/>
      <c r="I434" s="593"/>
      <c r="J434" s="181" t="s">
        <v>23</v>
      </c>
      <c r="K434" s="255">
        <f>SUM(L434:M434)</f>
        <v>12280</v>
      </c>
      <c r="L434" s="259">
        <v>12280</v>
      </c>
      <c r="M434" s="237"/>
      <c r="N434" s="174"/>
      <c r="P434" s="252"/>
      <c r="Q434" s="453"/>
      <c r="R434" s="47"/>
      <c r="S434" s="47"/>
      <c r="T434" s="46"/>
    </row>
    <row r="435" spans="1:31" customHeight="1" ht="12.75" s="10" customFormat="1">
      <c r="A435" s="226"/>
      <c r="B435" s="258" t="s">
        <v>1337</v>
      </c>
      <c r="C435" s="181" t="s">
        <v>19</v>
      </c>
      <c r="D435" s="181" t="s">
        <v>20</v>
      </c>
      <c r="E435" s="181" t="s">
        <v>21</v>
      </c>
      <c r="F435" s="594" t="s">
        <v>1047</v>
      </c>
      <c r="G435" s="592"/>
      <c r="H435" s="592"/>
      <c r="I435" s="593"/>
      <c r="J435" s="181" t="s">
        <v>23</v>
      </c>
      <c r="K435" s="255">
        <f>SUM(L435:M435)</f>
        <v>1184</v>
      </c>
      <c r="L435" s="259">
        <v>1184</v>
      </c>
      <c r="M435" s="237"/>
      <c r="N435" s="174"/>
      <c r="P435" s="252"/>
      <c r="Q435" s="453"/>
      <c r="R435" s="47"/>
      <c r="S435" s="47"/>
      <c r="T435" s="46"/>
    </row>
    <row r="436" spans="1:31" customHeight="1" ht="12.75" s="10" customFormat="1">
      <c r="A436" s="226"/>
      <c r="B436" s="258" t="s">
        <v>1338</v>
      </c>
      <c r="C436" s="181" t="s">
        <v>19</v>
      </c>
      <c r="D436" s="181" t="s">
        <v>20</v>
      </c>
      <c r="E436" s="181" t="s">
        <v>21</v>
      </c>
      <c r="F436" s="594" t="s">
        <v>1047</v>
      </c>
      <c r="G436" s="592"/>
      <c r="H436" s="592"/>
      <c r="I436" s="593"/>
      <c r="J436" s="181" t="s">
        <v>23</v>
      </c>
      <c r="K436" s="255">
        <f>SUM(L436:M436)</f>
        <v>5982</v>
      </c>
      <c r="L436" s="259">
        <v>5982</v>
      </c>
      <c r="M436" s="237"/>
      <c r="N436" s="174"/>
      <c r="P436" s="252"/>
      <c r="Q436" s="453"/>
      <c r="R436" s="47"/>
      <c r="S436" s="47"/>
      <c r="T436" s="46"/>
    </row>
    <row r="437" spans="1:31" customHeight="1" ht="12.75" s="10" customFormat="1">
      <c r="A437" s="226"/>
      <c r="B437" s="258" t="s">
        <v>1339</v>
      </c>
      <c r="C437" s="181" t="s">
        <v>19</v>
      </c>
      <c r="D437" s="181" t="s">
        <v>20</v>
      </c>
      <c r="E437" s="181" t="s">
        <v>21</v>
      </c>
      <c r="F437" s="594" t="s">
        <v>1047</v>
      </c>
      <c r="G437" s="592"/>
      <c r="H437" s="592"/>
      <c r="I437" s="593"/>
      <c r="J437" s="181" t="s">
        <v>23</v>
      </c>
      <c r="K437" s="255">
        <f>SUM(L437:M437)</f>
        <v>17880</v>
      </c>
      <c r="L437" s="259">
        <v>17880</v>
      </c>
      <c r="M437" s="237"/>
      <c r="N437" s="174"/>
      <c r="P437" s="252"/>
      <c r="Q437" s="453"/>
      <c r="R437" s="47"/>
      <c r="S437" s="47"/>
      <c r="T437" s="46"/>
    </row>
    <row r="438" spans="1:31" customHeight="1" ht="12.75" s="10" customFormat="1">
      <c r="A438" s="226"/>
      <c r="B438" s="226" t="s">
        <v>1340</v>
      </c>
      <c r="C438" s="181" t="s">
        <v>19</v>
      </c>
      <c r="D438" s="181" t="s">
        <v>20</v>
      </c>
      <c r="E438" s="181" t="s">
        <v>21</v>
      </c>
      <c r="F438" s="594" t="s">
        <v>1047</v>
      </c>
      <c r="G438" s="592"/>
      <c r="H438" s="592"/>
      <c r="I438" s="593"/>
      <c r="J438" s="181" t="s">
        <v>23</v>
      </c>
      <c r="K438" s="255">
        <f>SUM(L438:M438)</f>
        <v>77952</v>
      </c>
      <c r="L438" s="259">
        <v>77952</v>
      </c>
      <c r="M438" s="237"/>
      <c r="N438" s="174"/>
      <c r="P438" s="252"/>
      <c r="Q438" s="453"/>
      <c r="R438" s="47"/>
      <c r="S438" s="47"/>
      <c r="T438" s="46"/>
    </row>
    <row r="439" spans="1:31" customHeight="1" ht="12.75" s="10" customFormat="1">
      <c r="A439" s="226"/>
      <c r="B439" s="258" t="s">
        <v>1341</v>
      </c>
      <c r="C439" s="181" t="s">
        <v>19</v>
      </c>
      <c r="D439" s="181" t="s">
        <v>20</v>
      </c>
      <c r="E439" s="181" t="s">
        <v>21</v>
      </c>
      <c r="F439" s="594" t="s">
        <v>1047</v>
      </c>
      <c r="G439" s="592"/>
      <c r="H439" s="592"/>
      <c r="I439" s="593"/>
      <c r="J439" s="181" t="s">
        <v>23</v>
      </c>
      <c r="K439" s="255">
        <f>SUM(L439:M439)</f>
        <v>750</v>
      </c>
      <c r="L439" s="259">
        <v>750</v>
      </c>
      <c r="M439" s="237"/>
      <c r="N439" s="174"/>
      <c r="P439" s="252"/>
      <c r="Q439" s="453"/>
      <c r="R439" s="47"/>
      <c r="S439" s="47"/>
      <c r="T439" s="46"/>
    </row>
    <row r="440" spans="1:31" customHeight="1" ht="12.75" hidden="true" s="10" customFormat="1">
      <c r="A440" s="226"/>
      <c r="B440" s="258" t="s">
        <v>1342</v>
      </c>
      <c r="C440" s="181" t="s">
        <v>19</v>
      </c>
      <c r="D440" s="181" t="s">
        <v>20</v>
      </c>
      <c r="E440" s="181" t="s">
        <v>21</v>
      </c>
      <c r="F440" s="594" t="s">
        <v>1047</v>
      </c>
      <c r="G440" s="592"/>
      <c r="H440" s="592"/>
      <c r="I440" s="593"/>
      <c r="J440" s="181" t="s">
        <v>23</v>
      </c>
      <c r="K440" s="255">
        <f>SUM(L440:M440)</f>
        <v>0</v>
      </c>
      <c r="L440" s="259">
        <v>0</v>
      </c>
      <c r="M440" s="237"/>
      <c r="N440" s="174"/>
      <c r="P440" s="252"/>
      <c r="Q440" s="453"/>
      <c r="R440" s="47"/>
      <c r="S440" s="47"/>
      <c r="T440" s="46"/>
    </row>
    <row r="441" spans="1:31" customHeight="1" ht="12.75" s="10" customFormat="1">
      <c r="A441" s="226"/>
      <c r="B441" s="258" t="s">
        <v>1343</v>
      </c>
      <c r="C441" s="181" t="s">
        <v>19</v>
      </c>
      <c r="D441" s="181" t="s">
        <v>20</v>
      </c>
      <c r="E441" s="181" t="s">
        <v>21</v>
      </c>
      <c r="F441" s="594" t="s">
        <v>1047</v>
      </c>
      <c r="G441" s="592"/>
      <c r="H441" s="592"/>
      <c r="I441" s="593"/>
      <c r="J441" s="181" t="s">
        <v>23</v>
      </c>
      <c r="K441" s="255">
        <f>SUM(L441:M441)</f>
        <v>8250</v>
      </c>
      <c r="L441" s="259">
        <v>8250</v>
      </c>
      <c r="M441" s="237"/>
      <c r="N441" s="174"/>
      <c r="P441" s="252"/>
      <c r="Q441" s="453"/>
      <c r="R441" s="47"/>
      <c r="S441" s="47"/>
      <c r="T441" s="46"/>
    </row>
    <row r="442" spans="1:31" customHeight="1" ht="12.75" s="10" customFormat="1">
      <c r="A442" s="226"/>
      <c r="B442" s="258" t="s">
        <v>1344</v>
      </c>
      <c r="C442" s="181" t="s">
        <v>19</v>
      </c>
      <c r="D442" s="181" t="s">
        <v>20</v>
      </c>
      <c r="E442" s="181" t="s">
        <v>21</v>
      </c>
      <c r="F442" s="594" t="s">
        <v>1047</v>
      </c>
      <c r="G442" s="592"/>
      <c r="H442" s="592"/>
      <c r="I442" s="593"/>
      <c r="J442" s="181" t="s">
        <v>23</v>
      </c>
      <c r="K442" s="255">
        <f>SUM(L442:M442)</f>
        <v>17556</v>
      </c>
      <c r="L442" s="259">
        <v>17556</v>
      </c>
      <c r="M442" s="237"/>
      <c r="N442" s="174"/>
      <c r="P442" s="252"/>
      <c r="Q442" s="453"/>
      <c r="R442" s="47"/>
      <c r="S442" s="47"/>
      <c r="T442" s="46"/>
    </row>
    <row r="443" spans="1:31" customHeight="1" ht="12.75" s="10" customFormat="1">
      <c r="A443" s="226"/>
      <c r="B443" s="258" t="s">
        <v>1345</v>
      </c>
      <c r="C443" s="181" t="s">
        <v>19</v>
      </c>
      <c r="D443" s="181" t="s">
        <v>20</v>
      </c>
      <c r="E443" s="181" t="s">
        <v>21</v>
      </c>
      <c r="F443" s="594" t="s">
        <v>1047</v>
      </c>
      <c r="G443" s="592"/>
      <c r="H443" s="592"/>
      <c r="I443" s="593"/>
      <c r="J443" s="181" t="s">
        <v>23</v>
      </c>
      <c r="K443" s="255">
        <f>SUM(L443:M443)</f>
        <v>28665</v>
      </c>
      <c r="L443" s="259">
        <v>28665</v>
      </c>
      <c r="M443" s="237"/>
      <c r="N443" s="174"/>
      <c r="P443" s="252"/>
      <c r="Q443" s="453"/>
      <c r="R443" s="47"/>
      <c r="S443" s="47"/>
      <c r="T443" s="46"/>
    </row>
    <row r="444" spans="1:31" customHeight="1" ht="12.75" s="10" customFormat="1">
      <c r="A444" s="226"/>
      <c r="B444" s="258" t="s">
        <v>1346</v>
      </c>
      <c r="C444" s="181" t="s">
        <v>19</v>
      </c>
      <c r="D444" s="181" t="s">
        <v>20</v>
      </c>
      <c r="E444" s="181" t="s">
        <v>21</v>
      </c>
      <c r="F444" s="594" t="s">
        <v>1047</v>
      </c>
      <c r="G444" s="592"/>
      <c r="H444" s="592"/>
      <c r="I444" s="593"/>
      <c r="J444" s="181" t="s">
        <v>23</v>
      </c>
      <c r="K444" s="255">
        <f>SUM(L444:M444)</f>
        <v>27520</v>
      </c>
      <c r="L444" s="259">
        <v>27520</v>
      </c>
      <c r="M444" s="237"/>
      <c r="N444" s="174"/>
      <c r="P444" s="252"/>
      <c r="Q444" s="453"/>
      <c r="R444" s="47"/>
      <c r="S444" s="47"/>
      <c r="T444" s="46"/>
    </row>
    <row r="445" spans="1:31" customHeight="1" ht="12.75" s="10" customFormat="1">
      <c r="A445" s="226"/>
      <c r="B445" s="258" t="s">
        <v>1347</v>
      </c>
      <c r="C445" s="181" t="s">
        <v>19</v>
      </c>
      <c r="D445" s="181" t="s">
        <v>20</v>
      </c>
      <c r="E445" s="181" t="s">
        <v>21</v>
      </c>
      <c r="F445" s="594" t="s">
        <v>1047</v>
      </c>
      <c r="G445" s="592"/>
      <c r="H445" s="592"/>
      <c r="I445" s="593"/>
      <c r="J445" s="181" t="s">
        <v>23</v>
      </c>
      <c r="K445" s="255">
        <f>SUM(L445:M445)</f>
        <v>21500</v>
      </c>
      <c r="L445" s="259">
        <v>21500</v>
      </c>
      <c r="M445" s="237"/>
      <c r="N445" s="174"/>
      <c r="P445" s="252"/>
      <c r="Q445" s="453"/>
      <c r="R445" s="47"/>
      <c r="S445" s="47"/>
      <c r="T445" s="46"/>
    </row>
    <row r="446" spans="1:31" customHeight="1" ht="12.75" s="10" customFormat="1">
      <c r="A446" s="226"/>
      <c r="B446" s="258" t="s">
        <v>1348</v>
      </c>
      <c r="C446" s="181" t="s">
        <v>19</v>
      </c>
      <c r="D446" s="181" t="s">
        <v>20</v>
      </c>
      <c r="E446" s="181" t="s">
        <v>21</v>
      </c>
      <c r="F446" s="594" t="s">
        <v>1047</v>
      </c>
      <c r="G446" s="592"/>
      <c r="H446" s="592"/>
      <c r="I446" s="593"/>
      <c r="J446" s="181" t="s">
        <v>23</v>
      </c>
      <c r="K446" s="255">
        <f>SUM(L446:M446)</f>
        <v>2790</v>
      </c>
      <c r="L446" s="259">
        <v>2790</v>
      </c>
      <c r="M446" s="237"/>
      <c r="N446" s="174"/>
      <c r="P446" s="252"/>
      <c r="Q446" s="453"/>
      <c r="R446" s="47"/>
      <c r="S446" s="47"/>
      <c r="T446" s="46"/>
    </row>
    <row r="447" spans="1:31" customHeight="1" ht="12.75" s="10" customFormat="1">
      <c r="A447" s="226"/>
      <c r="B447" s="258" t="s">
        <v>1349</v>
      </c>
      <c r="C447" s="181" t="s">
        <v>19</v>
      </c>
      <c r="D447" s="181" t="s">
        <v>20</v>
      </c>
      <c r="E447" s="181" t="s">
        <v>21</v>
      </c>
      <c r="F447" s="594" t="s">
        <v>1047</v>
      </c>
      <c r="G447" s="592"/>
      <c r="H447" s="592"/>
      <c r="I447" s="593"/>
      <c r="J447" s="181" t="s">
        <v>23</v>
      </c>
      <c r="K447" s="255">
        <f>SUM(L447:M447)</f>
        <v>1160</v>
      </c>
      <c r="L447" s="259">
        <v>1160</v>
      </c>
      <c r="M447" s="237"/>
      <c r="N447" s="174"/>
      <c r="P447" s="252"/>
      <c r="Q447" s="453"/>
      <c r="R447" s="47"/>
      <c r="S447" s="47"/>
      <c r="T447" s="46"/>
    </row>
    <row r="448" spans="1:31" customHeight="1" ht="12.75" s="10" customFormat="1">
      <c r="A448" s="226"/>
      <c r="B448" s="258" t="s">
        <v>1350</v>
      </c>
      <c r="C448" s="181" t="s">
        <v>19</v>
      </c>
      <c r="D448" s="181" t="s">
        <v>20</v>
      </c>
      <c r="E448" s="181" t="s">
        <v>21</v>
      </c>
      <c r="F448" s="594" t="s">
        <v>1047</v>
      </c>
      <c r="G448" s="592"/>
      <c r="H448" s="592"/>
      <c r="I448" s="593"/>
      <c r="J448" s="181" t="s">
        <v>23</v>
      </c>
      <c r="K448" s="255">
        <f>SUM(L448:M448)</f>
        <v>4000</v>
      </c>
      <c r="L448" s="259">
        <v>4000</v>
      </c>
      <c r="M448" s="237"/>
      <c r="N448" s="174"/>
      <c r="P448" s="252"/>
      <c r="Q448" s="453"/>
      <c r="R448" s="47"/>
      <c r="S448" s="47"/>
      <c r="T448" s="46"/>
    </row>
    <row r="449" spans="1:31" customHeight="1" ht="12.75" s="10" customFormat="1">
      <c r="A449" s="226"/>
      <c r="B449" s="258" t="s">
        <v>1351</v>
      </c>
      <c r="C449" s="181" t="s">
        <v>19</v>
      </c>
      <c r="D449" s="181" t="s">
        <v>20</v>
      </c>
      <c r="E449" s="181" t="s">
        <v>21</v>
      </c>
      <c r="F449" s="594" t="s">
        <v>1047</v>
      </c>
      <c r="G449" s="592"/>
      <c r="H449" s="592"/>
      <c r="I449" s="593"/>
      <c r="J449" s="181" t="s">
        <v>23</v>
      </c>
      <c r="K449" s="255">
        <f>SUM(L449:M449)</f>
        <v>31200</v>
      </c>
      <c r="L449" s="259">
        <v>31200</v>
      </c>
      <c r="M449" s="237"/>
      <c r="N449" s="174"/>
      <c r="P449" s="252"/>
      <c r="Q449" s="453"/>
      <c r="R449" s="47"/>
      <c r="S449" s="47"/>
      <c r="T449" s="46"/>
    </row>
    <row r="450" spans="1:31" customHeight="1" ht="12.75" s="10" customFormat="1">
      <c r="A450" s="226"/>
      <c r="B450" s="258" t="s">
        <v>1352</v>
      </c>
      <c r="C450" s="181" t="s">
        <v>19</v>
      </c>
      <c r="D450" s="181" t="s">
        <v>20</v>
      </c>
      <c r="E450" s="181" t="s">
        <v>21</v>
      </c>
      <c r="F450" s="594" t="s">
        <v>1047</v>
      </c>
      <c r="G450" s="592"/>
      <c r="H450" s="592"/>
      <c r="I450" s="593"/>
      <c r="J450" s="181" t="s">
        <v>23</v>
      </c>
      <c r="K450" s="255">
        <f>SUM(L450:M450)</f>
        <v>11660</v>
      </c>
      <c r="L450" s="259">
        <v>11660</v>
      </c>
      <c r="M450" s="237"/>
      <c r="N450" s="174"/>
      <c r="P450" s="252"/>
      <c r="Q450" s="453"/>
      <c r="R450" s="47"/>
      <c r="S450" s="47"/>
      <c r="T450" s="46"/>
    </row>
    <row r="451" spans="1:31" customHeight="1" ht="12.75" s="10" customFormat="1">
      <c r="A451" s="226"/>
      <c r="B451" s="258" t="s">
        <v>1353</v>
      </c>
      <c r="C451" s="181" t="s">
        <v>19</v>
      </c>
      <c r="D451" s="181" t="s">
        <v>20</v>
      </c>
      <c r="E451" s="181" t="s">
        <v>21</v>
      </c>
      <c r="F451" s="594" t="s">
        <v>1047</v>
      </c>
      <c r="G451" s="592"/>
      <c r="H451" s="592"/>
      <c r="I451" s="593"/>
      <c r="J451" s="181" t="s">
        <v>23</v>
      </c>
      <c r="K451" s="255">
        <f>SUM(L451:M451)</f>
        <v>7872</v>
      </c>
      <c r="L451" s="259">
        <v>7872</v>
      </c>
      <c r="M451" s="237"/>
      <c r="N451" s="174"/>
      <c r="P451" s="252"/>
      <c r="Q451" s="453"/>
      <c r="R451" s="47"/>
      <c r="S451" s="47"/>
      <c r="T451" s="46"/>
    </row>
    <row r="452" spans="1:31" customHeight="1" ht="12.75" hidden="true" s="10" customFormat="1">
      <c r="A452" s="226"/>
      <c r="B452" s="258" t="s">
        <v>1354</v>
      </c>
      <c r="C452" s="181" t="s">
        <v>19</v>
      </c>
      <c r="D452" s="181" t="s">
        <v>20</v>
      </c>
      <c r="E452" s="181" t="s">
        <v>21</v>
      </c>
      <c r="F452" s="594" t="s">
        <v>1047</v>
      </c>
      <c r="G452" s="592"/>
      <c r="H452" s="592"/>
      <c r="I452" s="593"/>
      <c r="J452" s="181" t="s">
        <v>23</v>
      </c>
      <c r="K452" s="255">
        <f>SUM(L452:M452)</f>
        <v>0</v>
      </c>
      <c r="L452" s="259">
        <v>0</v>
      </c>
      <c r="M452" s="237"/>
      <c r="N452" s="174"/>
      <c r="P452" s="252"/>
      <c r="Q452" s="453"/>
      <c r="R452" s="47"/>
      <c r="S452" s="47"/>
      <c r="T452" s="46"/>
    </row>
    <row r="453" spans="1:31" customHeight="1" ht="12.75" hidden="true" s="10" customFormat="1">
      <c r="A453" s="226"/>
      <c r="B453" s="258" t="s">
        <v>1355</v>
      </c>
      <c r="C453" s="181" t="s">
        <v>19</v>
      </c>
      <c r="D453" s="181" t="s">
        <v>20</v>
      </c>
      <c r="E453" s="181" t="s">
        <v>21</v>
      </c>
      <c r="F453" s="594" t="s">
        <v>1047</v>
      </c>
      <c r="G453" s="592"/>
      <c r="H453" s="592"/>
      <c r="I453" s="593"/>
      <c r="J453" s="181" t="s">
        <v>23</v>
      </c>
      <c r="K453" s="255">
        <f>SUM(L453:M453)</f>
        <v>0</v>
      </c>
      <c r="L453" s="259">
        <v>0</v>
      </c>
      <c r="M453" s="237"/>
      <c r="N453" s="174"/>
      <c r="P453" s="252"/>
      <c r="Q453" s="453"/>
      <c r="R453" s="47"/>
      <c r="S453" s="47"/>
      <c r="T453" s="46"/>
    </row>
    <row r="454" spans="1:31" customHeight="1" ht="12.75" s="10" customFormat="1">
      <c r="A454" s="226"/>
      <c r="B454" s="258" t="s">
        <v>1356</v>
      </c>
      <c r="C454" s="181" t="s">
        <v>19</v>
      </c>
      <c r="D454" s="181" t="s">
        <v>20</v>
      </c>
      <c r="E454" s="181" t="s">
        <v>21</v>
      </c>
      <c r="F454" s="594" t="s">
        <v>1047</v>
      </c>
      <c r="G454" s="592"/>
      <c r="H454" s="592"/>
      <c r="I454" s="593"/>
      <c r="J454" s="181" t="s">
        <v>23</v>
      </c>
      <c r="K454" s="255">
        <f>SUM(L454:M454)</f>
        <v>1450</v>
      </c>
      <c r="L454" s="259">
        <v>1450</v>
      </c>
      <c r="M454" s="237"/>
      <c r="N454" s="174"/>
      <c r="P454" s="252"/>
      <c r="Q454" s="453"/>
      <c r="R454" s="47"/>
      <c r="S454" s="47"/>
      <c r="T454" s="46"/>
    </row>
    <row r="455" spans="1:31" customHeight="1" ht="12.75" s="10" customFormat="1">
      <c r="A455" s="226"/>
      <c r="B455" s="258" t="s">
        <v>1357</v>
      </c>
      <c r="C455" s="181" t="s">
        <v>19</v>
      </c>
      <c r="D455" s="181" t="s">
        <v>20</v>
      </c>
      <c r="E455" s="181" t="s">
        <v>21</v>
      </c>
      <c r="F455" s="594" t="s">
        <v>1047</v>
      </c>
      <c r="G455" s="592"/>
      <c r="H455" s="592"/>
      <c r="I455" s="593"/>
      <c r="J455" s="181" t="s">
        <v>23</v>
      </c>
      <c r="K455" s="255">
        <f>SUM(L455:M455)</f>
        <v>1000</v>
      </c>
      <c r="L455" s="259">
        <v>1000</v>
      </c>
      <c r="M455" s="237"/>
      <c r="N455" s="174"/>
      <c r="P455" s="252"/>
      <c r="Q455" s="453"/>
      <c r="R455" s="47"/>
      <c r="S455" s="47"/>
      <c r="T455" s="46"/>
    </row>
    <row r="456" spans="1:31" customHeight="1" ht="12.75" s="10" customFormat="1">
      <c r="A456" s="226"/>
      <c r="B456" s="258" t="s">
        <v>1358</v>
      </c>
      <c r="C456" s="181" t="s">
        <v>19</v>
      </c>
      <c r="D456" s="181" t="s">
        <v>20</v>
      </c>
      <c r="E456" s="181" t="s">
        <v>21</v>
      </c>
      <c r="F456" s="594" t="s">
        <v>1047</v>
      </c>
      <c r="G456" s="592"/>
      <c r="H456" s="592"/>
      <c r="I456" s="593"/>
      <c r="J456" s="181" t="s">
        <v>23</v>
      </c>
      <c r="K456" s="255">
        <f>SUM(L456:M456)</f>
        <v>2240</v>
      </c>
      <c r="L456" s="259">
        <v>2240</v>
      </c>
      <c r="M456" s="237"/>
      <c r="N456" s="174"/>
      <c r="P456" s="252"/>
      <c r="Q456" s="453"/>
      <c r="R456" s="47"/>
      <c r="S456" s="47"/>
      <c r="T456" s="46"/>
    </row>
    <row r="457" spans="1:31" customHeight="1" ht="12.75" s="10" customFormat="1">
      <c r="A457" s="226"/>
      <c r="B457" s="258" t="s">
        <v>1359</v>
      </c>
      <c r="C457" s="181" t="s">
        <v>19</v>
      </c>
      <c r="D457" s="181" t="s">
        <v>20</v>
      </c>
      <c r="E457" s="181" t="s">
        <v>21</v>
      </c>
      <c r="F457" s="594" t="s">
        <v>1047</v>
      </c>
      <c r="G457" s="592"/>
      <c r="H457" s="592"/>
      <c r="I457" s="593"/>
      <c r="J457" s="181" t="s">
        <v>23</v>
      </c>
      <c r="K457" s="255">
        <f>SUM(L457:M457)</f>
        <v>1920</v>
      </c>
      <c r="L457" s="259">
        <v>1920</v>
      </c>
      <c r="M457" s="237"/>
      <c r="N457" s="174"/>
      <c r="P457" s="252"/>
      <c r="Q457" s="453"/>
      <c r="R457" s="47"/>
      <c r="S457" s="47"/>
      <c r="T457" s="46"/>
    </row>
    <row r="458" spans="1:31" customHeight="1" ht="12.75" s="10" customFormat="1">
      <c r="A458" s="226"/>
      <c r="B458" s="258" t="s">
        <v>1360</v>
      </c>
      <c r="C458" s="181" t="s">
        <v>19</v>
      </c>
      <c r="D458" s="181" t="s">
        <v>20</v>
      </c>
      <c r="E458" s="181" t="s">
        <v>21</v>
      </c>
      <c r="F458" s="594" t="s">
        <v>1047</v>
      </c>
      <c r="G458" s="592"/>
      <c r="H458" s="592"/>
      <c r="I458" s="593"/>
      <c r="J458" s="181" t="s">
        <v>23</v>
      </c>
      <c r="K458" s="255">
        <f>SUM(L458:M458)</f>
        <v>680</v>
      </c>
      <c r="L458" s="259">
        <v>680</v>
      </c>
      <c r="M458" s="237"/>
      <c r="N458" s="174"/>
      <c r="P458" s="252"/>
      <c r="Q458" s="453"/>
      <c r="R458" s="47"/>
      <c r="S458" s="47"/>
      <c r="T458" s="46"/>
    </row>
    <row r="459" spans="1:31" customHeight="1" ht="12.75" s="10" customFormat="1">
      <c r="A459" s="226"/>
      <c r="B459" s="258" t="s">
        <v>1361</v>
      </c>
      <c r="C459" s="181" t="s">
        <v>19</v>
      </c>
      <c r="D459" s="181" t="s">
        <v>20</v>
      </c>
      <c r="E459" s="181" t="s">
        <v>21</v>
      </c>
      <c r="F459" s="594" t="s">
        <v>1047</v>
      </c>
      <c r="G459" s="592"/>
      <c r="H459" s="592"/>
      <c r="I459" s="593"/>
      <c r="J459" s="181" t="s">
        <v>23</v>
      </c>
      <c r="K459" s="255">
        <f>SUM(L459:M459)</f>
        <v>19929</v>
      </c>
      <c r="L459" s="259">
        <v>19929</v>
      </c>
      <c r="M459" s="237"/>
      <c r="N459" s="174"/>
      <c r="P459" s="252"/>
      <c r="Q459" s="453"/>
      <c r="R459" s="47"/>
      <c r="S459" s="47"/>
      <c r="T459" s="46"/>
    </row>
    <row r="460" spans="1:31" customHeight="1" ht="12.75" s="10" customFormat="1">
      <c r="A460" s="226"/>
      <c r="B460" s="258" t="s">
        <v>1362</v>
      </c>
      <c r="C460" s="181" t="s">
        <v>19</v>
      </c>
      <c r="D460" s="181" t="s">
        <v>20</v>
      </c>
      <c r="E460" s="181" t="s">
        <v>21</v>
      </c>
      <c r="F460" s="594" t="s">
        <v>1047</v>
      </c>
      <c r="G460" s="592"/>
      <c r="H460" s="592"/>
      <c r="I460" s="593"/>
      <c r="J460" s="181" t="s">
        <v>23</v>
      </c>
      <c r="K460" s="255">
        <f>SUM(L460:M460)</f>
        <v>7884</v>
      </c>
      <c r="L460" s="259">
        <v>7884</v>
      </c>
      <c r="M460" s="237"/>
      <c r="N460" s="174"/>
      <c r="P460" s="252"/>
      <c r="Q460" s="453"/>
      <c r="R460" s="47"/>
      <c r="S460" s="47"/>
      <c r="T460" s="46"/>
    </row>
    <row r="461" spans="1:31" customHeight="1" ht="12.75" s="10" customFormat="1">
      <c r="A461" s="226"/>
      <c r="B461" s="258" t="s">
        <v>1363</v>
      </c>
      <c r="C461" s="181" t="s">
        <v>19</v>
      </c>
      <c r="D461" s="181" t="s">
        <v>20</v>
      </c>
      <c r="E461" s="181" t="s">
        <v>21</v>
      </c>
      <c r="F461" s="594" t="s">
        <v>1047</v>
      </c>
      <c r="G461" s="592"/>
      <c r="H461" s="592"/>
      <c r="I461" s="593"/>
      <c r="J461" s="181" t="s">
        <v>23</v>
      </c>
      <c r="K461" s="255">
        <f>SUM(L461:M461)</f>
        <v>706075</v>
      </c>
      <c r="L461" s="259">
        <v>706075</v>
      </c>
      <c r="M461" s="237"/>
      <c r="N461" s="174"/>
      <c r="P461" s="252"/>
      <c r="Q461" s="453"/>
      <c r="R461" s="47"/>
      <c r="S461" s="47"/>
      <c r="T461" s="46"/>
    </row>
    <row r="462" spans="1:31" customHeight="1" ht="12.75" s="10" customFormat="1">
      <c r="A462" s="226"/>
      <c r="B462" s="258" t="s">
        <v>1364</v>
      </c>
      <c r="C462" s="181" t="s">
        <v>19</v>
      </c>
      <c r="D462" s="181" t="s">
        <v>20</v>
      </c>
      <c r="E462" s="181" t="s">
        <v>21</v>
      </c>
      <c r="F462" s="594" t="s">
        <v>1047</v>
      </c>
      <c r="G462" s="592"/>
      <c r="H462" s="592"/>
      <c r="I462" s="593"/>
      <c r="J462" s="181" t="s">
        <v>23</v>
      </c>
      <c r="K462" s="255">
        <f>SUM(L462:M462)</f>
        <v>1122000</v>
      </c>
      <c r="L462" s="259">
        <v>1122000</v>
      </c>
      <c r="M462" s="237"/>
      <c r="N462" s="174"/>
      <c r="P462" s="252"/>
      <c r="Q462" s="453"/>
      <c r="R462" s="47"/>
      <c r="S462" s="47"/>
      <c r="T462" s="46"/>
    </row>
    <row r="463" spans="1:31" customHeight="1" ht="12.75" s="10" customFormat="1">
      <c r="A463" s="226"/>
      <c r="B463" s="258" t="s">
        <v>1365</v>
      </c>
      <c r="C463" s="181" t="s">
        <v>19</v>
      </c>
      <c r="D463" s="181" t="s">
        <v>20</v>
      </c>
      <c r="E463" s="181" t="s">
        <v>21</v>
      </c>
      <c r="F463" s="594" t="s">
        <v>1047</v>
      </c>
      <c r="G463" s="592"/>
      <c r="H463" s="592"/>
      <c r="I463" s="593"/>
      <c r="J463" s="181" t="s">
        <v>23</v>
      </c>
      <c r="K463" s="255">
        <f>SUM(L463:M463)</f>
        <v>51000</v>
      </c>
      <c r="L463" s="259">
        <v>51000</v>
      </c>
      <c r="M463" s="237"/>
      <c r="N463" s="174"/>
      <c r="P463" s="252"/>
      <c r="Q463" s="453"/>
      <c r="R463" s="47"/>
      <c r="S463" s="47"/>
      <c r="T463" s="46"/>
    </row>
    <row r="464" spans="1:31" customHeight="1" ht="12.75" s="10" customFormat="1">
      <c r="A464" s="226"/>
      <c r="B464" s="258" t="s">
        <v>1366</v>
      </c>
      <c r="C464" s="181" t="s">
        <v>19</v>
      </c>
      <c r="D464" s="181" t="s">
        <v>20</v>
      </c>
      <c r="E464" s="181" t="s">
        <v>21</v>
      </c>
      <c r="F464" s="594" t="s">
        <v>1047</v>
      </c>
      <c r="G464" s="592"/>
      <c r="H464" s="592"/>
      <c r="I464" s="593"/>
      <c r="J464" s="181" t="s">
        <v>23</v>
      </c>
      <c r="K464" s="255">
        <f>SUM(L464:M464)</f>
        <v>56950</v>
      </c>
      <c r="L464" s="259">
        <v>56950</v>
      </c>
      <c r="M464" s="237"/>
      <c r="N464" s="174"/>
      <c r="P464" s="252"/>
      <c r="Q464" s="453"/>
      <c r="R464" s="47"/>
      <c r="S464" s="47"/>
      <c r="T464" s="46"/>
    </row>
    <row r="465" spans="1:31" customHeight="1" ht="12.75" s="10" customFormat="1">
      <c r="A465" s="226"/>
      <c r="B465" s="258" t="s">
        <v>1367</v>
      </c>
      <c r="C465" s="181" t="s">
        <v>19</v>
      </c>
      <c r="D465" s="181" t="s">
        <v>20</v>
      </c>
      <c r="E465" s="181" t="s">
        <v>21</v>
      </c>
      <c r="F465" s="594" t="s">
        <v>1047</v>
      </c>
      <c r="G465" s="592"/>
      <c r="H465" s="592"/>
      <c r="I465" s="593"/>
      <c r="J465" s="181" t="s">
        <v>23</v>
      </c>
      <c r="K465" s="255">
        <f>SUM(L465:M465)</f>
        <v>12240</v>
      </c>
      <c r="L465" s="259">
        <v>12240</v>
      </c>
      <c r="M465" s="237"/>
      <c r="N465" s="174"/>
      <c r="P465" s="252"/>
      <c r="Q465" s="453"/>
      <c r="R465" s="47"/>
      <c r="S465" s="47"/>
      <c r="T465" s="46"/>
    </row>
    <row r="466" spans="1:31" customHeight="1" ht="12.75" s="10" customFormat="1">
      <c r="A466" s="226"/>
      <c r="B466" s="258" t="s">
        <v>1368</v>
      </c>
      <c r="C466" s="181" t="s">
        <v>19</v>
      </c>
      <c r="D466" s="181" t="s">
        <v>20</v>
      </c>
      <c r="E466" s="181" t="s">
        <v>21</v>
      </c>
      <c r="F466" s="594" t="s">
        <v>1047</v>
      </c>
      <c r="G466" s="592"/>
      <c r="H466" s="592"/>
      <c r="I466" s="593"/>
      <c r="J466" s="181" t="s">
        <v>23</v>
      </c>
      <c r="K466" s="255">
        <f>SUM(L466:M466)</f>
        <v>511830</v>
      </c>
      <c r="L466" s="259">
        <v>511830</v>
      </c>
      <c r="M466" s="237"/>
      <c r="N466" s="174"/>
      <c r="P466" s="252"/>
      <c r="Q466" s="453"/>
      <c r="R466" s="47"/>
      <c r="S466" s="47"/>
      <c r="T466" s="46"/>
    </row>
    <row r="467" spans="1:31" customHeight="1" ht="12.75" s="10" customFormat="1">
      <c r="A467" s="226"/>
      <c r="B467" s="258" t="s">
        <v>1369</v>
      </c>
      <c r="C467" s="181" t="s">
        <v>19</v>
      </c>
      <c r="D467" s="181" t="s">
        <v>20</v>
      </c>
      <c r="E467" s="181" t="s">
        <v>21</v>
      </c>
      <c r="F467" s="594" t="s">
        <v>1047</v>
      </c>
      <c r="G467" s="592"/>
      <c r="H467" s="592"/>
      <c r="I467" s="593"/>
      <c r="J467" s="181" t="s">
        <v>23</v>
      </c>
      <c r="K467" s="255">
        <f>SUM(L467:M467)</f>
        <v>5800</v>
      </c>
      <c r="L467" s="259">
        <v>5800</v>
      </c>
      <c r="M467" s="237"/>
      <c r="N467" s="174"/>
      <c r="P467" s="252"/>
      <c r="Q467" s="453"/>
      <c r="R467" s="47"/>
      <c r="S467" s="47"/>
      <c r="T467" s="46"/>
    </row>
    <row r="468" spans="1:31" customHeight="1" ht="12.75" s="10" customFormat="1">
      <c r="A468" s="226"/>
      <c r="B468" s="258" t="s">
        <v>1370</v>
      </c>
      <c r="C468" s="181" t="s">
        <v>19</v>
      </c>
      <c r="D468" s="181" t="s">
        <v>20</v>
      </c>
      <c r="E468" s="181" t="s">
        <v>21</v>
      </c>
      <c r="F468" s="594" t="s">
        <v>1047</v>
      </c>
      <c r="G468" s="592"/>
      <c r="H468" s="592"/>
      <c r="I468" s="593"/>
      <c r="J468" s="181" t="s">
        <v>23</v>
      </c>
      <c r="K468" s="255">
        <f>SUM(L468:M468)</f>
        <v>21385</v>
      </c>
      <c r="L468" s="259">
        <v>21385</v>
      </c>
      <c r="M468" s="237"/>
      <c r="N468" s="174"/>
      <c r="P468" s="252"/>
      <c r="Q468" s="453"/>
      <c r="R468" s="47"/>
      <c r="S468" s="47"/>
      <c r="T468" s="46"/>
    </row>
    <row r="469" spans="1:31" customHeight="1" ht="12.75" s="10" customFormat="1">
      <c r="A469" s="226"/>
      <c r="B469" s="258" t="s">
        <v>1371</v>
      </c>
      <c r="C469" s="181" t="s">
        <v>19</v>
      </c>
      <c r="D469" s="181" t="s">
        <v>20</v>
      </c>
      <c r="E469" s="181" t="s">
        <v>21</v>
      </c>
      <c r="F469" s="594" t="s">
        <v>1047</v>
      </c>
      <c r="G469" s="592"/>
      <c r="H469" s="592"/>
      <c r="I469" s="593"/>
      <c r="J469" s="181" t="s">
        <v>23</v>
      </c>
      <c r="K469" s="255">
        <f>SUM(L469:M469)</f>
        <v>1700</v>
      </c>
      <c r="L469" s="259">
        <v>1700</v>
      </c>
      <c r="M469" s="237"/>
      <c r="N469" s="174"/>
      <c r="P469" s="252"/>
      <c r="Q469" s="453"/>
      <c r="R469" s="47"/>
      <c r="S469" s="47"/>
      <c r="T469" s="46"/>
    </row>
    <row r="470" spans="1:31" customHeight="1" ht="12.75" s="10" customFormat="1">
      <c r="A470" s="226"/>
      <c r="B470" s="258" t="s">
        <v>1372</v>
      </c>
      <c r="C470" s="181" t="s">
        <v>19</v>
      </c>
      <c r="D470" s="181" t="s">
        <v>20</v>
      </c>
      <c r="E470" s="181" t="s">
        <v>21</v>
      </c>
      <c r="F470" s="594" t="s">
        <v>1047</v>
      </c>
      <c r="G470" s="592"/>
      <c r="H470" s="592"/>
      <c r="I470" s="593"/>
      <c r="J470" s="181" t="s">
        <v>23</v>
      </c>
      <c r="K470" s="255">
        <f>SUM(L470:M470)</f>
        <v>21000</v>
      </c>
      <c r="L470" s="259">
        <v>21000</v>
      </c>
      <c r="M470" s="237"/>
      <c r="N470" s="174"/>
      <c r="P470" s="252"/>
      <c r="Q470" s="453"/>
      <c r="R470" s="47"/>
      <c r="S470" s="47"/>
      <c r="T470" s="46"/>
    </row>
    <row r="471" spans="1:31" customHeight="1" ht="12.75" s="10" customFormat="1">
      <c r="A471" s="226"/>
      <c r="B471" s="258" t="s">
        <v>1373</v>
      </c>
      <c r="C471" s="181" t="s">
        <v>19</v>
      </c>
      <c r="D471" s="181" t="s">
        <v>20</v>
      </c>
      <c r="E471" s="181" t="s">
        <v>21</v>
      </c>
      <c r="F471" s="594" t="s">
        <v>1047</v>
      </c>
      <c r="G471" s="592"/>
      <c r="H471" s="592"/>
      <c r="I471" s="593"/>
      <c r="J471" s="181" t="s">
        <v>23</v>
      </c>
      <c r="K471" s="255">
        <f>SUM(L471:M471)</f>
        <v>22069</v>
      </c>
      <c r="L471" s="259">
        <v>22069</v>
      </c>
      <c r="M471" s="237"/>
      <c r="N471" s="174"/>
      <c r="P471" s="252"/>
      <c r="Q471" s="453"/>
      <c r="R471" s="47"/>
      <c r="S471" s="47"/>
      <c r="T471" s="46"/>
    </row>
    <row r="472" spans="1:31" customHeight="1" ht="12.75" s="10" customFormat="1">
      <c r="A472" s="226"/>
      <c r="B472" s="258" t="s">
        <v>1374</v>
      </c>
      <c r="C472" s="181" t="s">
        <v>19</v>
      </c>
      <c r="D472" s="181" t="s">
        <v>20</v>
      </c>
      <c r="E472" s="181" t="s">
        <v>21</v>
      </c>
      <c r="F472" s="594" t="s">
        <v>1047</v>
      </c>
      <c r="G472" s="592"/>
      <c r="H472" s="592"/>
      <c r="I472" s="593"/>
      <c r="J472" s="181" t="s">
        <v>23</v>
      </c>
      <c r="K472" s="255">
        <f>SUM(L472:M472)</f>
        <v>1600</v>
      </c>
      <c r="L472" s="259">
        <v>1600</v>
      </c>
      <c r="M472" s="237"/>
      <c r="N472" s="174"/>
      <c r="P472" s="252"/>
      <c r="Q472" s="453"/>
      <c r="R472" s="47"/>
      <c r="S472" s="47"/>
      <c r="T472" s="46"/>
    </row>
    <row r="473" spans="1:31" customHeight="1" ht="12.75" s="10" customFormat="1">
      <c r="A473" s="226"/>
      <c r="B473" s="258" t="s">
        <v>1375</v>
      </c>
      <c r="C473" s="181" t="s">
        <v>19</v>
      </c>
      <c r="D473" s="181" t="s">
        <v>20</v>
      </c>
      <c r="E473" s="181" t="s">
        <v>21</v>
      </c>
      <c r="F473" s="594" t="s">
        <v>1047</v>
      </c>
      <c r="G473" s="592"/>
      <c r="H473" s="592"/>
      <c r="I473" s="593"/>
      <c r="J473" s="181" t="s">
        <v>23</v>
      </c>
      <c r="K473" s="255">
        <f>SUM(L473:M473)</f>
        <v>140</v>
      </c>
      <c r="L473" s="259">
        <v>140</v>
      </c>
      <c r="M473" s="237"/>
      <c r="N473" s="174"/>
      <c r="P473" s="252"/>
      <c r="Q473" s="453"/>
      <c r="R473" s="47"/>
      <c r="S473" s="47"/>
      <c r="T473" s="46"/>
    </row>
    <row r="474" spans="1:31" customHeight="1" ht="12.75" s="10" customFormat="1">
      <c r="A474" s="226"/>
      <c r="B474" s="258" t="s">
        <v>1376</v>
      </c>
      <c r="C474" s="181" t="s">
        <v>19</v>
      </c>
      <c r="D474" s="181" t="s">
        <v>20</v>
      </c>
      <c r="E474" s="181" t="s">
        <v>21</v>
      </c>
      <c r="F474" s="594" t="s">
        <v>1047</v>
      </c>
      <c r="G474" s="592"/>
      <c r="H474" s="592"/>
      <c r="I474" s="593"/>
      <c r="J474" s="181" t="s">
        <v>23</v>
      </c>
      <c r="K474" s="255">
        <f>SUM(L474:M474)</f>
        <v>300</v>
      </c>
      <c r="L474" s="259">
        <v>300</v>
      </c>
      <c r="M474" s="237"/>
      <c r="N474" s="174"/>
      <c r="P474" s="252"/>
      <c r="Q474" s="453"/>
      <c r="R474" s="47"/>
      <c r="S474" s="47"/>
      <c r="T474" s="46"/>
    </row>
    <row r="475" spans="1:31" customHeight="1" ht="12.75" s="10" customFormat="1">
      <c r="A475" s="226"/>
      <c r="B475" s="258" t="s">
        <v>1377</v>
      </c>
      <c r="C475" s="181" t="s">
        <v>19</v>
      </c>
      <c r="D475" s="181" t="s">
        <v>20</v>
      </c>
      <c r="E475" s="181" t="s">
        <v>21</v>
      </c>
      <c r="F475" s="594" t="s">
        <v>1047</v>
      </c>
      <c r="G475" s="592"/>
      <c r="H475" s="592"/>
      <c r="I475" s="593"/>
      <c r="J475" s="181" t="s">
        <v>23</v>
      </c>
      <c r="K475" s="255">
        <f>SUM(L475:M475)</f>
        <v>43860</v>
      </c>
      <c r="L475" s="259">
        <v>43860</v>
      </c>
      <c r="M475" s="237"/>
      <c r="N475" s="174"/>
      <c r="P475" s="252"/>
      <c r="Q475" s="453"/>
      <c r="R475" s="47"/>
      <c r="S475" s="47"/>
      <c r="T475" s="46"/>
    </row>
    <row r="476" spans="1:31" customHeight="1" ht="12.75" s="10" customFormat="1">
      <c r="A476" s="226"/>
      <c r="B476" s="258" t="s">
        <v>1378</v>
      </c>
      <c r="C476" s="181" t="s">
        <v>19</v>
      </c>
      <c r="D476" s="181" t="s">
        <v>20</v>
      </c>
      <c r="E476" s="181" t="s">
        <v>21</v>
      </c>
      <c r="F476" s="594" t="s">
        <v>1047</v>
      </c>
      <c r="G476" s="592"/>
      <c r="H476" s="592"/>
      <c r="I476" s="593"/>
      <c r="J476" s="181" t="s">
        <v>23</v>
      </c>
      <c r="K476" s="255">
        <f>SUM(L476:M476)</f>
        <v>31110</v>
      </c>
      <c r="L476" s="259">
        <v>31110</v>
      </c>
      <c r="M476" s="237"/>
      <c r="N476" s="174"/>
      <c r="P476" s="252"/>
      <c r="Q476" s="453"/>
      <c r="R476" s="47"/>
      <c r="S476" s="47"/>
      <c r="T476" s="46"/>
    </row>
    <row r="477" spans="1:31" customHeight="1" ht="12.75" hidden="true" s="10" customFormat="1">
      <c r="A477" s="226"/>
      <c r="B477" s="258" t="s">
        <v>1379</v>
      </c>
      <c r="C477" s="181" t="s">
        <v>19</v>
      </c>
      <c r="D477" s="181" t="s">
        <v>20</v>
      </c>
      <c r="E477" s="181" t="s">
        <v>21</v>
      </c>
      <c r="F477" s="594" t="s">
        <v>1047</v>
      </c>
      <c r="G477" s="592"/>
      <c r="H477" s="592"/>
      <c r="I477" s="593"/>
      <c r="J477" s="181" t="s">
        <v>23</v>
      </c>
      <c r="K477" s="255">
        <f>SUM(L477:M477)</f>
        <v>0</v>
      </c>
      <c r="L477" s="259">
        <v>0</v>
      </c>
      <c r="M477" s="237"/>
      <c r="N477" s="174"/>
      <c r="P477" s="252"/>
      <c r="Q477" s="453"/>
      <c r="R477" s="47"/>
      <c r="S477" s="47"/>
      <c r="T477" s="46"/>
    </row>
    <row r="478" spans="1:31" customHeight="1" ht="12.75" s="10" customFormat="1">
      <c r="A478" s="226"/>
      <c r="B478" s="258" t="s">
        <v>1380</v>
      </c>
      <c r="C478" s="181" t="s">
        <v>19</v>
      </c>
      <c r="D478" s="181" t="s">
        <v>20</v>
      </c>
      <c r="E478" s="181" t="s">
        <v>21</v>
      </c>
      <c r="F478" s="594" t="s">
        <v>1047</v>
      </c>
      <c r="G478" s="592"/>
      <c r="H478" s="592"/>
      <c r="I478" s="593"/>
      <c r="J478" s="181" t="s">
        <v>23</v>
      </c>
      <c r="K478" s="255">
        <f>SUM(L478:M478)</f>
        <v>277290</v>
      </c>
      <c r="L478" s="259">
        <v>277290</v>
      </c>
      <c r="M478" s="237"/>
      <c r="N478" s="174"/>
      <c r="P478" s="252"/>
      <c r="Q478" s="453"/>
      <c r="R478" s="47"/>
      <c r="S478" s="47"/>
      <c r="T478" s="46"/>
    </row>
    <row r="479" spans="1:31" customHeight="1" ht="12.75" s="10" customFormat="1">
      <c r="A479" s="226"/>
      <c r="B479" s="258" t="s">
        <v>1381</v>
      </c>
      <c r="C479" s="181" t="s">
        <v>19</v>
      </c>
      <c r="D479" s="181" t="s">
        <v>20</v>
      </c>
      <c r="E479" s="181" t="s">
        <v>21</v>
      </c>
      <c r="F479" s="594" t="s">
        <v>1047</v>
      </c>
      <c r="G479" s="592"/>
      <c r="H479" s="592"/>
      <c r="I479" s="593"/>
      <c r="J479" s="181" t="s">
        <v>23</v>
      </c>
      <c r="K479" s="255">
        <f>SUM(L479:M479)</f>
        <v>294100</v>
      </c>
      <c r="L479" s="259">
        <v>294100</v>
      </c>
      <c r="M479" s="237"/>
      <c r="N479" s="174"/>
      <c r="P479" s="252"/>
      <c r="Q479" s="453"/>
      <c r="R479" s="47"/>
      <c r="S479" s="47"/>
      <c r="T479" s="46"/>
    </row>
    <row r="480" spans="1:31" customHeight="1" ht="12.75" s="10" customFormat="1">
      <c r="A480" s="226"/>
      <c r="B480" s="258" t="s">
        <v>1382</v>
      </c>
      <c r="C480" s="181" t="s">
        <v>19</v>
      </c>
      <c r="D480" s="181" t="s">
        <v>20</v>
      </c>
      <c r="E480" s="181" t="s">
        <v>21</v>
      </c>
      <c r="F480" s="594" t="s">
        <v>1047</v>
      </c>
      <c r="G480" s="592"/>
      <c r="H480" s="592"/>
      <c r="I480" s="593"/>
      <c r="J480" s="181" t="s">
        <v>23</v>
      </c>
      <c r="K480" s="255">
        <f>SUM(L480:M480)</f>
        <v>1675</v>
      </c>
      <c r="L480" s="259">
        <v>1675</v>
      </c>
      <c r="M480" s="237"/>
      <c r="N480" s="174"/>
      <c r="P480" s="252"/>
      <c r="Q480" s="453"/>
      <c r="R480" s="47"/>
      <c r="S480" s="47"/>
      <c r="T480" s="46"/>
    </row>
    <row r="481" spans="1:31" customHeight="1" ht="12.75" s="10" customFormat="1">
      <c r="A481" s="226"/>
      <c r="B481" s="258" t="s">
        <v>1383</v>
      </c>
      <c r="C481" s="181" t="s">
        <v>19</v>
      </c>
      <c r="D481" s="181" t="s">
        <v>20</v>
      </c>
      <c r="E481" s="181" t="s">
        <v>21</v>
      </c>
      <c r="F481" s="594" t="s">
        <v>1047</v>
      </c>
      <c r="G481" s="592"/>
      <c r="H481" s="592"/>
      <c r="I481" s="593"/>
      <c r="J481" s="181" t="s">
        <v>23</v>
      </c>
      <c r="K481" s="255">
        <f>SUM(L481:M481)</f>
        <v>82280</v>
      </c>
      <c r="L481" s="259">
        <v>82280</v>
      </c>
      <c r="M481" s="237"/>
      <c r="N481" s="174"/>
      <c r="P481" s="252"/>
      <c r="Q481" s="453"/>
      <c r="R481" s="47"/>
      <c r="S481" s="47"/>
      <c r="T481" s="46"/>
    </row>
    <row r="482" spans="1:31" customHeight="1" ht="12.75" s="10" customFormat="1">
      <c r="A482" s="226"/>
      <c r="B482" s="258" t="s">
        <v>1384</v>
      </c>
      <c r="C482" s="181" t="s">
        <v>19</v>
      </c>
      <c r="D482" s="181" t="s">
        <v>20</v>
      </c>
      <c r="E482" s="181" t="s">
        <v>21</v>
      </c>
      <c r="F482" s="594" t="s">
        <v>1047</v>
      </c>
      <c r="G482" s="592"/>
      <c r="H482" s="592"/>
      <c r="I482" s="593"/>
      <c r="J482" s="181" t="s">
        <v>23</v>
      </c>
      <c r="K482" s="255">
        <f>SUM(L482:M482)</f>
        <v>54290</v>
      </c>
      <c r="L482" s="259">
        <v>54290</v>
      </c>
      <c r="M482" s="237"/>
      <c r="N482" s="174"/>
      <c r="P482" s="252"/>
      <c r="Q482" s="453"/>
      <c r="R482" s="47"/>
      <c r="S482" s="47"/>
      <c r="T482" s="46"/>
    </row>
    <row r="483" spans="1:31" customHeight="1" ht="12.75" s="10" customFormat="1">
      <c r="A483" s="226"/>
      <c r="B483" s="258" t="s">
        <v>1385</v>
      </c>
      <c r="C483" s="181" t="s">
        <v>19</v>
      </c>
      <c r="D483" s="181" t="s">
        <v>20</v>
      </c>
      <c r="E483" s="181" t="s">
        <v>21</v>
      </c>
      <c r="F483" s="594" t="s">
        <v>1047</v>
      </c>
      <c r="G483" s="592"/>
      <c r="H483" s="592"/>
      <c r="I483" s="593"/>
      <c r="J483" s="181" t="s">
        <v>23</v>
      </c>
      <c r="K483" s="255">
        <f>SUM(L483:M483)</f>
        <v>280</v>
      </c>
      <c r="L483" s="259">
        <v>280</v>
      </c>
      <c r="M483" s="237"/>
      <c r="N483" s="174"/>
      <c r="P483" s="252"/>
      <c r="Q483" s="453"/>
      <c r="R483" s="47"/>
      <c r="S483" s="47"/>
      <c r="T483" s="46"/>
    </row>
    <row r="484" spans="1:31" customHeight="1" ht="12.75" s="10" customFormat="1">
      <c r="A484" s="226"/>
      <c r="B484" s="258" t="s">
        <v>1386</v>
      </c>
      <c r="C484" s="181" t="s">
        <v>19</v>
      </c>
      <c r="D484" s="181" t="s">
        <v>20</v>
      </c>
      <c r="E484" s="181" t="s">
        <v>21</v>
      </c>
      <c r="F484" s="594" t="s">
        <v>1047</v>
      </c>
      <c r="G484" s="592"/>
      <c r="H484" s="592"/>
      <c r="I484" s="593"/>
      <c r="J484" s="181" t="s">
        <v>23</v>
      </c>
      <c r="K484" s="255">
        <f>SUM(L484:M484)</f>
        <v>5000</v>
      </c>
      <c r="L484" s="259">
        <v>5000</v>
      </c>
      <c r="M484" s="237"/>
      <c r="N484" s="174"/>
      <c r="P484" s="252"/>
      <c r="Q484" s="453"/>
      <c r="R484" s="47"/>
      <c r="S484" s="47"/>
      <c r="T484" s="46"/>
    </row>
    <row r="485" spans="1:31" customHeight="1" ht="12.75" s="10" customFormat="1">
      <c r="A485" s="226"/>
      <c r="B485" s="258" t="s">
        <v>1387</v>
      </c>
      <c r="C485" s="181" t="s">
        <v>19</v>
      </c>
      <c r="D485" s="181" t="s">
        <v>20</v>
      </c>
      <c r="E485" s="181" t="s">
        <v>21</v>
      </c>
      <c r="F485" s="594" t="s">
        <v>1047</v>
      </c>
      <c r="G485" s="592"/>
      <c r="H485" s="592"/>
      <c r="I485" s="593"/>
      <c r="J485" s="181" t="s">
        <v>23</v>
      </c>
      <c r="K485" s="255">
        <f>SUM(L485:M485)</f>
        <v>2600</v>
      </c>
      <c r="L485" s="259">
        <v>2600</v>
      </c>
      <c r="M485" s="237"/>
      <c r="N485" s="174"/>
      <c r="P485" s="252"/>
      <c r="Q485" s="453"/>
      <c r="R485" s="47"/>
      <c r="S485" s="47"/>
      <c r="T485" s="46"/>
    </row>
    <row r="486" spans="1:31" customHeight="1" ht="12.75" s="10" customFormat="1">
      <c r="A486" s="226"/>
      <c r="B486" s="258" t="s">
        <v>1388</v>
      </c>
      <c r="C486" s="181" t="s">
        <v>19</v>
      </c>
      <c r="D486" s="181" t="s">
        <v>20</v>
      </c>
      <c r="E486" s="181" t="s">
        <v>21</v>
      </c>
      <c r="F486" s="594" t="s">
        <v>1047</v>
      </c>
      <c r="G486" s="592"/>
      <c r="H486" s="592"/>
      <c r="I486" s="593"/>
      <c r="J486" s="181" t="s">
        <v>23</v>
      </c>
      <c r="K486" s="255">
        <f>SUM(L486:M486)</f>
        <v>1760</v>
      </c>
      <c r="L486" s="259">
        <v>1760</v>
      </c>
      <c r="M486" s="237"/>
      <c r="N486" s="174"/>
      <c r="P486" s="252"/>
      <c r="Q486" s="453"/>
      <c r="R486" s="47"/>
      <c r="S486" s="47"/>
      <c r="T486" s="46"/>
    </row>
    <row r="487" spans="1:31" customHeight="1" ht="12.75" s="10" customFormat="1">
      <c r="A487" s="226"/>
      <c r="B487" s="258" t="s">
        <v>1389</v>
      </c>
      <c r="C487" s="181" t="s">
        <v>19</v>
      </c>
      <c r="D487" s="181" t="s">
        <v>20</v>
      </c>
      <c r="E487" s="181" t="s">
        <v>21</v>
      </c>
      <c r="F487" s="594" t="s">
        <v>1047</v>
      </c>
      <c r="G487" s="592"/>
      <c r="H487" s="592"/>
      <c r="I487" s="593"/>
      <c r="J487" s="181" t="s">
        <v>23</v>
      </c>
      <c r="K487" s="255">
        <f>SUM(L487:M487)</f>
        <v>43550</v>
      </c>
      <c r="L487" s="259">
        <v>43550</v>
      </c>
      <c r="M487" s="237"/>
      <c r="N487" s="174"/>
      <c r="P487" s="252"/>
      <c r="Q487" s="453"/>
      <c r="R487" s="47"/>
      <c r="S487" s="47"/>
      <c r="T487" s="46"/>
    </row>
    <row r="488" spans="1:31" customHeight="1" ht="12.75" hidden="true" s="10" customFormat="1">
      <c r="A488" s="226"/>
      <c r="B488" s="258" t="s">
        <v>1390</v>
      </c>
      <c r="C488" s="181" t="s">
        <v>19</v>
      </c>
      <c r="D488" s="181" t="s">
        <v>20</v>
      </c>
      <c r="E488" s="181" t="s">
        <v>21</v>
      </c>
      <c r="F488" s="594" t="s">
        <v>1047</v>
      </c>
      <c r="G488" s="592"/>
      <c r="H488" s="592"/>
      <c r="I488" s="593"/>
      <c r="J488" s="181" t="s">
        <v>23</v>
      </c>
      <c r="K488" s="255">
        <f>SUM(L488:M488)</f>
        <v>0</v>
      </c>
      <c r="L488" s="259">
        <v>0</v>
      </c>
      <c r="M488" s="237"/>
      <c r="N488" s="174"/>
      <c r="P488" s="252"/>
      <c r="Q488" s="453"/>
      <c r="R488" s="47"/>
      <c r="S488" s="47"/>
      <c r="T488" s="46"/>
    </row>
    <row r="489" spans="1:31" customHeight="1" ht="12.75" s="10" customFormat="1">
      <c r="A489" s="226"/>
      <c r="B489" s="258" t="s">
        <v>1391</v>
      </c>
      <c r="C489" s="181" t="s">
        <v>19</v>
      </c>
      <c r="D489" s="181" t="s">
        <v>20</v>
      </c>
      <c r="E489" s="181" t="s">
        <v>21</v>
      </c>
      <c r="F489" s="594" t="s">
        <v>1047</v>
      </c>
      <c r="G489" s="592"/>
      <c r="H489" s="592"/>
      <c r="I489" s="593"/>
      <c r="J489" s="181" t="s">
        <v>23</v>
      </c>
      <c r="K489" s="255">
        <f>SUM(L489:M489)</f>
        <v>9500</v>
      </c>
      <c r="L489" s="259">
        <v>9500</v>
      </c>
      <c r="M489" s="237"/>
      <c r="N489" s="174"/>
      <c r="P489" s="252"/>
      <c r="Q489" s="453"/>
      <c r="R489" s="47"/>
      <c r="S489" s="47"/>
      <c r="T489" s="46"/>
    </row>
    <row r="490" spans="1:31" customHeight="1" ht="12.75" s="10" customFormat="1">
      <c r="A490" s="226"/>
      <c r="B490" s="258" t="s">
        <v>1392</v>
      </c>
      <c r="C490" s="181" t="s">
        <v>19</v>
      </c>
      <c r="D490" s="181" t="s">
        <v>20</v>
      </c>
      <c r="E490" s="181" t="s">
        <v>21</v>
      </c>
      <c r="F490" s="594" t="s">
        <v>1047</v>
      </c>
      <c r="G490" s="592"/>
      <c r="H490" s="592"/>
      <c r="I490" s="593"/>
      <c r="J490" s="181" t="s">
        <v>23</v>
      </c>
      <c r="K490" s="255">
        <f>SUM(L490:M490)</f>
        <v>4200</v>
      </c>
      <c r="L490" s="259">
        <v>4200</v>
      </c>
      <c r="M490" s="237"/>
      <c r="N490" s="174"/>
      <c r="P490" s="252"/>
      <c r="Q490" s="453"/>
      <c r="R490" s="47"/>
      <c r="S490" s="47"/>
      <c r="T490" s="46"/>
    </row>
    <row r="491" spans="1:31" customHeight="1" ht="12.75" s="10" customFormat="1">
      <c r="A491" s="226"/>
      <c r="B491" s="258" t="s">
        <v>1393</v>
      </c>
      <c r="C491" s="181" t="s">
        <v>19</v>
      </c>
      <c r="D491" s="181" t="s">
        <v>20</v>
      </c>
      <c r="E491" s="181" t="s">
        <v>21</v>
      </c>
      <c r="F491" s="594" t="s">
        <v>1047</v>
      </c>
      <c r="G491" s="592"/>
      <c r="H491" s="592"/>
      <c r="I491" s="593"/>
      <c r="J491" s="181" t="s">
        <v>23</v>
      </c>
      <c r="K491" s="255">
        <f>SUM(L491:M491)</f>
        <v>820</v>
      </c>
      <c r="L491" s="259">
        <v>820</v>
      </c>
      <c r="M491" s="237"/>
      <c r="N491" s="174"/>
      <c r="P491" s="252"/>
      <c r="Q491" s="453"/>
      <c r="R491" s="47"/>
      <c r="S491" s="47"/>
      <c r="T491" s="46"/>
    </row>
    <row r="492" spans="1:31" customHeight="1" ht="12.75" s="10" customFormat="1">
      <c r="A492" s="226"/>
      <c r="B492" s="258" t="s">
        <v>1394</v>
      </c>
      <c r="C492" s="181" t="s">
        <v>19</v>
      </c>
      <c r="D492" s="181" t="s">
        <v>20</v>
      </c>
      <c r="E492" s="181" t="s">
        <v>21</v>
      </c>
      <c r="F492" s="594" t="s">
        <v>1047</v>
      </c>
      <c r="G492" s="592"/>
      <c r="H492" s="592"/>
      <c r="I492" s="593"/>
      <c r="J492" s="181" t="s">
        <v>23</v>
      </c>
      <c r="K492" s="255">
        <f>SUM(L492:M492)</f>
        <v>2940</v>
      </c>
      <c r="L492" s="259">
        <v>2940</v>
      </c>
      <c r="M492" s="237"/>
      <c r="N492" s="174"/>
      <c r="P492" s="252"/>
      <c r="Q492" s="453"/>
      <c r="R492" s="47"/>
      <c r="S492" s="47"/>
      <c r="T492" s="46"/>
    </row>
    <row r="493" spans="1:31" customHeight="1" ht="12.75" s="10" customFormat="1">
      <c r="A493" s="226"/>
      <c r="B493" s="258" t="s">
        <v>1395</v>
      </c>
      <c r="C493" s="181" t="s">
        <v>19</v>
      </c>
      <c r="D493" s="181" t="s">
        <v>20</v>
      </c>
      <c r="E493" s="181" t="s">
        <v>21</v>
      </c>
      <c r="F493" s="594" t="s">
        <v>1047</v>
      </c>
      <c r="G493" s="592"/>
      <c r="H493" s="592"/>
      <c r="I493" s="593"/>
      <c r="J493" s="181" t="s">
        <v>23</v>
      </c>
      <c r="K493" s="255">
        <f>SUM(L493:M493)</f>
        <v>44625</v>
      </c>
      <c r="L493" s="259">
        <v>44625</v>
      </c>
      <c r="M493" s="237"/>
      <c r="N493" s="174"/>
      <c r="P493" s="252"/>
      <c r="Q493" s="453"/>
      <c r="R493" s="47"/>
      <c r="S493" s="47"/>
      <c r="T493" s="46"/>
    </row>
    <row r="494" spans="1:31" customHeight="1" ht="12.75" s="10" customFormat="1">
      <c r="A494" s="226"/>
      <c r="B494" s="258" t="s">
        <v>1396</v>
      </c>
      <c r="C494" s="181" t="s">
        <v>19</v>
      </c>
      <c r="D494" s="181" t="s">
        <v>20</v>
      </c>
      <c r="E494" s="181" t="s">
        <v>21</v>
      </c>
      <c r="F494" s="594" t="s">
        <v>1047</v>
      </c>
      <c r="G494" s="592"/>
      <c r="H494" s="592"/>
      <c r="I494" s="593"/>
      <c r="J494" s="181" t="s">
        <v>23</v>
      </c>
      <c r="K494" s="255">
        <f>SUM(L494:M494)</f>
        <v>71360</v>
      </c>
      <c r="L494" s="259">
        <v>71360</v>
      </c>
      <c r="M494" s="237"/>
      <c r="N494" s="174"/>
      <c r="P494" s="252"/>
      <c r="Q494" s="453"/>
      <c r="R494" s="47"/>
      <c r="S494" s="47"/>
      <c r="T494" s="46"/>
    </row>
    <row r="495" spans="1:31" customHeight="1" ht="12.75" s="10" customFormat="1">
      <c r="A495" s="226"/>
      <c r="B495" s="258" t="s">
        <v>1397</v>
      </c>
      <c r="C495" s="181" t="s">
        <v>19</v>
      </c>
      <c r="D495" s="181" t="s">
        <v>20</v>
      </c>
      <c r="E495" s="181" t="s">
        <v>21</v>
      </c>
      <c r="F495" s="594" t="s">
        <v>1047</v>
      </c>
      <c r="G495" s="592"/>
      <c r="H495" s="592"/>
      <c r="I495" s="593"/>
      <c r="J495" s="181" t="s">
        <v>23</v>
      </c>
      <c r="K495" s="255">
        <f>SUM(L495:M495)</f>
        <v>1274</v>
      </c>
      <c r="L495" s="259">
        <v>1274</v>
      </c>
      <c r="M495" s="237"/>
      <c r="N495" s="174"/>
      <c r="P495" s="252"/>
      <c r="Q495" s="453"/>
      <c r="R495" s="47"/>
      <c r="S495" s="47"/>
      <c r="T495" s="46"/>
    </row>
    <row r="496" spans="1:31" customHeight="1" ht="12.75" s="10" customFormat="1">
      <c r="A496" s="226"/>
      <c r="B496" s="258" t="s">
        <v>1398</v>
      </c>
      <c r="C496" s="181" t="s">
        <v>19</v>
      </c>
      <c r="D496" s="181" t="s">
        <v>20</v>
      </c>
      <c r="E496" s="181" t="s">
        <v>21</v>
      </c>
      <c r="F496" s="594" t="s">
        <v>1047</v>
      </c>
      <c r="G496" s="592"/>
      <c r="H496" s="592"/>
      <c r="I496" s="593"/>
      <c r="J496" s="181" t="s">
        <v>23</v>
      </c>
      <c r="K496" s="255">
        <f>SUM(L496:M496)</f>
        <v>3048</v>
      </c>
      <c r="L496" s="259">
        <v>3048</v>
      </c>
      <c r="M496" s="237"/>
      <c r="N496" s="174"/>
      <c r="P496" s="252"/>
      <c r="Q496" s="453"/>
      <c r="R496" s="47"/>
      <c r="S496" s="47"/>
      <c r="T496" s="46"/>
    </row>
    <row r="497" spans="1:31" customHeight="1" ht="12.75" hidden="true" s="10" customFormat="1">
      <c r="A497" s="226"/>
      <c r="B497" s="258" t="s">
        <v>1399</v>
      </c>
      <c r="C497" s="181" t="s">
        <v>19</v>
      </c>
      <c r="D497" s="181" t="s">
        <v>20</v>
      </c>
      <c r="E497" s="181" t="s">
        <v>21</v>
      </c>
      <c r="F497" s="594" t="s">
        <v>1047</v>
      </c>
      <c r="G497" s="592"/>
      <c r="H497" s="592"/>
      <c r="I497" s="593"/>
      <c r="J497" s="181" t="s">
        <v>23</v>
      </c>
      <c r="K497" s="255">
        <f>SUM(L497:M497)</f>
        <v>0</v>
      </c>
      <c r="L497" s="259">
        <v>0</v>
      </c>
      <c r="M497" s="237"/>
      <c r="N497" s="174"/>
      <c r="P497" s="252"/>
      <c r="Q497" s="453"/>
      <c r="R497" s="47"/>
      <c r="S497" s="47"/>
      <c r="T497" s="46"/>
    </row>
    <row r="498" spans="1:31" customHeight="1" ht="12.75" s="10" customFormat="1">
      <c r="A498" s="226"/>
      <c r="B498" s="258" t="s">
        <v>1400</v>
      </c>
      <c r="C498" s="181" t="s">
        <v>19</v>
      </c>
      <c r="D498" s="181" t="s">
        <v>20</v>
      </c>
      <c r="E498" s="181" t="s">
        <v>21</v>
      </c>
      <c r="F498" s="594" t="s">
        <v>1047</v>
      </c>
      <c r="G498" s="592"/>
      <c r="H498" s="592"/>
      <c r="I498" s="593"/>
      <c r="J498" s="181" t="s">
        <v>23</v>
      </c>
      <c r="K498" s="255">
        <f>SUM(L498:M498)</f>
        <v>13720</v>
      </c>
      <c r="L498" s="259">
        <v>13720</v>
      </c>
      <c r="M498" s="237"/>
      <c r="N498" s="174"/>
      <c r="P498" s="252"/>
      <c r="Q498" s="453"/>
      <c r="R498" s="47"/>
      <c r="S498" s="47"/>
      <c r="T498" s="46"/>
    </row>
    <row r="499" spans="1:31" customHeight="1" ht="12.75" s="10" customFormat="1">
      <c r="A499" s="226"/>
      <c r="B499" s="258" t="s">
        <v>1401</v>
      </c>
      <c r="C499" s="181" t="s">
        <v>19</v>
      </c>
      <c r="D499" s="181" t="s">
        <v>20</v>
      </c>
      <c r="E499" s="181" t="s">
        <v>21</v>
      </c>
      <c r="F499" s="594" t="s">
        <v>1047</v>
      </c>
      <c r="G499" s="592"/>
      <c r="H499" s="592"/>
      <c r="I499" s="593"/>
      <c r="J499" s="181" t="s">
        <v>23</v>
      </c>
      <c r="K499" s="255">
        <f>SUM(L499:M499)</f>
        <v>38090</v>
      </c>
      <c r="L499" s="259">
        <v>38090</v>
      </c>
      <c r="M499" s="237"/>
      <c r="N499" s="174"/>
      <c r="P499" s="252"/>
      <c r="Q499" s="453"/>
      <c r="R499" s="47"/>
      <c r="S499" s="47"/>
      <c r="T499" s="46"/>
    </row>
    <row r="500" spans="1:31" customHeight="1" ht="12.75" s="10" customFormat="1">
      <c r="A500" s="226"/>
      <c r="B500" s="258" t="s">
        <v>1402</v>
      </c>
      <c r="C500" s="181" t="s">
        <v>19</v>
      </c>
      <c r="D500" s="181" t="s">
        <v>20</v>
      </c>
      <c r="E500" s="181" t="s">
        <v>21</v>
      </c>
      <c r="F500" s="594" t="s">
        <v>1047</v>
      </c>
      <c r="G500" s="592"/>
      <c r="H500" s="592"/>
      <c r="I500" s="593"/>
      <c r="J500" s="181" t="s">
        <v>23</v>
      </c>
      <c r="K500" s="255">
        <f>SUM(L500:M500)</f>
        <v>243600</v>
      </c>
      <c r="L500" s="259">
        <v>243600</v>
      </c>
      <c r="M500" s="237"/>
      <c r="N500" s="174"/>
      <c r="P500" s="252"/>
      <c r="Q500" s="453"/>
      <c r="R500" s="47"/>
      <c r="S500" s="47"/>
      <c r="T500" s="46"/>
    </row>
    <row r="501" spans="1:31" customHeight="1" ht="12.75" s="10" customFormat="1">
      <c r="A501" s="226"/>
      <c r="B501" s="258" t="s">
        <v>1403</v>
      </c>
      <c r="C501" s="181" t="s">
        <v>19</v>
      </c>
      <c r="D501" s="181" t="s">
        <v>20</v>
      </c>
      <c r="E501" s="181" t="s">
        <v>21</v>
      </c>
      <c r="F501" s="594" t="s">
        <v>1047</v>
      </c>
      <c r="G501" s="592"/>
      <c r="H501" s="592"/>
      <c r="I501" s="593"/>
      <c r="J501" s="181" t="s">
        <v>23</v>
      </c>
      <c r="K501" s="255">
        <f>SUM(L501:M501)</f>
        <v>195000</v>
      </c>
      <c r="L501" s="259">
        <v>195000</v>
      </c>
      <c r="M501" s="237"/>
      <c r="N501" s="174"/>
      <c r="P501" s="252"/>
      <c r="Q501" s="453"/>
      <c r="R501" s="47"/>
      <c r="S501" s="47"/>
      <c r="T501" s="46"/>
    </row>
    <row r="502" spans="1:31" customHeight="1" ht="12.75" s="10" customFormat="1">
      <c r="A502" s="226"/>
      <c r="B502" s="258" t="s">
        <v>1404</v>
      </c>
      <c r="C502" s="181" t="s">
        <v>19</v>
      </c>
      <c r="D502" s="181" t="s">
        <v>20</v>
      </c>
      <c r="E502" s="181" t="s">
        <v>21</v>
      </c>
      <c r="F502" s="594" t="s">
        <v>1047</v>
      </c>
      <c r="G502" s="592"/>
      <c r="H502" s="592"/>
      <c r="I502" s="593"/>
      <c r="J502" s="181" t="s">
        <v>23</v>
      </c>
      <c r="K502" s="255">
        <f>SUM(L502:M502)</f>
        <v>15000</v>
      </c>
      <c r="L502" s="259">
        <v>15000</v>
      </c>
      <c r="M502" s="237"/>
      <c r="N502" s="174"/>
      <c r="P502" s="252"/>
      <c r="Q502" s="453"/>
      <c r="R502" s="47"/>
      <c r="S502" s="47"/>
      <c r="T502" s="46"/>
    </row>
    <row r="503" spans="1:31" customHeight="1" ht="12.75" s="10" customFormat="1">
      <c r="A503" s="226"/>
      <c r="B503" s="258" t="s">
        <v>1405</v>
      </c>
      <c r="C503" s="181" t="s">
        <v>19</v>
      </c>
      <c r="D503" s="181" t="s">
        <v>20</v>
      </c>
      <c r="E503" s="181" t="s">
        <v>21</v>
      </c>
      <c r="F503" s="594" t="s">
        <v>1047</v>
      </c>
      <c r="G503" s="592"/>
      <c r="H503" s="592"/>
      <c r="I503" s="593"/>
      <c r="J503" s="181" t="s">
        <v>23</v>
      </c>
      <c r="K503" s="255">
        <f>SUM(L503:M503)</f>
        <v>1890</v>
      </c>
      <c r="L503" s="259">
        <v>1890</v>
      </c>
      <c r="M503" s="237"/>
      <c r="N503" s="174"/>
      <c r="P503" s="252"/>
      <c r="Q503" s="453"/>
      <c r="R503" s="47"/>
      <c r="S503" s="47"/>
      <c r="T503" s="46"/>
    </row>
    <row r="504" spans="1:31" customHeight="1" ht="12.75" s="10" customFormat="1">
      <c r="A504" s="226"/>
      <c r="B504" s="258" t="s">
        <v>1406</v>
      </c>
      <c r="C504" s="181" t="s">
        <v>19</v>
      </c>
      <c r="D504" s="181" t="s">
        <v>20</v>
      </c>
      <c r="E504" s="181" t="s">
        <v>21</v>
      </c>
      <c r="F504" s="594" t="s">
        <v>1047</v>
      </c>
      <c r="G504" s="592"/>
      <c r="H504" s="592"/>
      <c r="I504" s="593"/>
      <c r="J504" s="181" t="s">
        <v>23</v>
      </c>
      <c r="K504" s="255">
        <f>SUM(L504:M504)</f>
        <v>3200</v>
      </c>
      <c r="L504" s="259">
        <v>3200</v>
      </c>
      <c r="M504" s="237"/>
      <c r="N504" s="174"/>
      <c r="P504" s="252"/>
      <c r="Q504" s="453"/>
      <c r="R504" s="47"/>
      <c r="S504" s="47"/>
      <c r="T504" s="46"/>
    </row>
    <row r="505" spans="1:31" customHeight="1" ht="12.75" s="10" customFormat="1">
      <c r="A505" s="226"/>
      <c r="B505" s="258" t="s">
        <v>1407</v>
      </c>
      <c r="C505" s="181" t="s">
        <v>19</v>
      </c>
      <c r="D505" s="181" t="s">
        <v>20</v>
      </c>
      <c r="E505" s="181" t="s">
        <v>21</v>
      </c>
      <c r="F505" s="594" t="s">
        <v>1047</v>
      </c>
      <c r="G505" s="592"/>
      <c r="H505" s="592"/>
      <c r="I505" s="593"/>
      <c r="J505" s="181" t="s">
        <v>23</v>
      </c>
      <c r="K505" s="255">
        <f>SUM(L505:M505)</f>
        <v>8750</v>
      </c>
      <c r="L505" s="259">
        <v>8750</v>
      </c>
      <c r="M505" s="237"/>
      <c r="N505" s="174"/>
      <c r="P505" s="252"/>
      <c r="Q505" s="453"/>
      <c r="R505" s="47"/>
      <c r="S505" s="47"/>
      <c r="T505" s="46"/>
    </row>
    <row r="506" spans="1:31" customHeight="1" ht="12.75" s="10" customFormat="1">
      <c r="A506" s="226"/>
      <c r="B506" s="258" t="s">
        <v>1408</v>
      </c>
      <c r="C506" s="181" t="s">
        <v>19</v>
      </c>
      <c r="D506" s="181" t="s">
        <v>20</v>
      </c>
      <c r="E506" s="181" t="s">
        <v>21</v>
      </c>
      <c r="F506" s="594" t="s">
        <v>1047</v>
      </c>
      <c r="G506" s="592"/>
      <c r="H506" s="592"/>
      <c r="I506" s="593"/>
      <c r="J506" s="181" t="s">
        <v>23</v>
      </c>
      <c r="K506" s="255">
        <f>SUM(L506:M506)</f>
        <v>35332</v>
      </c>
      <c r="L506" s="259">
        <v>35332</v>
      </c>
      <c r="M506" s="237"/>
      <c r="N506" s="174"/>
      <c r="P506" s="252"/>
      <c r="Q506" s="453"/>
      <c r="R506" s="47"/>
      <c r="S506" s="47"/>
      <c r="T506" s="46"/>
    </row>
    <row r="507" spans="1:31" customHeight="1" ht="12.75" s="10" customFormat="1">
      <c r="A507" s="226"/>
      <c r="B507" s="258" t="s">
        <v>1409</v>
      </c>
      <c r="C507" s="181" t="s">
        <v>19</v>
      </c>
      <c r="D507" s="181" t="s">
        <v>20</v>
      </c>
      <c r="E507" s="181" t="s">
        <v>21</v>
      </c>
      <c r="F507" s="594" t="s">
        <v>1047</v>
      </c>
      <c r="G507" s="592"/>
      <c r="H507" s="592"/>
      <c r="I507" s="593"/>
      <c r="J507" s="181" t="s">
        <v>23</v>
      </c>
      <c r="K507" s="255">
        <f>SUM(L507:M507)</f>
        <v>2034</v>
      </c>
      <c r="L507" s="259">
        <v>2034</v>
      </c>
      <c r="M507" s="237"/>
      <c r="N507" s="174"/>
      <c r="P507" s="252"/>
      <c r="Q507" s="453"/>
      <c r="R507" s="47"/>
      <c r="S507" s="47"/>
      <c r="T507" s="46"/>
    </row>
    <row r="508" spans="1:31" customHeight="1" ht="12.75" s="10" customFormat="1">
      <c r="A508" s="226"/>
      <c r="B508" s="258" t="s">
        <v>1410</v>
      </c>
      <c r="C508" s="181" t="s">
        <v>19</v>
      </c>
      <c r="D508" s="181" t="s">
        <v>20</v>
      </c>
      <c r="E508" s="181" t="s">
        <v>21</v>
      </c>
      <c r="F508" s="594" t="s">
        <v>1047</v>
      </c>
      <c r="G508" s="592"/>
      <c r="H508" s="592"/>
      <c r="I508" s="593"/>
      <c r="J508" s="181" t="s">
        <v>23</v>
      </c>
      <c r="K508" s="255">
        <f>SUM(L508:M508)</f>
        <v>8960</v>
      </c>
      <c r="L508" s="259">
        <v>8960</v>
      </c>
      <c r="M508" s="237"/>
      <c r="N508" s="174"/>
      <c r="P508" s="252"/>
      <c r="Q508" s="453"/>
      <c r="R508" s="47"/>
      <c r="S508" s="47"/>
      <c r="T508" s="46"/>
    </row>
    <row r="509" spans="1:31" customHeight="1" ht="12.75" s="10" customFormat="1">
      <c r="A509" s="226"/>
      <c r="B509" s="258" t="s">
        <v>1411</v>
      </c>
      <c r="C509" s="181" t="s">
        <v>19</v>
      </c>
      <c r="D509" s="181" t="s">
        <v>20</v>
      </c>
      <c r="E509" s="181" t="s">
        <v>21</v>
      </c>
      <c r="F509" s="594" t="s">
        <v>1047</v>
      </c>
      <c r="G509" s="592"/>
      <c r="H509" s="592"/>
      <c r="I509" s="593"/>
      <c r="J509" s="181" t="s">
        <v>23</v>
      </c>
      <c r="K509" s="255">
        <f>SUM(L509:M509)</f>
        <v>43264</v>
      </c>
      <c r="L509" s="259">
        <v>43264</v>
      </c>
      <c r="M509" s="237"/>
      <c r="N509" s="174"/>
      <c r="P509" s="252"/>
      <c r="Q509" s="453"/>
      <c r="R509" s="47"/>
      <c r="S509" s="47"/>
      <c r="T509" s="46"/>
    </row>
    <row r="510" spans="1:31" customHeight="1" ht="12.75" s="10" customFormat="1">
      <c r="A510" s="226"/>
      <c r="B510" s="258" t="s">
        <v>1412</v>
      </c>
      <c r="C510" s="181" t="s">
        <v>19</v>
      </c>
      <c r="D510" s="181" t="s">
        <v>20</v>
      </c>
      <c r="E510" s="181" t="s">
        <v>21</v>
      </c>
      <c r="F510" s="594" t="s">
        <v>1047</v>
      </c>
      <c r="G510" s="592"/>
      <c r="H510" s="592"/>
      <c r="I510" s="593"/>
      <c r="J510" s="181" t="s">
        <v>23</v>
      </c>
      <c r="K510" s="255">
        <f>SUM(L510:M510)</f>
        <v>35112</v>
      </c>
      <c r="L510" s="259">
        <v>35112</v>
      </c>
      <c r="M510" s="237"/>
      <c r="N510" s="174"/>
      <c r="P510" s="252"/>
      <c r="Q510" s="453"/>
      <c r="R510" s="47"/>
      <c r="S510" s="47"/>
      <c r="T510" s="46"/>
    </row>
    <row r="511" spans="1:31" customHeight="1" ht="12.75" s="10" customFormat="1">
      <c r="A511" s="226"/>
      <c r="B511" s="258" t="s">
        <v>1413</v>
      </c>
      <c r="C511" s="181" t="s">
        <v>19</v>
      </c>
      <c r="D511" s="181" t="s">
        <v>20</v>
      </c>
      <c r="E511" s="181" t="s">
        <v>21</v>
      </c>
      <c r="F511" s="594" t="s">
        <v>1047</v>
      </c>
      <c r="G511" s="592"/>
      <c r="H511" s="592"/>
      <c r="I511" s="593"/>
      <c r="J511" s="181" t="s">
        <v>23</v>
      </c>
      <c r="K511" s="255">
        <f>SUM(L511:M511)</f>
        <v>8250</v>
      </c>
      <c r="L511" s="259">
        <v>8250</v>
      </c>
      <c r="M511" s="237"/>
      <c r="N511" s="174"/>
      <c r="P511" s="252"/>
      <c r="Q511" s="453"/>
      <c r="R511" s="47"/>
      <c r="S511" s="47"/>
      <c r="T511" s="46"/>
    </row>
    <row r="512" spans="1:31" customHeight="1" ht="12.75" s="10" customFormat="1">
      <c r="A512" s="226"/>
      <c r="B512" s="258" t="s">
        <v>1414</v>
      </c>
      <c r="C512" s="181" t="s">
        <v>19</v>
      </c>
      <c r="D512" s="181" t="s">
        <v>20</v>
      </c>
      <c r="E512" s="181" t="s">
        <v>21</v>
      </c>
      <c r="F512" s="594" t="s">
        <v>1047</v>
      </c>
      <c r="G512" s="592"/>
      <c r="H512" s="592"/>
      <c r="I512" s="593"/>
      <c r="J512" s="181" t="s">
        <v>23</v>
      </c>
      <c r="K512" s="255">
        <f>SUM(L512:M512)</f>
        <v>54860</v>
      </c>
      <c r="L512" s="259">
        <v>54860</v>
      </c>
      <c r="M512" s="237"/>
      <c r="N512" s="174"/>
      <c r="P512" s="252"/>
      <c r="Q512" s="453"/>
      <c r="R512" s="47"/>
      <c r="S512" s="47"/>
      <c r="T512" s="46"/>
    </row>
    <row r="513" spans="1:31" customHeight="1" ht="12.75" s="10" customFormat="1">
      <c r="A513" s="226"/>
      <c r="B513" s="258" t="s">
        <v>1415</v>
      </c>
      <c r="C513" s="181" t="s">
        <v>19</v>
      </c>
      <c r="D513" s="181" t="s">
        <v>20</v>
      </c>
      <c r="E513" s="181" t="s">
        <v>21</v>
      </c>
      <c r="F513" s="594" t="s">
        <v>1047</v>
      </c>
      <c r="G513" s="592"/>
      <c r="H513" s="592"/>
      <c r="I513" s="593"/>
      <c r="J513" s="181" t="s">
        <v>23</v>
      </c>
      <c r="K513" s="255">
        <f>SUM(L513:M513)</f>
        <v>17600</v>
      </c>
      <c r="L513" s="259">
        <v>17600</v>
      </c>
      <c r="M513" s="237"/>
      <c r="N513" s="174"/>
      <c r="P513" s="252"/>
      <c r="Q513" s="453"/>
      <c r="R513" s="47"/>
      <c r="S513" s="47"/>
      <c r="T513" s="46"/>
    </row>
    <row r="514" spans="1:31" customHeight="1" ht="12.75" s="10" customFormat="1">
      <c r="A514" s="226"/>
      <c r="B514" s="258" t="s">
        <v>1416</v>
      </c>
      <c r="C514" s="181" t="s">
        <v>19</v>
      </c>
      <c r="D514" s="181" t="s">
        <v>20</v>
      </c>
      <c r="E514" s="181" t="s">
        <v>21</v>
      </c>
      <c r="F514" s="594" t="s">
        <v>1047</v>
      </c>
      <c r="G514" s="592"/>
      <c r="H514" s="592"/>
      <c r="I514" s="593"/>
      <c r="J514" s="181" t="s">
        <v>23</v>
      </c>
      <c r="K514" s="255">
        <f>SUM(L514:M514)</f>
        <v>80000</v>
      </c>
      <c r="L514" s="259">
        <v>80000</v>
      </c>
      <c r="M514" s="237"/>
      <c r="N514" s="174"/>
      <c r="P514" s="252"/>
      <c r="Q514" s="453"/>
      <c r="R514" s="47"/>
      <c r="S514" s="47"/>
      <c r="T514" s="46"/>
    </row>
    <row r="515" spans="1:31" customHeight="1" ht="12.75" s="10" customFormat="1">
      <c r="A515" s="226"/>
      <c r="B515" s="258" t="s">
        <v>1417</v>
      </c>
      <c r="C515" s="181" t="s">
        <v>19</v>
      </c>
      <c r="D515" s="181" t="s">
        <v>20</v>
      </c>
      <c r="E515" s="181" t="s">
        <v>21</v>
      </c>
      <c r="F515" s="594" t="s">
        <v>1047</v>
      </c>
      <c r="G515" s="592"/>
      <c r="H515" s="592"/>
      <c r="I515" s="593"/>
      <c r="J515" s="181" t="s">
        <v>23</v>
      </c>
      <c r="K515" s="255">
        <f>SUM(L515:M515)</f>
        <v>1584</v>
      </c>
      <c r="L515" s="259">
        <v>1584</v>
      </c>
      <c r="M515" s="237"/>
      <c r="N515" s="174"/>
      <c r="P515" s="252"/>
      <c r="Q515" s="453"/>
      <c r="R515" s="47"/>
      <c r="S515" s="47"/>
      <c r="T515" s="46"/>
    </row>
    <row r="516" spans="1:31" customHeight="1" ht="12.75" s="10" customFormat="1">
      <c r="A516" s="226"/>
      <c r="B516" s="258" t="s">
        <v>1418</v>
      </c>
      <c r="C516" s="181" t="s">
        <v>19</v>
      </c>
      <c r="D516" s="181" t="s">
        <v>20</v>
      </c>
      <c r="E516" s="181" t="s">
        <v>21</v>
      </c>
      <c r="F516" s="594" t="s">
        <v>1047</v>
      </c>
      <c r="G516" s="592"/>
      <c r="H516" s="592"/>
      <c r="I516" s="593"/>
      <c r="J516" s="181" t="s">
        <v>23</v>
      </c>
      <c r="K516" s="255">
        <f>SUM(L516:M516)</f>
        <v>1030</v>
      </c>
      <c r="L516" s="259">
        <v>1030</v>
      </c>
      <c r="M516" s="237"/>
      <c r="N516" s="174"/>
      <c r="P516" s="252"/>
      <c r="Q516" s="453"/>
      <c r="R516" s="47"/>
      <c r="S516" s="47"/>
      <c r="T516" s="46"/>
    </row>
    <row r="517" spans="1:31" customHeight="1" ht="12.75" s="10" customFormat="1">
      <c r="A517" s="226"/>
      <c r="B517" s="258" t="s">
        <v>1419</v>
      </c>
      <c r="C517" s="181" t="s">
        <v>19</v>
      </c>
      <c r="D517" s="181" t="s">
        <v>20</v>
      </c>
      <c r="E517" s="181" t="s">
        <v>21</v>
      </c>
      <c r="F517" s="594" t="s">
        <v>1047</v>
      </c>
      <c r="G517" s="592"/>
      <c r="H517" s="592"/>
      <c r="I517" s="593"/>
      <c r="J517" s="181" t="s">
        <v>23</v>
      </c>
      <c r="K517" s="255">
        <f>SUM(L517:M517)</f>
        <v>880</v>
      </c>
      <c r="L517" s="259">
        <v>880</v>
      </c>
      <c r="M517" s="237"/>
      <c r="N517" s="174"/>
      <c r="P517" s="252"/>
      <c r="Q517" s="453"/>
      <c r="R517" s="47"/>
      <c r="S517" s="47"/>
      <c r="T517" s="46"/>
    </row>
    <row r="518" spans="1:31" customHeight="1" ht="12.75" s="10" customFormat="1">
      <c r="A518" s="226"/>
      <c r="B518" s="258" t="s">
        <v>1420</v>
      </c>
      <c r="C518" s="181" t="s">
        <v>19</v>
      </c>
      <c r="D518" s="181" t="s">
        <v>20</v>
      </c>
      <c r="E518" s="181" t="s">
        <v>21</v>
      </c>
      <c r="F518" s="594" t="s">
        <v>1047</v>
      </c>
      <c r="G518" s="592"/>
      <c r="H518" s="592"/>
      <c r="I518" s="593"/>
      <c r="J518" s="181" t="s">
        <v>23</v>
      </c>
      <c r="K518" s="255">
        <f>SUM(L518:M518)</f>
        <v>8732</v>
      </c>
      <c r="L518" s="259">
        <v>8732</v>
      </c>
      <c r="M518" s="237"/>
      <c r="N518" s="174"/>
      <c r="P518" s="252"/>
      <c r="Q518" s="453"/>
      <c r="R518" s="47"/>
      <c r="S518" s="47"/>
      <c r="T518" s="46"/>
    </row>
    <row r="519" spans="1:31" customHeight="1" ht="12.75" s="10" customFormat="1">
      <c r="A519" s="226"/>
      <c r="B519" s="258" t="s">
        <v>1421</v>
      </c>
      <c r="C519" s="181" t="s">
        <v>19</v>
      </c>
      <c r="D519" s="181" t="s">
        <v>20</v>
      </c>
      <c r="E519" s="181" t="s">
        <v>21</v>
      </c>
      <c r="F519" s="594" t="s">
        <v>1047</v>
      </c>
      <c r="G519" s="592"/>
      <c r="H519" s="592"/>
      <c r="I519" s="593"/>
      <c r="J519" s="181" t="s">
        <v>23</v>
      </c>
      <c r="K519" s="255">
        <f>SUM(L519:M519)</f>
        <v>17250</v>
      </c>
      <c r="L519" s="259">
        <v>17250</v>
      </c>
      <c r="M519" s="237"/>
      <c r="N519" s="174"/>
      <c r="P519" s="252"/>
      <c r="Q519" s="453"/>
      <c r="R519" s="47"/>
      <c r="S519" s="47"/>
      <c r="T519" s="46"/>
    </row>
    <row r="520" spans="1:31" customHeight="1" ht="12.75" s="10" customFormat="1">
      <c r="A520" s="226"/>
      <c r="B520" s="258" t="s">
        <v>1422</v>
      </c>
      <c r="C520" s="181" t="s">
        <v>19</v>
      </c>
      <c r="D520" s="181" t="s">
        <v>20</v>
      </c>
      <c r="E520" s="181" t="s">
        <v>21</v>
      </c>
      <c r="F520" s="594" t="s">
        <v>1047</v>
      </c>
      <c r="G520" s="592"/>
      <c r="H520" s="592"/>
      <c r="I520" s="593"/>
      <c r="J520" s="181" t="s">
        <v>23</v>
      </c>
      <c r="K520" s="255">
        <f>SUM(L520:M520)</f>
        <v>500</v>
      </c>
      <c r="L520" s="259">
        <v>500</v>
      </c>
      <c r="M520" s="237"/>
      <c r="N520" s="174"/>
      <c r="P520" s="252"/>
      <c r="Q520" s="453"/>
      <c r="R520" s="47"/>
      <c r="S520" s="47"/>
      <c r="T520" s="46"/>
    </row>
    <row r="521" spans="1:31" customHeight="1" ht="12.75" s="10" customFormat="1">
      <c r="A521" s="226"/>
      <c r="B521" s="258" t="s">
        <v>1423</v>
      </c>
      <c r="C521" s="181" t="s">
        <v>19</v>
      </c>
      <c r="D521" s="181" t="s">
        <v>20</v>
      </c>
      <c r="E521" s="181" t="s">
        <v>21</v>
      </c>
      <c r="F521" s="594" t="s">
        <v>1047</v>
      </c>
      <c r="G521" s="592"/>
      <c r="H521" s="592"/>
      <c r="I521" s="593"/>
      <c r="J521" s="181" t="s">
        <v>23</v>
      </c>
      <c r="K521" s="255">
        <f>SUM(L521:M521)</f>
        <v>1320</v>
      </c>
      <c r="L521" s="259">
        <v>1320</v>
      </c>
      <c r="M521" s="237"/>
      <c r="N521" s="174"/>
      <c r="P521" s="252"/>
      <c r="Q521" s="453"/>
      <c r="R521" s="47"/>
      <c r="S521" s="47"/>
      <c r="T521" s="46"/>
    </row>
    <row r="522" spans="1:31" customHeight="1" ht="12.75" s="10" customFormat="1">
      <c r="A522" s="226"/>
      <c r="B522" s="258" t="s">
        <v>1424</v>
      </c>
      <c r="C522" s="181" t="s">
        <v>19</v>
      </c>
      <c r="D522" s="181" t="s">
        <v>20</v>
      </c>
      <c r="E522" s="181" t="s">
        <v>21</v>
      </c>
      <c r="F522" s="594" t="s">
        <v>1047</v>
      </c>
      <c r="G522" s="592"/>
      <c r="H522" s="592"/>
      <c r="I522" s="593"/>
      <c r="J522" s="181" t="s">
        <v>23</v>
      </c>
      <c r="K522" s="255">
        <f>SUM(L522:M522)</f>
        <v>1364</v>
      </c>
      <c r="L522" s="259">
        <v>1364</v>
      </c>
      <c r="M522" s="237"/>
      <c r="N522" s="174"/>
      <c r="P522" s="252"/>
      <c r="Q522" s="453"/>
      <c r="R522" s="47"/>
      <c r="S522" s="47"/>
      <c r="T522" s="46"/>
    </row>
    <row r="523" spans="1:31" customHeight="1" ht="12.75" s="10" customFormat="1">
      <c r="A523" s="226"/>
      <c r="B523" s="258" t="s">
        <v>1425</v>
      </c>
      <c r="C523" s="181" t="s">
        <v>19</v>
      </c>
      <c r="D523" s="181" t="s">
        <v>20</v>
      </c>
      <c r="E523" s="181" t="s">
        <v>21</v>
      </c>
      <c r="F523" s="594" t="s">
        <v>1047</v>
      </c>
      <c r="G523" s="592"/>
      <c r="H523" s="592"/>
      <c r="I523" s="593"/>
      <c r="J523" s="181" t="s">
        <v>23</v>
      </c>
      <c r="K523" s="255">
        <f>SUM(L523:M523)</f>
        <v>500</v>
      </c>
      <c r="L523" s="259">
        <v>500</v>
      </c>
      <c r="M523" s="237"/>
      <c r="N523" s="174"/>
      <c r="P523" s="252"/>
      <c r="Q523" s="453"/>
      <c r="R523" s="47"/>
      <c r="S523" s="47"/>
      <c r="T523" s="46"/>
    </row>
    <row r="524" spans="1:31" customHeight="1" ht="12.75" s="10" customFormat="1">
      <c r="A524" s="226"/>
      <c r="B524" s="258" t="s">
        <v>1426</v>
      </c>
      <c r="C524" s="181" t="s">
        <v>19</v>
      </c>
      <c r="D524" s="181" t="s">
        <v>20</v>
      </c>
      <c r="E524" s="181" t="s">
        <v>21</v>
      </c>
      <c r="F524" s="594" t="s">
        <v>1047</v>
      </c>
      <c r="G524" s="592"/>
      <c r="H524" s="592"/>
      <c r="I524" s="593"/>
      <c r="J524" s="181" t="s">
        <v>23</v>
      </c>
      <c r="K524" s="255">
        <f>SUM(L524:M524)</f>
        <v>2016</v>
      </c>
      <c r="L524" s="259">
        <v>2016</v>
      </c>
      <c r="M524" s="237"/>
      <c r="N524" s="174"/>
      <c r="P524" s="252"/>
      <c r="Q524" s="453"/>
      <c r="R524" s="47"/>
      <c r="S524" s="47"/>
      <c r="T524" s="46"/>
    </row>
    <row r="525" spans="1:31" customHeight="1" ht="12.75" s="10" customFormat="1">
      <c r="A525" s="226"/>
      <c r="B525" s="258" t="s">
        <v>1427</v>
      </c>
      <c r="C525" s="181" t="s">
        <v>19</v>
      </c>
      <c r="D525" s="181" t="s">
        <v>20</v>
      </c>
      <c r="E525" s="181" t="s">
        <v>21</v>
      </c>
      <c r="F525" s="594" t="s">
        <v>1047</v>
      </c>
      <c r="G525" s="592"/>
      <c r="H525" s="592"/>
      <c r="I525" s="593"/>
      <c r="J525" s="181" t="s">
        <v>23</v>
      </c>
      <c r="K525" s="255">
        <f>SUM(L525:M525)</f>
        <v>1738</v>
      </c>
      <c r="L525" s="259">
        <v>1738</v>
      </c>
      <c r="M525" s="237"/>
      <c r="N525" s="174"/>
      <c r="P525" s="252"/>
      <c r="Q525" s="453"/>
      <c r="R525" s="47"/>
      <c r="S525" s="47"/>
      <c r="T525" s="46"/>
    </row>
    <row r="526" spans="1:31" customHeight="1" ht="12.75" s="10" customFormat="1">
      <c r="A526" s="226"/>
      <c r="B526" s="258" t="s">
        <v>1428</v>
      </c>
      <c r="C526" s="181" t="s">
        <v>19</v>
      </c>
      <c r="D526" s="181" t="s">
        <v>20</v>
      </c>
      <c r="E526" s="181" t="s">
        <v>21</v>
      </c>
      <c r="F526" s="594" t="s">
        <v>1047</v>
      </c>
      <c r="G526" s="592"/>
      <c r="H526" s="592"/>
      <c r="I526" s="593"/>
      <c r="J526" s="181" t="s">
        <v>23</v>
      </c>
      <c r="K526" s="255">
        <f>SUM(L526:M526)</f>
        <v>27135</v>
      </c>
      <c r="L526" s="259">
        <v>27135</v>
      </c>
      <c r="M526" s="237"/>
      <c r="N526" s="174"/>
      <c r="P526" s="252"/>
      <c r="Q526" s="453"/>
      <c r="R526" s="47"/>
      <c r="S526" s="47"/>
      <c r="T526" s="46"/>
    </row>
    <row r="527" spans="1:31" customHeight="1" ht="12.75" s="10" customFormat="1">
      <c r="A527" s="226"/>
      <c r="B527" s="258" t="s">
        <v>1429</v>
      </c>
      <c r="C527" s="181" t="s">
        <v>19</v>
      </c>
      <c r="D527" s="181" t="s">
        <v>20</v>
      </c>
      <c r="E527" s="181" t="s">
        <v>21</v>
      </c>
      <c r="F527" s="594" t="s">
        <v>1047</v>
      </c>
      <c r="G527" s="592"/>
      <c r="H527" s="592"/>
      <c r="I527" s="593"/>
      <c r="J527" s="181" t="s">
        <v>23</v>
      </c>
      <c r="K527" s="255">
        <f>SUM(L527:M527)</f>
        <v>16430</v>
      </c>
      <c r="L527" s="259">
        <v>16430</v>
      </c>
      <c r="M527" s="237"/>
      <c r="N527" s="174"/>
      <c r="P527" s="252"/>
      <c r="Q527" s="453"/>
      <c r="R527" s="47"/>
      <c r="S527" s="47"/>
      <c r="T527" s="46"/>
    </row>
    <row r="528" spans="1:31" customHeight="1" ht="12.75" s="10" customFormat="1">
      <c r="A528" s="226"/>
      <c r="B528" s="258" t="s">
        <v>1430</v>
      </c>
      <c r="C528" s="181" t="s">
        <v>19</v>
      </c>
      <c r="D528" s="181" t="s">
        <v>20</v>
      </c>
      <c r="E528" s="181" t="s">
        <v>21</v>
      </c>
      <c r="F528" s="594" t="s">
        <v>1047</v>
      </c>
      <c r="G528" s="592"/>
      <c r="H528" s="592"/>
      <c r="I528" s="593"/>
      <c r="J528" s="181" t="s">
        <v>23</v>
      </c>
      <c r="K528" s="255">
        <f>SUM(L528:M528)</f>
        <v>24960</v>
      </c>
      <c r="L528" s="259">
        <v>24960</v>
      </c>
      <c r="M528" s="237"/>
      <c r="N528" s="174"/>
      <c r="P528" s="252"/>
      <c r="Q528" s="453"/>
      <c r="R528" s="47"/>
      <c r="S528" s="47"/>
      <c r="T528" s="46"/>
    </row>
    <row r="529" spans="1:31" customHeight="1" ht="12.75" s="10" customFormat="1">
      <c r="A529" s="226"/>
      <c r="B529" s="258" t="s">
        <v>1431</v>
      </c>
      <c r="C529" s="181" t="s">
        <v>19</v>
      </c>
      <c r="D529" s="181" t="s">
        <v>20</v>
      </c>
      <c r="E529" s="181" t="s">
        <v>21</v>
      </c>
      <c r="F529" s="594" t="s">
        <v>1047</v>
      </c>
      <c r="G529" s="592"/>
      <c r="H529" s="592"/>
      <c r="I529" s="593"/>
      <c r="J529" s="181" t="s">
        <v>23</v>
      </c>
      <c r="K529" s="255">
        <f>SUM(L529:M529)</f>
        <v>708</v>
      </c>
      <c r="L529" s="259">
        <v>708</v>
      </c>
      <c r="M529" s="237"/>
      <c r="N529" s="174"/>
      <c r="P529" s="252"/>
      <c r="Q529" s="453"/>
      <c r="R529" s="47"/>
      <c r="S529" s="47"/>
      <c r="T529" s="46"/>
    </row>
    <row r="530" spans="1:31" customHeight="1" ht="12.75" s="10" customFormat="1">
      <c r="A530" s="226"/>
      <c r="B530" s="258" t="s">
        <v>1432</v>
      </c>
      <c r="C530" s="181" t="s">
        <v>19</v>
      </c>
      <c r="D530" s="181" t="s">
        <v>20</v>
      </c>
      <c r="E530" s="181" t="s">
        <v>21</v>
      </c>
      <c r="F530" s="594" t="s">
        <v>1047</v>
      </c>
      <c r="G530" s="592"/>
      <c r="H530" s="592"/>
      <c r="I530" s="593"/>
      <c r="J530" s="181" t="s">
        <v>23</v>
      </c>
      <c r="K530" s="255">
        <f>SUM(L530:M530)</f>
        <v>5063</v>
      </c>
      <c r="L530" s="259">
        <v>5063</v>
      </c>
      <c r="M530" s="237"/>
      <c r="N530" s="174"/>
      <c r="P530" s="252"/>
      <c r="Q530" s="453"/>
      <c r="R530" s="47"/>
      <c r="S530" s="47"/>
      <c r="T530" s="46"/>
    </row>
    <row r="531" spans="1:31" customHeight="1" ht="12.75" s="10" customFormat="1">
      <c r="A531" s="226"/>
      <c r="B531" s="258" t="s">
        <v>1433</v>
      </c>
      <c r="C531" s="181" t="s">
        <v>19</v>
      </c>
      <c r="D531" s="181" t="s">
        <v>20</v>
      </c>
      <c r="E531" s="181" t="s">
        <v>21</v>
      </c>
      <c r="F531" s="594" t="s">
        <v>1047</v>
      </c>
      <c r="G531" s="592"/>
      <c r="H531" s="592"/>
      <c r="I531" s="593"/>
      <c r="J531" s="181" t="s">
        <v>23</v>
      </c>
      <c r="K531" s="255">
        <f>SUM(L531:M531)</f>
        <v>0</v>
      </c>
      <c r="L531" s="259">
        <v>0</v>
      </c>
      <c r="M531" s="237"/>
      <c r="N531" s="174"/>
      <c r="P531" s="252"/>
      <c r="Q531" s="453"/>
      <c r="R531" s="47"/>
      <c r="S531" s="47"/>
      <c r="T531" s="46"/>
    </row>
    <row r="532" spans="1:31" customHeight="1" ht="12.75" s="10" customFormat="1">
      <c r="A532" s="226"/>
      <c r="B532" s="258" t="s">
        <v>1434</v>
      </c>
      <c r="C532" s="181" t="s">
        <v>19</v>
      </c>
      <c r="D532" s="181" t="s">
        <v>20</v>
      </c>
      <c r="E532" s="181" t="s">
        <v>21</v>
      </c>
      <c r="F532" s="594" t="s">
        <v>1047</v>
      </c>
      <c r="G532" s="592"/>
      <c r="H532" s="592"/>
      <c r="I532" s="593"/>
      <c r="J532" s="181" t="s">
        <v>23</v>
      </c>
      <c r="K532" s="255">
        <f>SUM(L532:M532)</f>
        <v>5040</v>
      </c>
      <c r="L532" s="259">
        <v>5040</v>
      </c>
      <c r="M532" s="237"/>
      <c r="N532" s="174"/>
      <c r="P532" s="252"/>
      <c r="Q532" s="453"/>
      <c r="R532" s="47"/>
      <c r="S532" s="47"/>
      <c r="T532" s="46"/>
    </row>
    <row r="533" spans="1:31" customHeight="1" ht="12.75" s="10" customFormat="1">
      <c r="A533" s="226"/>
      <c r="B533" s="258" t="s">
        <v>1435</v>
      </c>
      <c r="C533" s="181" t="s">
        <v>19</v>
      </c>
      <c r="D533" s="181" t="s">
        <v>20</v>
      </c>
      <c r="E533" s="181" t="s">
        <v>21</v>
      </c>
      <c r="F533" s="594" t="s">
        <v>1047</v>
      </c>
      <c r="G533" s="592"/>
      <c r="H533" s="592"/>
      <c r="I533" s="593"/>
      <c r="J533" s="181" t="s">
        <v>23</v>
      </c>
      <c r="K533" s="255">
        <f>SUM(L533:M533)</f>
        <v>1000</v>
      </c>
      <c r="L533" s="259">
        <v>1000</v>
      </c>
      <c r="M533" s="237"/>
      <c r="N533" s="174"/>
      <c r="P533" s="252"/>
      <c r="Q533" s="453"/>
      <c r="R533" s="47"/>
      <c r="S533" s="47"/>
      <c r="T533" s="46"/>
    </row>
    <row r="534" spans="1:31" customHeight="1" ht="12.75" s="10" customFormat="1">
      <c r="A534" s="226"/>
      <c r="B534" s="258" t="s">
        <v>1436</v>
      </c>
      <c r="C534" s="181" t="s">
        <v>19</v>
      </c>
      <c r="D534" s="181" t="s">
        <v>20</v>
      </c>
      <c r="E534" s="181" t="s">
        <v>21</v>
      </c>
      <c r="F534" s="594" t="s">
        <v>1047</v>
      </c>
      <c r="G534" s="592"/>
      <c r="H534" s="592"/>
      <c r="I534" s="593"/>
      <c r="J534" s="181" t="s">
        <v>23</v>
      </c>
      <c r="K534" s="255">
        <f>SUM(L534:M534)</f>
        <v>4600</v>
      </c>
      <c r="L534" s="259">
        <v>4600</v>
      </c>
      <c r="M534" s="237"/>
      <c r="N534" s="174"/>
      <c r="P534" s="252"/>
      <c r="Q534" s="453"/>
      <c r="R534" s="47"/>
      <c r="S534" s="47"/>
      <c r="T534" s="46"/>
    </row>
    <row r="535" spans="1:31" customHeight="1" ht="12.75" s="10" customFormat="1">
      <c r="A535" s="226"/>
      <c r="B535" s="258" t="s">
        <v>1437</v>
      </c>
      <c r="C535" s="181" t="s">
        <v>19</v>
      </c>
      <c r="D535" s="181" t="s">
        <v>20</v>
      </c>
      <c r="E535" s="181" t="s">
        <v>21</v>
      </c>
      <c r="F535" s="594" t="s">
        <v>1047</v>
      </c>
      <c r="G535" s="592"/>
      <c r="H535" s="592"/>
      <c r="I535" s="593"/>
      <c r="J535" s="181" t="s">
        <v>23</v>
      </c>
      <c r="K535" s="255">
        <f>SUM(L535:M535)</f>
        <v>24000</v>
      </c>
      <c r="L535" s="259">
        <v>24000</v>
      </c>
      <c r="M535" s="237"/>
      <c r="N535" s="174"/>
      <c r="P535" s="252"/>
      <c r="Q535" s="453"/>
      <c r="R535" s="47"/>
      <c r="S535" s="47"/>
      <c r="T535" s="46"/>
    </row>
    <row r="536" spans="1:31" customHeight="1" ht="12.75" s="10" customFormat="1">
      <c r="A536" s="226"/>
      <c r="B536" s="258" t="s">
        <v>1438</v>
      </c>
      <c r="C536" s="181" t="s">
        <v>19</v>
      </c>
      <c r="D536" s="181" t="s">
        <v>20</v>
      </c>
      <c r="E536" s="181" t="s">
        <v>21</v>
      </c>
      <c r="F536" s="594" t="s">
        <v>1047</v>
      </c>
      <c r="G536" s="592"/>
      <c r="H536" s="592"/>
      <c r="I536" s="593"/>
      <c r="J536" s="181" t="s">
        <v>23</v>
      </c>
      <c r="K536" s="255">
        <f>SUM(L536:M536)</f>
        <v>4000</v>
      </c>
      <c r="L536" s="259">
        <v>4000</v>
      </c>
      <c r="M536" s="237"/>
      <c r="N536" s="174"/>
      <c r="P536" s="252"/>
      <c r="Q536" s="453"/>
      <c r="R536" s="47"/>
      <c r="S536" s="47"/>
      <c r="T536" s="46"/>
    </row>
    <row r="537" spans="1:31" customHeight="1" ht="12.75" s="10" customFormat="1">
      <c r="A537" s="226"/>
      <c r="B537" s="258" t="s">
        <v>1439</v>
      </c>
      <c r="C537" s="181" t="s">
        <v>19</v>
      </c>
      <c r="D537" s="181" t="s">
        <v>20</v>
      </c>
      <c r="E537" s="181" t="s">
        <v>21</v>
      </c>
      <c r="F537" s="594" t="s">
        <v>1047</v>
      </c>
      <c r="G537" s="592"/>
      <c r="H537" s="592"/>
      <c r="I537" s="593"/>
      <c r="J537" s="181" t="s">
        <v>23</v>
      </c>
      <c r="K537" s="255">
        <f>SUM(L537:M537)</f>
        <v>2000</v>
      </c>
      <c r="L537" s="259">
        <v>2000</v>
      </c>
      <c r="M537" s="237"/>
      <c r="N537" s="174"/>
      <c r="P537" s="252"/>
      <c r="Q537" s="453"/>
      <c r="R537" s="47"/>
      <c r="S537" s="47"/>
      <c r="T537" s="46"/>
    </row>
    <row r="538" spans="1:31" customHeight="1" ht="12.75" s="10" customFormat="1">
      <c r="A538" s="226"/>
      <c r="B538" s="258" t="s">
        <v>1440</v>
      </c>
      <c r="C538" s="181" t="s">
        <v>19</v>
      </c>
      <c r="D538" s="181" t="s">
        <v>20</v>
      </c>
      <c r="E538" s="181" t="s">
        <v>21</v>
      </c>
      <c r="F538" s="594" t="s">
        <v>1047</v>
      </c>
      <c r="G538" s="592"/>
      <c r="H538" s="592"/>
      <c r="I538" s="593"/>
      <c r="J538" s="181" t="s">
        <v>23</v>
      </c>
      <c r="K538" s="255">
        <f>SUM(L538:M538)</f>
        <v>2000</v>
      </c>
      <c r="L538" s="259">
        <v>2000</v>
      </c>
      <c r="M538" s="237"/>
      <c r="N538" s="174"/>
      <c r="P538" s="252"/>
      <c r="Q538" s="453"/>
      <c r="R538" s="47"/>
      <c r="S538" s="47"/>
      <c r="T538" s="46"/>
    </row>
    <row r="539" spans="1:31" customHeight="1" ht="12.75" s="10" customFormat="1">
      <c r="A539" s="226"/>
      <c r="B539" s="258" t="s">
        <v>1441</v>
      </c>
      <c r="C539" s="181" t="s">
        <v>19</v>
      </c>
      <c r="D539" s="181" t="s">
        <v>20</v>
      </c>
      <c r="E539" s="181" t="s">
        <v>21</v>
      </c>
      <c r="F539" s="594" t="s">
        <v>1047</v>
      </c>
      <c r="G539" s="592"/>
      <c r="H539" s="592"/>
      <c r="I539" s="593"/>
      <c r="J539" s="181" t="s">
        <v>23</v>
      </c>
      <c r="K539" s="255">
        <f>SUM(L539:M539)</f>
        <v>1000</v>
      </c>
      <c r="L539" s="259">
        <v>1000</v>
      </c>
      <c r="M539" s="237"/>
      <c r="N539" s="174"/>
      <c r="P539" s="252"/>
      <c r="Q539" s="453"/>
      <c r="R539" s="47"/>
      <c r="S539" s="47"/>
      <c r="T539" s="46"/>
    </row>
    <row r="540" spans="1:31" customHeight="1" ht="12.75" s="10" customFormat="1">
      <c r="A540" s="226"/>
      <c r="B540" s="258" t="s">
        <v>1442</v>
      </c>
      <c r="C540" s="181" t="s">
        <v>19</v>
      </c>
      <c r="D540" s="181" t="s">
        <v>20</v>
      </c>
      <c r="E540" s="181" t="s">
        <v>21</v>
      </c>
      <c r="F540" s="594" t="s">
        <v>1047</v>
      </c>
      <c r="G540" s="592"/>
      <c r="H540" s="592"/>
      <c r="I540" s="593"/>
      <c r="J540" s="181" t="s">
        <v>23</v>
      </c>
      <c r="K540" s="255">
        <f>SUM(L540:M540)</f>
        <v>1000</v>
      </c>
      <c r="L540" s="259">
        <v>1000</v>
      </c>
      <c r="M540" s="237"/>
      <c r="N540" s="174"/>
      <c r="P540" s="252"/>
      <c r="Q540" s="453"/>
      <c r="R540" s="47"/>
      <c r="S540" s="47"/>
      <c r="T540" s="46"/>
    </row>
    <row r="541" spans="1:31" customHeight="1" ht="12.75" s="10" customFormat="1">
      <c r="A541" s="226"/>
      <c r="B541" s="258" t="s">
        <v>1443</v>
      </c>
      <c r="C541" s="181" t="s">
        <v>19</v>
      </c>
      <c r="D541" s="181" t="s">
        <v>20</v>
      </c>
      <c r="E541" s="181" t="s">
        <v>21</v>
      </c>
      <c r="F541" s="594" t="s">
        <v>1047</v>
      </c>
      <c r="G541" s="592"/>
      <c r="H541" s="592"/>
      <c r="I541" s="593"/>
      <c r="J541" s="181" t="s">
        <v>23</v>
      </c>
      <c r="K541" s="255">
        <f>SUM(L541:M541)</f>
        <v>1000</v>
      </c>
      <c r="L541" s="259">
        <v>1000</v>
      </c>
      <c r="M541" s="237"/>
      <c r="N541" s="174"/>
      <c r="P541" s="252"/>
      <c r="Q541" s="453"/>
      <c r="R541" s="47"/>
      <c r="S541" s="47"/>
      <c r="T541" s="46"/>
    </row>
    <row r="542" spans="1:31" customHeight="1" ht="12.75" s="10" customFormat="1">
      <c r="A542" s="226"/>
      <c r="B542" s="258" t="s">
        <v>1444</v>
      </c>
      <c r="C542" s="181" t="s">
        <v>19</v>
      </c>
      <c r="D542" s="181" t="s">
        <v>20</v>
      </c>
      <c r="E542" s="181" t="s">
        <v>21</v>
      </c>
      <c r="F542" s="594" t="s">
        <v>1047</v>
      </c>
      <c r="G542" s="592"/>
      <c r="H542" s="592"/>
      <c r="I542" s="593"/>
      <c r="J542" s="181" t="s">
        <v>23</v>
      </c>
      <c r="K542" s="255">
        <f>SUM(L542:M542)</f>
        <v>1000</v>
      </c>
      <c r="L542" s="259">
        <v>1000</v>
      </c>
      <c r="M542" s="237"/>
      <c r="N542" s="174"/>
      <c r="P542" s="252"/>
      <c r="Q542" s="453"/>
      <c r="R542" s="47"/>
      <c r="S542" s="47"/>
      <c r="T542" s="46"/>
    </row>
    <row r="543" spans="1:31" customHeight="1" ht="12.75" s="10" customFormat="1">
      <c r="A543" s="226"/>
      <c r="B543" s="258" t="s">
        <v>1445</v>
      </c>
      <c r="C543" s="181" t="s">
        <v>19</v>
      </c>
      <c r="D543" s="181" t="s">
        <v>20</v>
      </c>
      <c r="E543" s="181" t="s">
        <v>21</v>
      </c>
      <c r="F543" s="594" t="s">
        <v>1047</v>
      </c>
      <c r="G543" s="592"/>
      <c r="H543" s="592"/>
      <c r="I543" s="593"/>
      <c r="J543" s="181" t="s">
        <v>23</v>
      </c>
      <c r="K543" s="255">
        <f>SUM(L543:M543)</f>
        <v>1500</v>
      </c>
      <c r="L543" s="259">
        <v>1500</v>
      </c>
      <c r="M543" s="237"/>
      <c r="N543" s="174"/>
      <c r="P543" s="252"/>
      <c r="Q543" s="453"/>
      <c r="R543" s="47"/>
      <c r="S543" s="47"/>
      <c r="T543" s="46"/>
    </row>
    <row r="544" spans="1:31" customHeight="1" ht="12.75" s="10" customFormat="1">
      <c r="A544" s="226"/>
      <c r="B544" s="258" t="s">
        <v>1446</v>
      </c>
      <c r="C544" s="181" t="s">
        <v>19</v>
      </c>
      <c r="D544" s="181" t="s">
        <v>20</v>
      </c>
      <c r="E544" s="181" t="s">
        <v>21</v>
      </c>
      <c r="F544" s="594" t="s">
        <v>1047</v>
      </c>
      <c r="G544" s="592"/>
      <c r="H544" s="592"/>
      <c r="I544" s="593"/>
      <c r="J544" s="181" t="s">
        <v>23</v>
      </c>
      <c r="K544" s="255">
        <f>SUM(L544:M544)</f>
        <v>1500</v>
      </c>
      <c r="L544" s="259">
        <v>1500</v>
      </c>
      <c r="M544" s="237"/>
      <c r="N544" s="174"/>
      <c r="P544" s="252"/>
      <c r="Q544" s="453"/>
      <c r="R544" s="47"/>
      <c r="S544" s="47"/>
      <c r="T544" s="46"/>
    </row>
    <row r="545" spans="1:31" customHeight="1" ht="12.75" s="10" customFormat="1">
      <c r="A545" s="226"/>
      <c r="B545" s="226" t="s">
        <v>1447</v>
      </c>
      <c r="C545" s="181" t="s">
        <v>19</v>
      </c>
      <c r="D545" s="181" t="s">
        <v>20</v>
      </c>
      <c r="E545" s="181" t="s">
        <v>21</v>
      </c>
      <c r="F545" s="594" t="s">
        <v>1047</v>
      </c>
      <c r="G545" s="592"/>
      <c r="H545" s="592"/>
      <c r="I545" s="593"/>
      <c r="J545" s="181" t="s">
        <v>23</v>
      </c>
      <c r="K545" s="255">
        <f>SUM(L545:M545)</f>
        <v>3200</v>
      </c>
      <c r="L545" s="259">
        <v>3200</v>
      </c>
      <c r="M545" s="237"/>
      <c r="N545" s="174"/>
      <c r="P545" s="252"/>
      <c r="Q545" s="453"/>
      <c r="R545" s="47"/>
      <c r="S545" s="47"/>
      <c r="T545" s="46"/>
    </row>
    <row r="546" spans="1:31" customHeight="1" ht="12.75" s="10" customFormat="1">
      <c r="A546" s="226"/>
      <c r="B546" s="226" t="s">
        <v>1448</v>
      </c>
      <c r="C546" s="181" t="s">
        <v>19</v>
      </c>
      <c r="D546" s="181" t="s">
        <v>20</v>
      </c>
      <c r="E546" s="181" t="s">
        <v>21</v>
      </c>
      <c r="F546" s="594" t="s">
        <v>1047</v>
      </c>
      <c r="G546" s="592"/>
      <c r="H546" s="592"/>
      <c r="I546" s="593"/>
      <c r="J546" s="181" t="s">
        <v>23</v>
      </c>
      <c r="K546" s="255">
        <f>SUM(L546:M546)</f>
        <v>3500</v>
      </c>
      <c r="L546" s="259">
        <v>3500</v>
      </c>
      <c r="M546" s="237"/>
      <c r="N546" s="174"/>
      <c r="P546" s="252"/>
      <c r="Q546" s="453"/>
      <c r="R546" s="47"/>
      <c r="S546" s="47"/>
      <c r="T546" s="46"/>
    </row>
    <row r="547" spans="1:31" customHeight="1" ht="12.75" s="10" customFormat="1">
      <c r="A547" s="226"/>
      <c r="B547" s="226" t="s">
        <v>1449</v>
      </c>
      <c r="C547" s="181" t="s">
        <v>19</v>
      </c>
      <c r="D547" s="181" t="s">
        <v>20</v>
      </c>
      <c r="E547" s="181" t="s">
        <v>21</v>
      </c>
      <c r="F547" s="594" t="s">
        <v>1047</v>
      </c>
      <c r="G547" s="592"/>
      <c r="H547" s="592"/>
      <c r="I547" s="593"/>
      <c r="J547" s="181" t="s">
        <v>23</v>
      </c>
      <c r="K547" s="255">
        <f>SUM(L547:M547)</f>
        <v>2500</v>
      </c>
      <c r="L547" s="259">
        <v>2500</v>
      </c>
      <c r="M547" s="237"/>
      <c r="N547" s="174"/>
      <c r="P547" s="252"/>
      <c r="Q547" s="453"/>
      <c r="R547" s="47"/>
      <c r="S547" s="47"/>
      <c r="T547" s="46"/>
    </row>
    <row r="548" spans="1:31" customHeight="1" ht="12.75" s="10" customFormat="1">
      <c r="A548" s="226"/>
      <c r="B548" s="226" t="s">
        <v>1450</v>
      </c>
      <c r="C548" s="181" t="s">
        <v>19</v>
      </c>
      <c r="D548" s="181" t="s">
        <v>20</v>
      </c>
      <c r="E548" s="181" t="s">
        <v>21</v>
      </c>
      <c r="F548" s="594" t="s">
        <v>1047</v>
      </c>
      <c r="G548" s="592"/>
      <c r="H548" s="592"/>
      <c r="I548" s="593"/>
      <c r="J548" s="181" t="s">
        <v>23</v>
      </c>
      <c r="K548" s="255">
        <f>SUM(L548:M548)</f>
        <v>3000</v>
      </c>
      <c r="L548" s="259">
        <v>3000</v>
      </c>
      <c r="M548" s="237"/>
      <c r="N548" s="174"/>
      <c r="P548" s="252"/>
      <c r="Q548" s="453"/>
      <c r="R548" s="47"/>
      <c r="S548" s="47"/>
      <c r="T548" s="46"/>
    </row>
    <row r="549" spans="1:31" customHeight="1" ht="12.75" s="10" customFormat="1">
      <c r="A549" s="226"/>
      <c r="B549" s="328" t="s">
        <v>1451</v>
      </c>
      <c r="C549" s="181" t="s">
        <v>19</v>
      </c>
      <c r="D549" s="181" t="s">
        <v>20</v>
      </c>
      <c r="E549" s="181" t="s">
        <v>21</v>
      </c>
      <c r="F549" s="594" t="s">
        <v>1047</v>
      </c>
      <c r="G549" s="592"/>
      <c r="H549" s="592"/>
      <c r="I549" s="593"/>
      <c r="J549" s="181" t="s">
        <v>23</v>
      </c>
      <c r="K549" s="255">
        <f>SUM(L549:M549)</f>
        <v>40000</v>
      </c>
      <c r="L549" s="259">
        <v>40000</v>
      </c>
      <c r="M549" s="237"/>
      <c r="N549" s="174"/>
      <c r="P549" s="252"/>
      <c r="Q549" s="453"/>
      <c r="R549" s="47"/>
      <c r="S549" s="47"/>
      <c r="T549" s="46"/>
    </row>
    <row r="550" spans="1:31" customHeight="1" ht="12.75" s="10" customFormat="1">
      <c r="A550" s="226"/>
      <c r="B550" s="328" t="s">
        <v>1452</v>
      </c>
      <c r="C550" s="181" t="s">
        <v>19</v>
      </c>
      <c r="D550" s="181" t="s">
        <v>20</v>
      </c>
      <c r="E550" s="181" t="s">
        <v>21</v>
      </c>
      <c r="F550" s="594" t="s">
        <v>1047</v>
      </c>
      <c r="G550" s="592"/>
      <c r="H550" s="592"/>
      <c r="I550" s="593"/>
      <c r="J550" s="181" t="s">
        <v>23</v>
      </c>
      <c r="K550" s="255">
        <f>SUM(L550:M550)</f>
        <v>14000</v>
      </c>
      <c r="L550" s="259">
        <v>14000</v>
      </c>
      <c r="M550" s="237"/>
      <c r="N550" s="174"/>
      <c r="P550" s="252"/>
      <c r="Q550" s="453"/>
      <c r="R550" s="47"/>
      <c r="S550" s="47"/>
      <c r="T550" s="46"/>
    </row>
    <row r="551" spans="1:31" customHeight="1" ht="12.75" s="10" customFormat="1">
      <c r="A551" s="226"/>
      <c r="B551" s="328" t="s">
        <v>1453</v>
      </c>
      <c r="C551" s="181" t="s">
        <v>19</v>
      </c>
      <c r="D551" s="181" t="s">
        <v>20</v>
      </c>
      <c r="E551" s="181" t="s">
        <v>21</v>
      </c>
      <c r="F551" s="594" t="s">
        <v>1047</v>
      </c>
      <c r="G551" s="592"/>
      <c r="H551" s="592"/>
      <c r="I551" s="593"/>
      <c r="J551" s="181" t="s">
        <v>23</v>
      </c>
      <c r="K551" s="255">
        <f>SUM(L551:M551)</f>
        <v>8000</v>
      </c>
      <c r="L551" s="259">
        <v>8000</v>
      </c>
      <c r="M551" s="237"/>
      <c r="N551" s="174"/>
      <c r="P551" s="252"/>
      <c r="Q551" s="453"/>
      <c r="R551" s="47"/>
      <c r="S551" s="47"/>
      <c r="T551" s="46"/>
    </row>
    <row r="552" spans="1:31" customHeight="1" ht="12.75" s="10" customFormat="1">
      <c r="A552" s="226"/>
      <c r="B552" s="258" t="s">
        <v>1454</v>
      </c>
      <c r="C552" s="181" t="s">
        <v>19</v>
      </c>
      <c r="D552" s="181" t="s">
        <v>20</v>
      </c>
      <c r="E552" s="181" t="s">
        <v>21</v>
      </c>
      <c r="F552" s="594" t="s">
        <v>1047</v>
      </c>
      <c r="G552" s="592"/>
      <c r="H552" s="592"/>
      <c r="I552" s="593"/>
      <c r="J552" s="181" t="s">
        <v>23</v>
      </c>
      <c r="K552" s="255">
        <f>SUM(L552:M552)</f>
        <v>149225</v>
      </c>
      <c r="L552" s="259">
        <v>149225</v>
      </c>
      <c r="M552" s="237"/>
      <c r="N552" s="174"/>
      <c r="P552" s="252"/>
      <c r="Q552" s="453"/>
      <c r="R552" s="47"/>
      <c r="S552" s="47"/>
      <c r="T552" s="46"/>
    </row>
    <row r="553" spans="1:31" customHeight="1" ht="12.75" s="10" customFormat="1">
      <c r="A553" s="226"/>
      <c r="B553" s="258" t="s">
        <v>1455</v>
      </c>
      <c r="C553" s="181" t="s">
        <v>19</v>
      </c>
      <c r="D553" s="181" t="s">
        <v>20</v>
      </c>
      <c r="E553" s="181" t="s">
        <v>21</v>
      </c>
      <c r="F553" s="594" t="s">
        <v>1047</v>
      </c>
      <c r="G553" s="592"/>
      <c r="H553" s="592"/>
      <c r="I553" s="593"/>
      <c r="J553" s="181" t="s">
        <v>23</v>
      </c>
      <c r="K553" s="255">
        <f>SUM(L553:M553)</f>
        <v>39950</v>
      </c>
      <c r="L553" s="259">
        <v>39950</v>
      </c>
      <c r="M553" s="237"/>
      <c r="N553" s="174"/>
      <c r="P553" s="252"/>
      <c r="Q553" s="453"/>
      <c r="R553" s="47"/>
      <c r="S553" s="47"/>
      <c r="T553" s="46"/>
    </row>
    <row r="554" spans="1:31" customHeight="1" ht="12.75" s="10" customFormat="1">
      <c r="A554" s="226"/>
      <c r="B554" s="258" t="s">
        <v>1456</v>
      </c>
      <c r="C554" s="181" t="s">
        <v>19</v>
      </c>
      <c r="D554" s="181" t="s">
        <v>20</v>
      </c>
      <c r="E554" s="181" t="s">
        <v>21</v>
      </c>
      <c r="F554" s="594" t="s">
        <v>1047</v>
      </c>
      <c r="G554" s="592"/>
      <c r="H554" s="592"/>
      <c r="I554" s="593"/>
      <c r="J554" s="181" t="s">
        <v>23</v>
      </c>
      <c r="K554" s="255">
        <f>SUM(L554:M554)</f>
        <v>61200</v>
      </c>
      <c r="L554" s="259">
        <v>61200</v>
      </c>
      <c r="M554" s="237"/>
      <c r="N554" s="174"/>
      <c r="P554" s="252"/>
      <c r="Q554" s="453"/>
      <c r="R554" s="47"/>
      <c r="S554" s="47"/>
      <c r="T554" s="46"/>
    </row>
    <row r="555" spans="1:31" customHeight="1" ht="12.75" s="10" customFormat="1">
      <c r="A555" s="226"/>
      <c r="B555" s="258" t="s">
        <v>1457</v>
      </c>
      <c r="C555" s="181" t="s">
        <v>19</v>
      </c>
      <c r="D555" s="181" t="s">
        <v>20</v>
      </c>
      <c r="E555" s="181" t="s">
        <v>21</v>
      </c>
      <c r="F555" s="594" t="s">
        <v>1047</v>
      </c>
      <c r="G555" s="592"/>
      <c r="H555" s="592"/>
      <c r="I555" s="593"/>
      <c r="J555" s="181" t="s">
        <v>23</v>
      </c>
      <c r="K555" s="255">
        <f>SUM(L555:M555)</f>
        <v>20700</v>
      </c>
      <c r="L555" s="259">
        <v>20700</v>
      </c>
      <c r="M555" s="237"/>
      <c r="N555" s="174"/>
      <c r="P555" s="252"/>
      <c r="Q555" s="453"/>
      <c r="R555" s="47"/>
      <c r="S555" s="47"/>
      <c r="T555" s="46"/>
    </row>
    <row r="556" spans="1:31" customHeight="1" ht="12.75" hidden="true" s="10" customFormat="1">
      <c r="A556" s="226"/>
      <c r="B556" s="258" t="s">
        <v>1458</v>
      </c>
      <c r="C556" s="181" t="s">
        <v>19</v>
      </c>
      <c r="D556" s="181" t="s">
        <v>20</v>
      </c>
      <c r="E556" s="181" t="s">
        <v>21</v>
      </c>
      <c r="F556" s="594" t="s">
        <v>1047</v>
      </c>
      <c r="G556" s="592"/>
      <c r="H556" s="592"/>
      <c r="I556" s="593"/>
      <c r="J556" s="181" t="s">
        <v>23</v>
      </c>
      <c r="K556" s="255">
        <f>SUM(L556:M556)</f>
        <v>0</v>
      </c>
      <c r="L556" s="259">
        <v>0</v>
      </c>
      <c r="M556" s="237"/>
      <c r="N556" s="174"/>
      <c r="P556" s="252"/>
      <c r="Q556" s="453"/>
      <c r="R556" s="47"/>
      <c r="S556" s="47"/>
      <c r="T556" s="46"/>
    </row>
    <row r="557" spans="1:31" customHeight="1" ht="12.75" s="10" customFormat="1">
      <c r="A557" s="226"/>
      <c r="B557" s="258" t="s">
        <v>1456</v>
      </c>
      <c r="C557" s="181" t="s">
        <v>19</v>
      </c>
      <c r="D557" s="181" t="s">
        <v>20</v>
      </c>
      <c r="E557" s="181" t="s">
        <v>21</v>
      </c>
      <c r="F557" s="594" t="s">
        <v>1047</v>
      </c>
      <c r="G557" s="592"/>
      <c r="H557" s="592"/>
      <c r="I557" s="593"/>
      <c r="J557" s="181" t="s">
        <v>23</v>
      </c>
      <c r="K557" s="255">
        <f>SUM(L557:M557)</f>
        <v>55800</v>
      </c>
      <c r="L557" s="259">
        <v>55800</v>
      </c>
      <c r="M557" s="237"/>
      <c r="N557" s="174"/>
      <c r="P557" s="252"/>
      <c r="Q557" s="453"/>
      <c r="R557" s="47"/>
      <c r="S557" s="47"/>
      <c r="T557" s="46"/>
    </row>
    <row r="558" spans="1:31" customHeight="1" ht="12.75" s="10" customFormat="1">
      <c r="A558" s="226"/>
      <c r="B558" s="258" t="s">
        <v>1457</v>
      </c>
      <c r="C558" s="181" t="s">
        <v>19</v>
      </c>
      <c r="D558" s="181" t="s">
        <v>20</v>
      </c>
      <c r="E558" s="181" t="s">
        <v>21</v>
      </c>
      <c r="F558" s="594" t="s">
        <v>1047</v>
      </c>
      <c r="G558" s="592"/>
      <c r="H558" s="592"/>
      <c r="I558" s="593"/>
      <c r="J558" s="181" t="s">
        <v>23</v>
      </c>
      <c r="K558" s="255">
        <f>SUM(L558:M558)</f>
        <v>23400</v>
      </c>
      <c r="L558" s="259">
        <v>23400</v>
      </c>
      <c r="M558" s="237"/>
      <c r="N558" s="174"/>
      <c r="P558" s="252"/>
      <c r="Q558" s="453"/>
      <c r="R558" s="47"/>
      <c r="S558" s="47"/>
      <c r="T558" s="46"/>
    </row>
    <row r="559" spans="1:31" customHeight="1" ht="12.75" s="10" customFormat="1">
      <c r="A559" s="226"/>
      <c r="B559" s="258" t="s">
        <v>1459</v>
      </c>
      <c r="C559" s="181" t="s">
        <v>19</v>
      </c>
      <c r="D559" s="181" t="s">
        <v>20</v>
      </c>
      <c r="E559" s="181" t="s">
        <v>21</v>
      </c>
      <c r="F559" s="594" t="s">
        <v>1047</v>
      </c>
      <c r="G559" s="592"/>
      <c r="H559" s="592"/>
      <c r="I559" s="593"/>
      <c r="J559" s="181" t="s">
        <v>23</v>
      </c>
      <c r="K559" s="255">
        <f>SUM(L559:M559)</f>
        <v>23920</v>
      </c>
      <c r="L559" s="259">
        <v>23920</v>
      </c>
      <c r="M559" s="237"/>
      <c r="N559" s="174"/>
      <c r="P559" s="252"/>
      <c r="Q559" s="453"/>
      <c r="R559" s="47"/>
      <c r="S559" s="47"/>
      <c r="T559" s="46"/>
    </row>
    <row r="560" spans="1:31" customHeight="1" ht="12.75" s="10" customFormat="1">
      <c r="A560" s="226"/>
      <c r="B560" s="258" t="s">
        <v>1460</v>
      </c>
      <c r="C560" s="181" t="s">
        <v>19</v>
      </c>
      <c r="D560" s="181" t="s">
        <v>20</v>
      </c>
      <c r="E560" s="181" t="s">
        <v>21</v>
      </c>
      <c r="F560" s="594" t="s">
        <v>1047</v>
      </c>
      <c r="G560" s="592"/>
      <c r="H560" s="592"/>
      <c r="I560" s="593"/>
      <c r="J560" s="181" t="s">
        <v>23</v>
      </c>
      <c r="K560" s="255">
        <f>SUM(L560:M560)</f>
        <v>147264</v>
      </c>
      <c r="L560" s="259">
        <v>147264</v>
      </c>
      <c r="M560" s="237"/>
      <c r="N560" s="174"/>
      <c r="P560" s="252"/>
      <c r="Q560" s="453"/>
      <c r="R560" s="47"/>
      <c r="S560" s="47"/>
      <c r="T560" s="46"/>
    </row>
    <row r="561" spans="1:31" customHeight="1" ht="12.75" s="10" customFormat="1">
      <c r="A561" s="226"/>
      <c r="B561" s="258" t="s">
        <v>1461</v>
      </c>
      <c r="C561" s="181" t="s">
        <v>19</v>
      </c>
      <c r="D561" s="181" t="s">
        <v>20</v>
      </c>
      <c r="E561" s="181" t="s">
        <v>21</v>
      </c>
      <c r="F561" s="594" t="s">
        <v>1047</v>
      </c>
      <c r="G561" s="592"/>
      <c r="H561" s="592"/>
      <c r="I561" s="593"/>
      <c r="J561" s="181" t="s">
        <v>23</v>
      </c>
      <c r="K561" s="255">
        <f>SUM(L561:M561)</f>
        <v>16224</v>
      </c>
      <c r="L561" s="259">
        <v>16224</v>
      </c>
      <c r="M561" s="237"/>
      <c r="N561" s="174"/>
      <c r="P561" s="252"/>
      <c r="Q561" s="453"/>
      <c r="R561" s="47"/>
      <c r="S561" s="47"/>
      <c r="T561" s="46"/>
    </row>
    <row r="562" spans="1:31" customHeight="1" ht="12.75" s="10" customFormat="1">
      <c r="A562" s="226"/>
      <c r="B562" s="258" t="s">
        <v>1462</v>
      </c>
      <c r="C562" s="181" t="s">
        <v>19</v>
      </c>
      <c r="D562" s="181" t="s">
        <v>20</v>
      </c>
      <c r="E562" s="181" t="s">
        <v>21</v>
      </c>
      <c r="F562" s="594" t="s">
        <v>1047</v>
      </c>
      <c r="G562" s="592"/>
      <c r="H562" s="592"/>
      <c r="I562" s="593"/>
      <c r="J562" s="181" t="s">
        <v>23</v>
      </c>
      <c r="K562" s="255">
        <f>SUM(L562:M562)</f>
        <v>22780</v>
      </c>
      <c r="L562" s="259">
        <v>22780</v>
      </c>
      <c r="M562" s="237"/>
      <c r="N562" s="174"/>
      <c r="P562" s="252"/>
      <c r="Q562" s="453"/>
      <c r="R562" s="47"/>
      <c r="S562" s="47"/>
      <c r="T562" s="46"/>
    </row>
    <row r="563" spans="1:31" customHeight="1" ht="12.75" s="10" customFormat="1">
      <c r="A563" s="226"/>
      <c r="B563" s="258" t="s">
        <v>1463</v>
      </c>
      <c r="C563" s="181" t="s">
        <v>19</v>
      </c>
      <c r="D563" s="181" t="s">
        <v>20</v>
      </c>
      <c r="E563" s="181" t="s">
        <v>21</v>
      </c>
      <c r="F563" s="594" t="s">
        <v>1047</v>
      </c>
      <c r="G563" s="592"/>
      <c r="H563" s="592"/>
      <c r="I563" s="593"/>
      <c r="J563" s="181" t="s">
        <v>23</v>
      </c>
      <c r="K563" s="255">
        <f>SUM(L563:M563)</f>
        <v>1770</v>
      </c>
      <c r="L563" s="259">
        <v>1770</v>
      </c>
      <c r="M563" s="237"/>
      <c r="N563" s="174"/>
      <c r="P563" s="252"/>
      <c r="Q563" s="453"/>
      <c r="R563" s="47"/>
      <c r="S563" s="47"/>
      <c r="T563" s="46"/>
    </row>
    <row r="564" spans="1:31" customHeight="1" ht="12.75" s="10" customFormat="1">
      <c r="A564" s="226"/>
      <c r="B564" s="258" t="s">
        <v>1464</v>
      </c>
      <c r="C564" s="181" t="s">
        <v>19</v>
      </c>
      <c r="D564" s="181" t="s">
        <v>20</v>
      </c>
      <c r="E564" s="181" t="s">
        <v>21</v>
      </c>
      <c r="F564" s="594" t="s">
        <v>1047</v>
      </c>
      <c r="G564" s="592"/>
      <c r="H564" s="592"/>
      <c r="I564" s="593"/>
      <c r="J564" s="181" t="s">
        <v>23</v>
      </c>
      <c r="K564" s="255">
        <f>SUM(L564:M564)</f>
        <v>35502</v>
      </c>
      <c r="L564" s="259">
        <v>35502</v>
      </c>
      <c r="M564" s="237"/>
      <c r="N564" s="174"/>
      <c r="P564" s="252"/>
      <c r="Q564" s="453"/>
      <c r="R564" s="47"/>
      <c r="S564" s="47"/>
      <c r="T564" s="46"/>
    </row>
    <row r="565" spans="1:31" customHeight="1" ht="12.75" s="10" customFormat="1">
      <c r="A565" s="226"/>
      <c r="B565" s="258" t="s">
        <v>1465</v>
      </c>
      <c r="C565" s="181" t="s">
        <v>19</v>
      </c>
      <c r="D565" s="181" t="s">
        <v>20</v>
      </c>
      <c r="E565" s="181" t="s">
        <v>21</v>
      </c>
      <c r="F565" s="594" t="s">
        <v>1047</v>
      </c>
      <c r="G565" s="592"/>
      <c r="H565" s="592"/>
      <c r="I565" s="593"/>
      <c r="J565" s="181" t="s">
        <v>23</v>
      </c>
      <c r="K565" s="255">
        <f>SUM(L565:M565)</f>
        <v>1940</v>
      </c>
      <c r="L565" s="259">
        <v>1940</v>
      </c>
      <c r="M565" s="237"/>
      <c r="N565" s="174"/>
      <c r="P565" s="252"/>
      <c r="Q565" s="453"/>
      <c r="R565" s="47"/>
      <c r="S565" s="47"/>
      <c r="T565" s="46"/>
    </row>
    <row r="566" spans="1:31" customHeight="1" ht="12.75" s="10" customFormat="1">
      <c r="A566" s="226"/>
      <c r="B566" s="258" t="s">
        <v>1466</v>
      </c>
      <c r="C566" s="181" t="s">
        <v>19</v>
      </c>
      <c r="D566" s="181" t="s">
        <v>20</v>
      </c>
      <c r="E566" s="181" t="s">
        <v>21</v>
      </c>
      <c r="F566" s="594" t="s">
        <v>1047</v>
      </c>
      <c r="G566" s="592"/>
      <c r="H566" s="592"/>
      <c r="I566" s="593"/>
      <c r="J566" s="181" t="s">
        <v>23</v>
      </c>
      <c r="K566" s="255">
        <f>SUM(L566:M566)</f>
        <v>388</v>
      </c>
      <c r="L566" s="259">
        <v>388</v>
      </c>
      <c r="M566" s="237"/>
      <c r="N566" s="174"/>
      <c r="P566" s="252"/>
      <c r="Q566" s="453"/>
      <c r="R566" s="47"/>
      <c r="S566" s="47"/>
      <c r="T566" s="46"/>
    </row>
    <row r="567" spans="1:31" customHeight="1" ht="12.75" s="10" customFormat="1">
      <c r="A567" s="226"/>
      <c r="B567" s="258" t="s">
        <v>1467</v>
      </c>
      <c r="C567" s="181" t="s">
        <v>19</v>
      </c>
      <c r="D567" s="181" t="s">
        <v>20</v>
      </c>
      <c r="E567" s="181" t="s">
        <v>21</v>
      </c>
      <c r="F567" s="594" t="s">
        <v>1047</v>
      </c>
      <c r="G567" s="592"/>
      <c r="H567" s="592"/>
      <c r="I567" s="593"/>
      <c r="J567" s="181" t="s">
        <v>23</v>
      </c>
      <c r="K567" s="255">
        <f>SUM(L567:M567)</f>
        <v>388</v>
      </c>
      <c r="L567" s="259">
        <v>388</v>
      </c>
      <c r="M567" s="237"/>
      <c r="N567" s="174"/>
      <c r="P567" s="252"/>
      <c r="Q567" s="453"/>
      <c r="R567" s="47"/>
      <c r="S567" s="47"/>
      <c r="T567" s="46"/>
    </row>
    <row r="568" spans="1:31" customHeight="1" ht="12.75" s="10" customFormat="1">
      <c r="A568" s="226"/>
      <c r="B568" s="258" t="s">
        <v>1468</v>
      </c>
      <c r="C568" s="181" t="s">
        <v>19</v>
      </c>
      <c r="D568" s="181" t="s">
        <v>20</v>
      </c>
      <c r="E568" s="181" t="s">
        <v>21</v>
      </c>
      <c r="F568" s="594" t="s">
        <v>1047</v>
      </c>
      <c r="G568" s="592"/>
      <c r="H568" s="592"/>
      <c r="I568" s="593"/>
      <c r="J568" s="181" t="s">
        <v>23</v>
      </c>
      <c r="K568" s="255">
        <f>SUM(L568:M568)</f>
        <v>2328</v>
      </c>
      <c r="L568" s="259">
        <v>2328</v>
      </c>
      <c r="M568" s="237"/>
      <c r="N568" s="174"/>
      <c r="P568" s="252"/>
      <c r="Q568" s="453"/>
      <c r="R568" s="47"/>
      <c r="S568" s="47"/>
      <c r="T568" s="46"/>
    </row>
    <row r="569" spans="1:31" customHeight="1" ht="12.75" s="10" customFormat="1">
      <c r="A569" s="226"/>
      <c r="B569" s="258" t="s">
        <v>1469</v>
      </c>
      <c r="C569" s="181" t="s">
        <v>19</v>
      </c>
      <c r="D569" s="181" t="s">
        <v>20</v>
      </c>
      <c r="E569" s="181" t="s">
        <v>21</v>
      </c>
      <c r="F569" s="594" t="s">
        <v>1047</v>
      </c>
      <c r="G569" s="592"/>
      <c r="H569" s="592"/>
      <c r="I569" s="593"/>
      <c r="J569" s="181" t="s">
        <v>23</v>
      </c>
      <c r="K569" s="255">
        <f>SUM(L569:M569)</f>
        <v>20382</v>
      </c>
      <c r="L569" s="259">
        <v>20382</v>
      </c>
      <c r="M569" s="237"/>
      <c r="N569" s="174"/>
      <c r="P569" s="252"/>
      <c r="Q569" s="453"/>
      <c r="R569" s="47"/>
      <c r="S569" s="47"/>
      <c r="T569" s="46"/>
    </row>
    <row r="570" spans="1:31" customHeight="1" ht="12.75" s="10" customFormat="1">
      <c r="A570" s="226"/>
      <c r="B570" s="258" t="s">
        <v>1470</v>
      </c>
      <c r="C570" s="181" t="s">
        <v>19</v>
      </c>
      <c r="D570" s="181" t="s">
        <v>20</v>
      </c>
      <c r="E570" s="181" t="s">
        <v>21</v>
      </c>
      <c r="F570" s="594" t="s">
        <v>1047</v>
      </c>
      <c r="G570" s="592"/>
      <c r="H570" s="592"/>
      <c r="I570" s="593"/>
      <c r="J570" s="181" t="s">
        <v>23</v>
      </c>
      <c r="K570" s="255">
        <f>SUM(L570:M570)</f>
        <v>9202</v>
      </c>
      <c r="L570" s="259">
        <v>9202</v>
      </c>
      <c r="M570" s="237"/>
      <c r="N570" s="174"/>
      <c r="P570" s="252"/>
      <c r="Q570" s="453"/>
      <c r="R570" s="47"/>
      <c r="S570" s="47"/>
      <c r="T570" s="46"/>
    </row>
    <row r="571" spans="1:31" customHeight="1" ht="12.75" s="10" customFormat="1">
      <c r="A571" s="226"/>
      <c r="B571" s="258" t="s">
        <v>1471</v>
      </c>
      <c r="C571" s="181" t="s">
        <v>19</v>
      </c>
      <c r="D571" s="181" t="s">
        <v>20</v>
      </c>
      <c r="E571" s="181" t="s">
        <v>21</v>
      </c>
      <c r="F571" s="594" t="s">
        <v>1047</v>
      </c>
      <c r="G571" s="592"/>
      <c r="H571" s="592"/>
      <c r="I571" s="593"/>
      <c r="J571" s="181" t="s">
        <v>23</v>
      </c>
      <c r="K571" s="255">
        <f>SUM(L571:M571)</f>
        <v>8772</v>
      </c>
      <c r="L571" s="259">
        <v>8772</v>
      </c>
      <c r="M571" s="237"/>
      <c r="N571" s="174"/>
      <c r="P571" s="252"/>
      <c r="Q571" s="453"/>
      <c r="R571" s="47"/>
      <c r="S571" s="47"/>
      <c r="T571" s="46"/>
    </row>
    <row r="572" spans="1:31" customHeight="1" ht="12.75" s="10" customFormat="1">
      <c r="A572" s="226"/>
      <c r="B572" s="258" t="s">
        <v>1472</v>
      </c>
      <c r="C572" s="181" t="s">
        <v>19</v>
      </c>
      <c r="D572" s="181" t="s">
        <v>20</v>
      </c>
      <c r="E572" s="181" t="s">
        <v>21</v>
      </c>
      <c r="F572" s="594" t="s">
        <v>1047</v>
      </c>
      <c r="G572" s="592"/>
      <c r="H572" s="592"/>
      <c r="I572" s="593"/>
      <c r="J572" s="181" t="s">
        <v>23</v>
      </c>
      <c r="K572" s="255">
        <f>SUM(L572:M572)</f>
        <v>860</v>
      </c>
      <c r="L572" s="259">
        <v>860</v>
      </c>
      <c r="M572" s="237"/>
      <c r="N572" s="174"/>
      <c r="P572" s="252"/>
      <c r="Q572" s="453"/>
      <c r="R572" s="47"/>
      <c r="S572" s="47"/>
      <c r="T572" s="46"/>
    </row>
    <row r="573" spans="1:31" customHeight="1" ht="12.75" s="10" customFormat="1">
      <c r="A573" s="226"/>
      <c r="B573" s="258" t="s">
        <v>1473</v>
      </c>
      <c r="C573" s="181" t="s">
        <v>19</v>
      </c>
      <c r="D573" s="181" t="s">
        <v>20</v>
      </c>
      <c r="E573" s="181" t="s">
        <v>21</v>
      </c>
      <c r="F573" s="594" t="s">
        <v>1047</v>
      </c>
      <c r="G573" s="592"/>
      <c r="H573" s="592"/>
      <c r="I573" s="593"/>
      <c r="J573" s="181" t="s">
        <v>23</v>
      </c>
      <c r="K573" s="255">
        <f>SUM(L573:M573)</f>
        <v>172</v>
      </c>
      <c r="L573" s="259">
        <v>172</v>
      </c>
      <c r="M573" s="237"/>
      <c r="N573" s="174"/>
      <c r="P573" s="252"/>
      <c r="Q573" s="453"/>
      <c r="R573" s="47"/>
      <c r="S573" s="47"/>
      <c r="T573" s="46"/>
    </row>
    <row r="574" spans="1:31" customHeight="1" ht="12.75" s="10" customFormat="1">
      <c r="A574" s="226"/>
      <c r="B574" s="258" t="s">
        <v>1474</v>
      </c>
      <c r="C574" s="181" t="s">
        <v>19</v>
      </c>
      <c r="D574" s="181" t="s">
        <v>20</v>
      </c>
      <c r="E574" s="181" t="s">
        <v>21</v>
      </c>
      <c r="F574" s="594" t="s">
        <v>1047</v>
      </c>
      <c r="G574" s="592"/>
      <c r="H574" s="592"/>
      <c r="I574" s="593"/>
      <c r="J574" s="181" t="s">
        <v>23</v>
      </c>
      <c r="K574" s="255">
        <f>SUM(L574:M574)</f>
        <v>172</v>
      </c>
      <c r="L574" s="259">
        <v>172</v>
      </c>
      <c r="M574" s="237"/>
      <c r="N574" s="174"/>
      <c r="P574" s="252"/>
      <c r="Q574" s="453"/>
      <c r="R574" s="47"/>
      <c r="S574" s="47"/>
      <c r="T574" s="46"/>
    </row>
    <row r="575" spans="1:31" customHeight="1" ht="12.75" s="10" customFormat="1">
      <c r="A575" s="226"/>
      <c r="B575" s="258" t="s">
        <v>1475</v>
      </c>
      <c r="C575" s="181" t="s">
        <v>19</v>
      </c>
      <c r="D575" s="181" t="s">
        <v>20</v>
      </c>
      <c r="E575" s="181" t="s">
        <v>21</v>
      </c>
      <c r="F575" s="594" t="s">
        <v>1047</v>
      </c>
      <c r="G575" s="592"/>
      <c r="H575" s="592"/>
      <c r="I575" s="593"/>
      <c r="J575" s="181" t="s">
        <v>23</v>
      </c>
      <c r="K575" s="255">
        <f>SUM(L575:M575)</f>
        <v>21500</v>
      </c>
      <c r="L575" s="259">
        <v>21500</v>
      </c>
      <c r="M575" s="237"/>
      <c r="N575" s="174"/>
      <c r="P575" s="252"/>
      <c r="Q575" s="453"/>
      <c r="R575" s="47"/>
      <c r="S575" s="47"/>
      <c r="T575" s="46"/>
    </row>
    <row r="576" spans="1:31" customHeight="1" ht="12.75" s="10" customFormat="1">
      <c r="A576" s="226"/>
      <c r="B576" s="258" t="s">
        <v>1476</v>
      </c>
      <c r="C576" s="181" t="s">
        <v>19</v>
      </c>
      <c r="D576" s="181" t="s">
        <v>20</v>
      </c>
      <c r="E576" s="181" t="s">
        <v>21</v>
      </c>
      <c r="F576" s="594" t="s">
        <v>1047</v>
      </c>
      <c r="G576" s="592"/>
      <c r="H576" s="592"/>
      <c r="I576" s="593"/>
      <c r="J576" s="181" t="s">
        <v>23</v>
      </c>
      <c r="K576" s="255">
        <f>SUM(L576:M576)</f>
        <v>1290</v>
      </c>
      <c r="L576" s="259">
        <v>1290</v>
      </c>
      <c r="M576" s="237"/>
      <c r="N576" s="174"/>
      <c r="P576" s="252"/>
      <c r="Q576" s="453"/>
      <c r="R576" s="47"/>
      <c r="S576" s="47"/>
      <c r="T576" s="46"/>
    </row>
    <row r="577" spans="1:31" customHeight="1" ht="12.75" s="10" customFormat="1">
      <c r="A577" s="226"/>
      <c r="B577" s="258" t="s">
        <v>1477</v>
      </c>
      <c r="C577" s="181" t="s">
        <v>19</v>
      </c>
      <c r="D577" s="181" t="s">
        <v>20</v>
      </c>
      <c r="E577" s="181" t="s">
        <v>21</v>
      </c>
      <c r="F577" s="594" t="s">
        <v>1047</v>
      </c>
      <c r="G577" s="592"/>
      <c r="H577" s="592"/>
      <c r="I577" s="593"/>
      <c r="J577" s="181" t="s">
        <v>23</v>
      </c>
      <c r="K577" s="255">
        <f>SUM(L577:M577)</f>
        <v>4150</v>
      </c>
      <c r="L577" s="259">
        <v>4150</v>
      </c>
      <c r="M577" s="237"/>
      <c r="N577" s="174"/>
      <c r="P577" s="252"/>
      <c r="Q577" s="453"/>
      <c r="R577" s="47"/>
      <c r="S577" s="47"/>
      <c r="T577" s="46"/>
    </row>
    <row r="578" spans="1:31" customHeight="1" ht="12.75" s="10" customFormat="1">
      <c r="A578" s="226"/>
      <c r="B578" s="258" t="s">
        <v>1478</v>
      </c>
      <c r="C578" s="181" t="s">
        <v>19</v>
      </c>
      <c r="D578" s="181" t="s">
        <v>20</v>
      </c>
      <c r="E578" s="181" t="s">
        <v>21</v>
      </c>
      <c r="F578" s="594" t="s">
        <v>1047</v>
      </c>
      <c r="G578" s="592"/>
      <c r="H578" s="592"/>
      <c r="I578" s="593"/>
      <c r="J578" s="181" t="s">
        <v>23</v>
      </c>
      <c r="K578" s="255">
        <f>SUM(L578:M578)</f>
        <v>19635</v>
      </c>
      <c r="L578" s="259">
        <v>19635</v>
      </c>
      <c r="M578" s="237"/>
      <c r="N578" s="174"/>
      <c r="P578" s="252"/>
      <c r="Q578" s="453"/>
      <c r="R578" s="47"/>
      <c r="S578" s="47"/>
      <c r="T578" s="46"/>
    </row>
    <row r="579" spans="1:31" customHeight="1" ht="12.75" s="10" customFormat="1">
      <c r="A579" s="226"/>
      <c r="B579" s="258" t="s">
        <v>1479</v>
      </c>
      <c r="C579" s="181" t="s">
        <v>19</v>
      </c>
      <c r="D579" s="181" t="s">
        <v>20</v>
      </c>
      <c r="E579" s="181" t="s">
        <v>21</v>
      </c>
      <c r="F579" s="594" t="s">
        <v>1047</v>
      </c>
      <c r="G579" s="592"/>
      <c r="H579" s="592"/>
      <c r="I579" s="593"/>
      <c r="J579" s="181" t="s">
        <v>23</v>
      </c>
      <c r="K579" s="255">
        <f>SUM(L579:M579)</f>
        <v>850</v>
      </c>
      <c r="L579" s="259">
        <v>850</v>
      </c>
      <c r="M579" s="237"/>
      <c r="N579" s="174"/>
      <c r="P579" s="252"/>
      <c r="Q579" s="453"/>
      <c r="R579" s="47"/>
      <c r="S579" s="47"/>
      <c r="T579" s="46"/>
    </row>
    <row r="580" spans="1:31" customHeight="1" ht="12.75" s="10" customFormat="1">
      <c r="A580" s="226"/>
      <c r="B580" s="258" t="s">
        <v>1480</v>
      </c>
      <c r="C580" s="181" t="s">
        <v>19</v>
      </c>
      <c r="D580" s="181" t="s">
        <v>20</v>
      </c>
      <c r="E580" s="181" t="s">
        <v>21</v>
      </c>
      <c r="F580" s="594" t="s">
        <v>1047</v>
      </c>
      <c r="G580" s="592"/>
      <c r="H580" s="592"/>
      <c r="I580" s="593"/>
      <c r="J580" s="181" t="s">
        <v>23</v>
      </c>
      <c r="K580" s="255">
        <f>SUM(L580:M580)</f>
        <v>6035</v>
      </c>
      <c r="L580" s="259">
        <v>6035</v>
      </c>
      <c r="M580" s="237"/>
      <c r="N580" s="174"/>
      <c r="P580" s="252"/>
      <c r="Q580" s="453"/>
      <c r="R580" s="47"/>
      <c r="S580" s="47"/>
      <c r="T580" s="46"/>
    </row>
    <row r="581" spans="1:31" customHeight="1" ht="12.75" s="10" customFormat="1">
      <c r="A581" s="226"/>
      <c r="B581" s="258" t="s">
        <v>1481</v>
      </c>
      <c r="C581" s="181" t="s">
        <v>19</v>
      </c>
      <c r="D581" s="181" t="s">
        <v>20</v>
      </c>
      <c r="E581" s="181" t="s">
        <v>21</v>
      </c>
      <c r="F581" s="594" t="s">
        <v>1047</v>
      </c>
      <c r="G581" s="592"/>
      <c r="H581" s="592"/>
      <c r="I581" s="593"/>
      <c r="J581" s="181" t="s">
        <v>23</v>
      </c>
      <c r="K581" s="255">
        <f>SUM(L581:M581)</f>
        <v>16766</v>
      </c>
      <c r="L581" s="259">
        <v>16766</v>
      </c>
      <c r="M581" s="237"/>
      <c r="N581" s="174"/>
      <c r="P581" s="252"/>
      <c r="Q581" s="453"/>
      <c r="R581" s="47"/>
      <c r="S581" s="47"/>
      <c r="T581" s="46"/>
    </row>
    <row r="582" spans="1:31" customHeight="1" ht="12.75" s="10" customFormat="1">
      <c r="A582" s="226"/>
      <c r="B582" s="258" t="s">
        <v>1482</v>
      </c>
      <c r="C582" s="181" t="s">
        <v>19</v>
      </c>
      <c r="D582" s="181" t="s">
        <v>20</v>
      </c>
      <c r="E582" s="181" t="s">
        <v>21</v>
      </c>
      <c r="F582" s="594" t="s">
        <v>1047</v>
      </c>
      <c r="G582" s="592"/>
      <c r="H582" s="592"/>
      <c r="I582" s="593"/>
      <c r="J582" s="181" t="s">
        <v>23</v>
      </c>
      <c r="K582" s="255">
        <f>SUM(L582:M582)</f>
        <v>2490</v>
      </c>
      <c r="L582" s="259">
        <v>2490</v>
      </c>
      <c r="M582" s="237"/>
      <c r="N582" s="174"/>
      <c r="P582" s="252"/>
      <c r="Q582" s="453"/>
      <c r="R582" s="47"/>
      <c r="S582" s="47"/>
      <c r="T582" s="46"/>
    </row>
    <row r="583" spans="1:31" customHeight="1" ht="12.75" s="10" customFormat="1">
      <c r="A583" s="226"/>
      <c r="B583" s="258" t="s">
        <v>1483</v>
      </c>
      <c r="C583" s="181" t="s">
        <v>19</v>
      </c>
      <c r="D583" s="181" t="s">
        <v>20</v>
      </c>
      <c r="E583" s="181" t="s">
        <v>21</v>
      </c>
      <c r="F583" s="594" t="s">
        <v>1047</v>
      </c>
      <c r="G583" s="592"/>
      <c r="H583" s="592"/>
      <c r="I583" s="593"/>
      <c r="J583" s="181" t="s">
        <v>23</v>
      </c>
      <c r="K583" s="255">
        <f>SUM(L583:M583)</f>
        <v>3320</v>
      </c>
      <c r="L583" s="259">
        <v>3320</v>
      </c>
      <c r="M583" s="237"/>
      <c r="N583" s="174"/>
      <c r="P583" s="252"/>
      <c r="Q583" s="453"/>
      <c r="R583" s="47"/>
      <c r="S583" s="47"/>
      <c r="T583" s="46"/>
    </row>
    <row r="584" spans="1:31" customHeight="1" ht="12.75" s="10" customFormat="1">
      <c r="A584" s="226"/>
      <c r="B584" s="258" t="s">
        <v>1484</v>
      </c>
      <c r="C584" s="181" t="s">
        <v>19</v>
      </c>
      <c r="D584" s="181" t="s">
        <v>20</v>
      </c>
      <c r="E584" s="181" t="s">
        <v>21</v>
      </c>
      <c r="F584" s="594" t="s">
        <v>1047</v>
      </c>
      <c r="G584" s="592"/>
      <c r="H584" s="592"/>
      <c r="I584" s="593"/>
      <c r="J584" s="181" t="s">
        <v>23</v>
      </c>
      <c r="K584" s="255">
        <f>SUM(L584:M584)</f>
        <v>9545</v>
      </c>
      <c r="L584" s="259">
        <v>9545</v>
      </c>
      <c r="M584" s="237"/>
      <c r="N584" s="174"/>
      <c r="P584" s="252"/>
      <c r="Q584" s="453"/>
      <c r="R584" s="47"/>
      <c r="S584" s="47"/>
      <c r="T584" s="46"/>
    </row>
    <row r="585" spans="1:31" customHeight="1" ht="12.75" s="10" customFormat="1">
      <c r="A585" s="226"/>
      <c r="B585" s="258" t="s">
        <v>1485</v>
      </c>
      <c r="C585" s="181" t="s">
        <v>19</v>
      </c>
      <c r="D585" s="181" t="s">
        <v>20</v>
      </c>
      <c r="E585" s="181" t="s">
        <v>21</v>
      </c>
      <c r="F585" s="594" t="s">
        <v>1047</v>
      </c>
      <c r="G585" s="592"/>
      <c r="H585" s="592"/>
      <c r="I585" s="593"/>
      <c r="J585" s="181" t="s">
        <v>23</v>
      </c>
      <c r="K585" s="255">
        <f>SUM(L585:M585)</f>
        <v>1700</v>
      </c>
      <c r="L585" s="259">
        <v>1700</v>
      </c>
      <c r="M585" s="237"/>
      <c r="N585" s="174"/>
      <c r="P585" s="252"/>
      <c r="Q585" s="453"/>
      <c r="R585" s="47"/>
      <c r="S585" s="47"/>
      <c r="T585" s="46"/>
    </row>
    <row r="586" spans="1:31" customHeight="1" ht="12.75" s="10" customFormat="1">
      <c r="A586" s="226"/>
      <c r="B586" s="258" t="s">
        <v>1486</v>
      </c>
      <c r="C586" s="181" t="s">
        <v>19</v>
      </c>
      <c r="D586" s="181" t="s">
        <v>20</v>
      </c>
      <c r="E586" s="181" t="s">
        <v>21</v>
      </c>
      <c r="F586" s="594" t="s">
        <v>1047</v>
      </c>
      <c r="G586" s="592"/>
      <c r="H586" s="592"/>
      <c r="I586" s="593"/>
      <c r="J586" s="181" t="s">
        <v>23</v>
      </c>
      <c r="K586" s="255">
        <f>SUM(L586:M586)</f>
        <v>0</v>
      </c>
      <c r="L586" s="259">
        <v>0</v>
      </c>
      <c r="M586" s="237"/>
      <c r="N586" s="174"/>
      <c r="P586" s="252"/>
      <c r="Q586" s="453"/>
      <c r="R586" s="47"/>
      <c r="S586" s="47"/>
      <c r="T586" s="46"/>
    </row>
    <row r="587" spans="1:31" customHeight="1" ht="12.75" s="10" customFormat="1">
      <c r="A587" s="226"/>
      <c r="B587" s="258" t="s">
        <v>1487</v>
      </c>
      <c r="C587" s="181" t="s">
        <v>19</v>
      </c>
      <c r="D587" s="181" t="s">
        <v>20</v>
      </c>
      <c r="E587" s="181" t="s">
        <v>21</v>
      </c>
      <c r="F587" s="594" t="s">
        <v>1047</v>
      </c>
      <c r="G587" s="592"/>
      <c r="H587" s="592"/>
      <c r="I587" s="593"/>
      <c r="J587" s="181" t="s">
        <v>23</v>
      </c>
      <c r="K587" s="255">
        <f>SUM(L587:M587)</f>
        <v>2905</v>
      </c>
      <c r="L587" s="259">
        <v>2905</v>
      </c>
      <c r="M587" s="237"/>
      <c r="N587" s="174"/>
      <c r="P587" s="252"/>
      <c r="Q587" s="453"/>
      <c r="R587" s="47"/>
      <c r="S587" s="47"/>
      <c r="T587" s="46"/>
    </row>
    <row r="588" spans="1:31" customHeight="1" ht="12.75" s="10" customFormat="1">
      <c r="A588" s="226"/>
      <c r="B588" s="258" t="s">
        <v>1488</v>
      </c>
      <c r="C588" s="181" t="s">
        <v>19</v>
      </c>
      <c r="D588" s="181" t="s">
        <v>20</v>
      </c>
      <c r="E588" s="181" t="s">
        <v>21</v>
      </c>
      <c r="F588" s="594" t="s">
        <v>1047</v>
      </c>
      <c r="G588" s="592"/>
      <c r="H588" s="592"/>
      <c r="I588" s="593"/>
      <c r="J588" s="181" t="s">
        <v>23</v>
      </c>
      <c r="K588" s="255">
        <f>SUM(L588:M588)</f>
        <v>0</v>
      </c>
      <c r="L588" s="259">
        <v>0</v>
      </c>
      <c r="M588" s="237"/>
      <c r="N588" s="174"/>
      <c r="P588" s="252"/>
      <c r="Q588" s="453"/>
      <c r="R588" s="47"/>
      <c r="S588" s="47"/>
      <c r="T588" s="46"/>
    </row>
    <row r="589" spans="1:31" customHeight="1" ht="12.75" s="10" customFormat="1">
      <c r="A589" s="226"/>
      <c r="B589" s="258" t="s">
        <v>1489</v>
      </c>
      <c r="C589" s="181" t="s">
        <v>19</v>
      </c>
      <c r="D589" s="181" t="s">
        <v>20</v>
      </c>
      <c r="E589" s="181" t="s">
        <v>21</v>
      </c>
      <c r="F589" s="594" t="s">
        <v>1047</v>
      </c>
      <c r="G589" s="592"/>
      <c r="H589" s="592"/>
      <c r="I589" s="593"/>
      <c r="J589" s="181" t="s">
        <v>23</v>
      </c>
      <c r="K589" s="255">
        <f>SUM(L589:M589)</f>
        <v>44000</v>
      </c>
      <c r="L589" s="259">
        <v>44000</v>
      </c>
      <c r="M589" s="237"/>
      <c r="N589" s="174"/>
      <c r="P589" s="252"/>
      <c r="Q589" s="453"/>
      <c r="R589" s="47"/>
      <c r="S589" s="47"/>
      <c r="T589" s="46"/>
    </row>
    <row r="590" spans="1:31" customHeight="1" ht="12.75" s="10" customFormat="1">
      <c r="A590" s="226"/>
      <c r="B590" s="258" t="s">
        <v>1490</v>
      </c>
      <c r="C590" s="181" t="s">
        <v>19</v>
      </c>
      <c r="D590" s="181" t="s">
        <v>20</v>
      </c>
      <c r="E590" s="181" t="s">
        <v>21</v>
      </c>
      <c r="F590" s="594" t="s">
        <v>1047</v>
      </c>
      <c r="G590" s="592"/>
      <c r="H590" s="592"/>
      <c r="I590" s="593"/>
      <c r="J590" s="181" t="s">
        <v>23</v>
      </c>
      <c r="K590" s="255">
        <f>SUM(L590:M590)</f>
        <v>3450</v>
      </c>
      <c r="L590" s="259">
        <v>3450</v>
      </c>
      <c r="M590" s="237"/>
      <c r="N590" s="174"/>
      <c r="P590" s="252"/>
      <c r="Q590" s="453"/>
      <c r="R590" s="47"/>
      <c r="S590" s="47"/>
      <c r="T590" s="46"/>
    </row>
    <row r="591" spans="1:31" customHeight="1" ht="12.75" s="10" customFormat="1">
      <c r="A591" s="226"/>
      <c r="B591" s="258" t="s">
        <v>1491</v>
      </c>
      <c r="C591" s="181" t="s">
        <v>19</v>
      </c>
      <c r="D591" s="181" t="s">
        <v>20</v>
      </c>
      <c r="E591" s="181" t="s">
        <v>21</v>
      </c>
      <c r="F591" s="594" t="s">
        <v>1047</v>
      </c>
      <c r="G591" s="592"/>
      <c r="H591" s="592"/>
      <c r="I591" s="593"/>
      <c r="J591" s="181" t="s">
        <v>23</v>
      </c>
      <c r="K591" s="255">
        <f>SUM(L591:M591)</f>
        <v>210</v>
      </c>
      <c r="L591" s="259">
        <v>210</v>
      </c>
      <c r="M591" s="237"/>
      <c r="N591" s="174"/>
      <c r="P591" s="252"/>
      <c r="Q591" s="453"/>
      <c r="R591" s="47"/>
      <c r="S591" s="47"/>
      <c r="T591" s="46"/>
    </row>
    <row r="592" spans="1:31" customHeight="1" ht="12.75" s="10" customFormat="1">
      <c r="A592" s="226"/>
      <c r="B592" s="258" t="s">
        <v>1492</v>
      </c>
      <c r="C592" s="181" t="s">
        <v>19</v>
      </c>
      <c r="D592" s="181" t="s">
        <v>20</v>
      </c>
      <c r="E592" s="181" t="s">
        <v>21</v>
      </c>
      <c r="F592" s="594" t="s">
        <v>1047</v>
      </c>
      <c r="G592" s="592"/>
      <c r="H592" s="592"/>
      <c r="I592" s="593"/>
      <c r="J592" s="181" t="s">
        <v>23</v>
      </c>
      <c r="K592" s="255">
        <f>SUM(L592:M592)</f>
        <v>420</v>
      </c>
      <c r="L592" s="259">
        <v>420</v>
      </c>
      <c r="M592" s="237"/>
      <c r="N592" s="174"/>
      <c r="P592" s="252"/>
      <c r="Q592" s="453"/>
      <c r="R592" s="47"/>
      <c r="S592" s="47"/>
      <c r="T592" s="46"/>
    </row>
    <row r="593" spans="1:31" customHeight="1" ht="12.75" s="10" customFormat="1">
      <c r="A593" s="226"/>
      <c r="B593" s="258" t="s">
        <v>1493</v>
      </c>
      <c r="C593" s="181" t="s">
        <v>19</v>
      </c>
      <c r="D593" s="181" t="s">
        <v>20</v>
      </c>
      <c r="E593" s="181" t="s">
        <v>21</v>
      </c>
      <c r="F593" s="594" t="s">
        <v>1047</v>
      </c>
      <c r="G593" s="592"/>
      <c r="H593" s="592"/>
      <c r="I593" s="593"/>
      <c r="J593" s="181" t="s">
        <v>23</v>
      </c>
      <c r="K593" s="255">
        <f>SUM(L593:M593)</f>
        <v>42</v>
      </c>
      <c r="L593" s="259">
        <v>42</v>
      </c>
      <c r="M593" s="237"/>
      <c r="N593" s="174"/>
      <c r="P593" s="252"/>
      <c r="Q593" s="453"/>
      <c r="R593" s="47"/>
      <c r="S593" s="47"/>
      <c r="T593" s="46"/>
    </row>
    <row r="594" spans="1:31" customHeight="1" ht="12.75" s="10" customFormat="1">
      <c r="A594" s="226"/>
      <c r="B594" s="258" t="s">
        <v>1494</v>
      </c>
      <c r="C594" s="181" t="s">
        <v>19</v>
      </c>
      <c r="D594" s="181" t="s">
        <v>20</v>
      </c>
      <c r="E594" s="181" t="s">
        <v>21</v>
      </c>
      <c r="F594" s="594" t="s">
        <v>1047</v>
      </c>
      <c r="G594" s="592"/>
      <c r="H594" s="592"/>
      <c r="I594" s="593"/>
      <c r="J594" s="181" t="s">
        <v>23</v>
      </c>
      <c r="K594" s="255">
        <f>SUM(L594:M594)</f>
        <v>1590</v>
      </c>
      <c r="L594" s="259">
        <v>1590</v>
      </c>
      <c r="M594" s="237"/>
      <c r="N594" s="174"/>
      <c r="P594" s="252"/>
      <c r="Q594" s="453"/>
      <c r="R594" s="47"/>
      <c r="S594" s="47"/>
      <c r="T594" s="46"/>
    </row>
    <row r="595" spans="1:31" customHeight="1" ht="12.75" s="10" customFormat="1">
      <c r="A595" s="226"/>
      <c r="B595" s="258" t="s">
        <v>1495</v>
      </c>
      <c r="C595" s="181" t="s">
        <v>19</v>
      </c>
      <c r="D595" s="181" t="s">
        <v>20</v>
      </c>
      <c r="E595" s="181" t="s">
        <v>21</v>
      </c>
      <c r="F595" s="594" t="s">
        <v>1047</v>
      </c>
      <c r="G595" s="592"/>
      <c r="H595" s="592"/>
      <c r="I595" s="593"/>
      <c r="J595" s="181" t="s">
        <v>23</v>
      </c>
      <c r="K595" s="255">
        <f>SUM(L595:M595)</f>
        <v>4160</v>
      </c>
      <c r="L595" s="259">
        <v>4160</v>
      </c>
      <c r="M595" s="237"/>
      <c r="N595" s="174"/>
      <c r="P595" s="252"/>
      <c r="Q595" s="453"/>
      <c r="R595" s="47"/>
      <c r="S595" s="47"/>
      <c r="T595" s="46"/>
    </row>
    <row r="596" spans="1:31" customHeight="1" ht="12.75" s="10" customFormat="1">
      <c r="A596" s="226"/>
      <c r="B596" s="258" t="s">
        <v>1496</v>
      </c>
      <c r="C596" s="181" t="s">
        <v>19</v>
      </c>
      <c r="D596" s="181" t="s">
        <v>20</v>
      </c>
      <c r="E596" s="181" t="s">
        <v>21</v>
      </c>
      <c r="F596" s="594" t="s">
        <v>1047</v>
      </c>
      <c r="G596" s="592"/>
      <c r="H596" s="592"/>
      <c r="I596" s="593"/>
      <c r="J596" s="181" t="s">
        <v>23</v>
      </c>
      <c r="K596" s="255">
        <f>SUM(L596:M596)</f>
        <v>300</v>
      </c>
      <c r="L596" s="259">
        <v>300</v>
      </c>
      <c r="M596" s="237"/>
      <c r="N596" s="174"/>
      <c r="P596" s="252"/>
      <c r="Q596" s="453"/>
      <c r="R596" s="47"/>
      <c r="S596" s="47"/>
      <c r="T596" s="46"/>
    </row>
    <row r="597" spans="1:31" customHeight="1" ht="12.75" s="10" customFormat="1">
      <c r="A597" s="226"/>
      <c r="B597" s="258" t="s">
        <v>1497</v>
      </c>
      <c r="C597" s="181" t="s">
        <v>19</v>
      </c>
      <c r="D597" s="181" t="s">
        <v>20</v>
      </c>
      <c r="E597" s="181" t="s">
        <v>21</v>
      </c>
      <c r="F597" s="594" t="s">
        <v>1047</v>
      </c>
      <c r="G597" s="592"/>
      <c r="H597" s="592"/>
      <c r="I597" s="593"/>
      <c r="J597" s="181" t="s">
        <v>23</v>
      </c>
      <c r="K597" s="255">
        <f>SUM(L597:M597)</f>
        <v>2835</v>
      </c>
      <c r="L597" s="259">
        <v>2835</v>
      </c>
      <c r="M597" s="237"/>
      <c r="N597" s="174"/>
      <c r="P597" s="252"/>
      <c r="Q597" s="453"/>
      <c r="R597" s="47"/>
      <c r="S597" s="47"/>
      <c r="T597" s="46"/>
    </row>
    <row r="598" spans="1:31" customHeight="1" ht="12.75" s="10" customFormat="1">
      <c r="A598" s="226"/>
      <c r="B598" s="258" t="s">
        <v>1498</v>
      </c>
      <c r="C598" s="181" t="s">
        <v>19</v>
      </c>
      <c r="D598" s="181" t="s">
        <v>20</v>
      </c>
      <c r="E598" s="181" t="s">
        <v>21</v>
      </c>
      <c r="F598" s="594" t="s">
        <v>1047</v>
      </c>
      <c r="G598" s="592"/>
      <c r="H598" s="592"/>
      <c r="I598" s="593"/>
      <c r="J598" s="181" t="s">
        <v>23</v>
      </c>
      <c r="K598" s="255">
        <f>SUM(L598:M598)</f>
        <v>0</v>
      </c>
      <c r="L598" s="259">
        <v>0</v>
      </c>
      <c r="M598" s="237"/>
      <c r="N598" s="174"/>
      <c r="P598" s="252"/>
      <c r="Q598" s="453"/>
      <c r="R598" s="47"/>
      <c r="S598" s="47"/>
      <c r="T598" s="46"/>
    </row>
    <row r="599" spans="1:31" customHeight="1" ht="12.75" s="10" customFormat="1">
      <c r="A599" s="226"/>
      <c r="B599" s="258" t="s">
        <v>1499</v>
      </c>
      <c r="C599" s="181" t="s">
        <v>19</v>
      </c>
      <c r="D599" s="181" t="s">
        <v>20</v>
      </c>
      <c r="E599" s="181" t="s">
        <v>21</v>
      </c>
      <c r="F599" s="594" t="s">
        <v>1047</v>
      </c>
      <c r="G599" s="592"/>
      <c r="H599" s="592"/>
      <c r="I599" s="593"/>
      <c r="J599" s="181" t="s">
        <v>23</v>
      </c>
      <c r="K599" s="255">
        <f>SUM(L599:M599)</f>
        <v>39585</v>
      </c>
      <c r="L599" s="259">
        <v>39585</v>
      </c>
      <c r="M599" s="237"/>
      <c r="N599" s="174"/>
      <c r="P599" s="252"/>
      <c r="Q599" s="453"/>
      <c r="R599" s="47"/>
      <c r="S599" s="47"/>
      <c r="T599" s="46"/>
    </row>
    <row r="600" spans="1:31" customHeight="1" ht="12.75" s="10" customFormat="1">
      <c r="A600" s="226"/>
      <c r="B600" s="258" t="s">
        <v>1500</v>
      </c>
      <c r="C600" s="181" t="s">
        <v>19</v>
      </c>
      <c r="D600" s="181" t="s">
        <v>20</v>
      </c>
      <c r="E600" s="181" t="s">
        <v>21</v>
      </c>
      <c r="F600" s="594" t="s">
        <v>1047</v>
      </c>
      <c r="G600" s="592"/>
      <c r="H600" s="592"/>
      <c r="I600" s="593"/>
      <c r="J600" s="181" t="s">
        <v>23</v>
      </c>
      <c r="K600" s="255">
        <f>SUM(L600:M600)</f>
        <v>316</v>
      </c>
      <c r="L600" s="259">
        <v>316</v>
      </c>
      <c r="M600" s="237"/>
      <c r="N600" s="174"/>
      <c r="P600" s="252"/>
      <c r="Q600" s="453"/>
      <c r="R600" s="47"/>
      <c r="S600" s="47"/>
      <c r="T600" s="46"/>
    </row>
    <row r="601" spans="1:31" customHeight="1" ht="12.75" s="10" customFormat="1">
      <c r="A601" s="226"/>
      <c r="B601" s="258" t="s">
        <v>1501</v>
      </c>
      <c r="C601" s="181" t="s">
        <v>19</v>
      </c>
      <c r="D601" s="181" t="s">
        <v>20</v>
      </c>
      <c r="E601" s="181" t="s">
        <v>21</v>
      </c>
      <c r="F601" s="594" t="s">
        <v>1047</v>
      </c>
      <c r="G601" s="592"/>
      <c r="H601" s="592"/>
      <c r="I601" s="593"/>
      <c r="J601" s="181" t="s">
        <v>23</v>
      </c>
      <c r="K601" s="255">
        <f>SUM(L601:M601)</f>
        <v>4848</v>
      </c>
      <c r="L601" s="259">
        <v>4848</v>
      </c>
      <c r="M601" s="237"/>
      <c r="N601" s="174"/>
      <c r="P601" s="252"/>
      <c r="Q601" s="453"/>
      <c r="R601" s="47"/>
      <c r="S601" s="47"/>
      <c r="T601" s="46"/>
    </row>
    <row r="602" spans="1:31" customHeight="1" ht="12.75" s="10" customFormat="1">
      <c r="A602" s="226"/>
      <c r="B602" s="258" t="s">
        <v>1502</v>
      </c>
      <c r="C602" s="181" t="s">
        <v>19</v>
      </c>
      <c r="D602" s="181" t="s">
        <v>20</v>
      </c>
      <c r="E602" s="181" t="s">
        <v>21</v>
      </c>
      <c r="F602" s="594" t="s">
        <v>1047</v>
      </c>
      <c r="G602" s="592"/>
      <c r="H602" s="592"/>
      <c r="I602" s="593"/>
      <c r="J602" s="181" t="s">
        <v>23</v>
      </c>
      <c r="K602" s="255">
        <f>SUM(L602:M602)</f>
        <v>252</v>
      </c>
      <c r="L602" s="259">
        <v>252</v>
      </c>
      <c r="M602" s="237"/>
      <c r="N602" s="174"/>
      <c r="P602" s="252"/>
      <c r="Q602" s="453"/>
      <c r="R602" s="47"/>
      <c r="S602" s="47"/>
      <c r="T602" s="46"/>
    </row>
    <row r="603" spans="1:31" customHeight="1" ht="12.75" s="10" customFormat="1">
      <c r="A603" s="226"/>
      <c r="B603" s="258" t="s">
        <v>1503</v>
      </c>
      <c r="C603" s="181" t="s">
        <v>19</v>
      </c>
      <c r="D603" s="181" t="s">
        <v>20</v>
      </c>
      <c r="E603" s="181" t="s">
        <v>21</v>
      </c>
      <c r="F603" s="594" t="s">
        <v>1047</v>
      </c>
      <c r="G603" s="592"/>
      <c r="H603" s="592"/>
      <c r="I603" s="593"/>
      <c r="J603" s="181" t="s">
        <v>23</v>
      </c>
      <c r="K603" s="255">
        <f>SUM(L603:M603)</f>
        <v>230</v>
      </c>
      <c r="L603" s="259">
        <v>230</v>
      </c>
      <c r="M603" s="237"/>
      <c r="N603" s="174"/>
      <c r="P603" s="252"/>
      <c r="Q603" s="453"/>
      <c r="R603" s="47"/>
      <c r="S603" s="47"/>
      <c r="T603" s="46"/>
    </row>
    <row r="604" spans="1:31" customHeight="1" ht="12.75" s="10" customFormat="1">
      <c r="A604" s="226"/>
      <c r="B604" s="258" t="s">
        <v>1504</v>
      </c>
      <c r="C604" s="181" t="s">
        <v>19</v>
      </c>
      <c r="D604" s="181" t="s">
        <v>20</v>
      </c>
      <c r="E604" s="181" t="s">
        <v>21</v>
      </c>
      <c r="F604" s="594" t="s">
        <v>1047</v>
      </c>
      <c r="G604" s="592"/>
      <c r="H604" s="592"/>
      <c r="I604" s="593"/>
      <c r="J604" s="181" t="s">
        <v>23</v>
      </c>
      <c r="K604" s="255">
        <f>SUM(L604:M604)</f>
        <v>882</v>
      </c>
      <c r="L604" s="259">
        <v>882</v>
      </c>
      <c r="M604" s="237"/>
      <c r="N604" s="174"/>
      <c r="P604" s="252"/>
      <c r="Q604" s="453"/>
      <c r="R604" s="47"/>
      <c r="S604" s="47"/>
      <c r="T604" s="46"/>
    </row>
    <row r="605" spans="1:31" customHeight="1" ht="12.75" s="10" customFormat="1">
      <c r="A605" s="226"/>
      <c r="B605" s="258" t="s">
        <v>1505</v>
      </c>
      <c r="C605" s="181" t="s">
        <v>19</v>
      </c>
      <c r="D605" s="181" t="s">
        <v>20</v>
      </c>
      <c r="E605" s="181" t="s">
        <v>21</v>
      </c>
      <c r="F605" s="594" t="s">
        <v>1047</v>
      </c>
      <c r="G605" s="592"/>
      <c r="H605" s="592"/>
      <c r="I605" s="593"/>
      <c r="J605" s="181" t="s">
        <v>23</v>
      </c>
      <c r="K605" s="255">
        <f>SUM(L605:M605)</f>
        <v>374</v>
      </c>
      <c r="L605" s="259">
        <v>374</v>
      </c>
      <c r="M605" s="237"/>
      <c r="N605" s="174"/>
      <c r="P605" s="252"/>
      <c r="Q605" s="453"/>
      <c r="R605" s="47"/>
      <c r="S605" s="47"/>
      <c r="T605" s="46"/>
    </row>
    <row r="606" spans="1:31" customHeight="1" ht="12.75" s="10" customFormat="1">
      <c r="A606" s="226"/>
      <c r="B606" s="258" t="s">
        <v>1506</v>
      </c>
      <c r="C606" s="181" t="s">
        <v>19</v>
      </c>
      <c r="D606" s="181" t="s">
        <v>20</v>
      </c>
      <c r="E606" s="181" t="s">
        <v>21</v>
      </c>
      <c r="F606" s="594" t="s">
        <v>1047</v>
      </c>
      <c r="G606" s="592"/>
      <c r="H606" s="592"/>
      <c r="I606" s="593"/>
      <c r="J606" s="181" t="s">
        <v>23</v>
      </c>
      <c r="K606" s="255">
        <f>SUM(L606:M606)</f>
        <v>1820</v>
      </c>
      <c r="L606" s="259">
        <v>1820</v>
      </c>
      <c r="M606" s="237"/>
      <c r="N606" s="174"/>
      <c r="P606" s="252"/>
      <c r="Q606" s="453"/>
      <c r="R606" s="47"/>
      <c r="S606" s="47"/>
      <c r="T606" s="46"/>
    </row>
    <row r="607" spans="1:31" customHeight="1" ht="12.75" s="10" customFormat="1">
      <c r="A607" s="226"/>
      <c r="B607" s="258" t="s">
        <v>1507</v>
      </c>
      <c r="C607" s="181" t="s">
        <v>19</v>
      </c>
      <c r="D607" s="181" t="s">
        <v>20</v>
      </c>
      <c r="E607" s="181" t="s">
        <v>21</v>
      </c>
      <c r="F607" s="594" t="s">
        <v>1047</v>
      </c>
      <c r="G607" s="592"/>
      <c r="H607" s="592"/>
      <c r="I607" s="593"/>
      <c r="J607" s="181" t="s">
        <v>23</v>
      </c>
      <c r="K607" s="255">
        <f>SUM(L607:M607)</f>
        <v>94325</v>
      </c>
      <c r="L607" s="259">
        <v>94325</v>
      </c>
      <c r="M607" s="237"/>
      <c r="N607" s="174"/>
      <c r="P607" s="252"/>
      <c r="Q607" s="453"/>
      <c r="R607" s="47"/>
      <c r="S607" s="47"/>
      <c r="T607" s="46"/>
    </row>
    <row r="608" spans="1:31" customHeight="1" ht="12.75" s="10" customFormat="1">
      <c r="A608" s="226"/>
      <c r="B608" s="258" t="s">
        <v>1508</v>
      </c>
      <c r="C608" s="181" t="s">
        <v>19</v>
      </c>
      <c r="D608" s="181" t="s">
        <v>20</v>
      </c>
      <c r="E608" s="181" t="s">
        <v>21</v>
      </c>
      <c r="F608" s="594" t="s">
        <v>1047</v>
      </c>
      <c r="G608" s="592"/>
      <c r="H608" s="592"/>
      <c r="I608" s="593"/>
      <c r="J608" s="181" t="s">
        <v>23</v>
      </c>
      <c r="K608" s="255">
        <f>SUM(L608:M608)</f>
        <v>6880</v>
      </c>
      <c r="L608" s="259">
        <v>6880</v>
      </c>
      <c r="M608" s="237"/>
      <c r="N608" s="174"/>
      <c r="P608" s="252"/>
      <c r="Q608" s="453"/>
      <c r="R608" s="47"/>
      <c r="S608" s="47"/>
      <c r="T608" s="46"/>
    </row>
    <row r="609" spans="1:31" customHeight="1" ht="12.75" s="10" customFormat="1">
      <c r="A609" s="226"/>
      <c r="B609" s="258" t="s">
        <v>1509</v>
      </c>
      <c r="C609" s="181" t="s">
        <v>19</v>
      </c>
      <c r="D609" s="181" t="s">
        <v>20</v>
      </c>
      <c r="E609" s="181" t="s">
        <v>21</v>
      </c>
      <c r="F609" s="594" t="s">
        <v>1047</v>
      </c>
      <c r="G609" s="592"/>
      <c r="H609" s="592"/>
      <c r="I609" s="593"/>
      <c r="J609" s="181" t="s">
        <v>23</v>
      </c>
      <c r="K609" s="255">
        <f>SUM(L609:M609)</f>
        <v>5889</v>
      </c>
      <c r="L609" s="259">
        <v>5889</v>
      </c>
      <c r="M609" s="237"/>
      <c r="N609" s="174"/>
      <c r="P609" s="252"/>
      <c r="Q609" s="453"/>
      <c r="R609" s="47"/>
      <c r="S609" s="47"/>
      <c r="T609" s="46"/>
    </row>
    <row r="610" spans="1:31" customHeight="1" ht="12.75" s="10" customFormat="1">
      <c r="A610" s="226"/>
      <c r="B610" s="258" t="s">
        <v>1510</v>
      </c>
      <c r="C610" s="181" t="s">
        <v>19</v>
      </c>
      <c r="D610" s="181" t="s">
        <v>20</v>
      </c>
      <c r="E610" s="181" t="s">
        <v>21</v>
      </c>
      <c r="F610" s="594" t="s">
        <v>1047</v>
      </c>
      <c r="G610" s="592"/>
      <c r="H610" s="592"/>
      <c r="I610" s="593"/>
      <c r="J610" s="181" t="s">
        <v>23</v>
      </c>
      <c r="K610" s="255">
        <f>SUM(L610:M610)</f>
        <v>100080</v>
      </c>
      <c r="L610" s="259">
        <v>100080</v>
      </c>
      <c r="M610" s="237"/>
      <c r="N610" s="174"/>
      <c r="P610" s="252"/>
      <c r="Q610" s="453"/>
      <c r="R610" s="47"/>
      <c r="S610" s="47"/>
      <c r="T610" s="46"/>
    </row>
    <row r="611" spans="1:31" customHeight="1" ht="12.75" s="10" customFormat="1">
      <c r="A611" s="226"/>
      <c r="B611" s="258" t="s">
        <v>1511</v>
      </c>
      <c r="C611" s="181" t="s">
        <v>19</v>
      </c>
      <c r="D611" s="181" t="s">
        <v>20</v>
      </c>
      <c r="E611" s="181" t="s">
        <v>21</v>
      </c>
      <c r="F611" s="594" t="s">
        <v>1047</v>
      </c>
      <c r="G611" s="592"/>
      <c r="H611" s="592"/>
      <c r="I611" s="593"/>
      <c r="J611" s="181" t="s">
        <v>23</v>
      </c>
      <c r="K611" s="255">
        <f>SUM(L611:M611)</f>
        <v>1300</v>
      </c>
      <c r="L611" s="259">
        <v>1300</v>
      </c>
      <c r="M611" s="237"/>
      <c r="N611" s="174"/>
      <c r="P611" s="252"/>
      <c r="Q611" s="453"/>
      <c r="R611" s="47"/>
      <c r="S611" s="47"/>
      <c r="T611" s="46"/>
    </row>
    <row r="612" spans="1:31" customHeight="1" ht="12.75" s="10" customFormat="1">
      <c r="A612" s="226"/>
      <c r="B612" s="258" t="s">
        <v>1512</v>
      </c>
      <c r="C612" s="181" t="s">
        <v>19</v>
      </c>
      <c r="D612" s="181" t="s">
        <v>20</v>
      </c>
      <c r="E612" s="181" t="s">
        <v>21</v>
      </c>
      <c r="F612" s="594" t="s">
        <v>1047</v>
      </c>
      <c r="G612" s="592"/>
      <c r="H612" s="592"/>
      <c r="I612" s="593"/>
      <c r="J612" s="181" t="s">
        <v>23</v>
      </c>
      <c r="K612" s="255">
        <f>SUM(L612:M612)</f>
        <v>1050</v>
      </c>
      <c r="L612" s="259">
        <v>1050</v>
      </c>
      <c r="M612" s="237"/>
      <c r="N612" s="174"/>
      <c r="P612" s="252"/>
      <c r="Q612" s="453"/>
      <c r="R612" s="47"/>
      <c r="S612" s="47"/>
      <c r="T612" s="46"/>
    </row>
    <row r="613" spans="1:31" customHeight="1" ht="12.75" s="10" customFormat="1">
      <c r="A613" s="226"/>
      <c r="B613" s="258" t="s">
        <v>1513</v>
      </c>
      <c r="C613" s="181" t="s">
        <v>19</v>
      </c>
      <c r="D613" s="181" t="s">
        <v>20</v>
      </c>
      <c r="E613" s="181" t="s">
        <v>21</v>
      </c>
      <c r="F613" s="594" t="s">
        <v>1047</v>
      </c>
      <c r="G613" s="592"/>
      <c r="H613" s="592"/>
      <c r="I613" s="593"/>
      <c r="J613" s="181" t="s">
        <v>23</v>
      </c>
      <c r="K613" s="255">
        <f>SUM(L613:M613)</f>
        <v>81465</v>
      </c>
      <c r="L613" s="259">
        <v>81465</v>
      </c>
      <c r="M613" s="237"/>
      <c r="N613" s="174"/>
      <c r="P613" s="252"/>
      <c r="Q613" s="453"/>
      <c r="R613" s="47"/>
      <c r="S613" s="47"/>
      <c r="T613" s="46"/>
    </row>
    <row r="614" spans="1:31" customHeight="1" ht="12.75" s="10" customFormat="1">
      <c r="A614" s="226"/>
      <c r="B614" s="258" t="s">
        <v>1514</v>
      </c>
      <c r="C614" s="181" t="s">
        <v>19</v>
      </c>
      <c r="D614" s="181" t="s">
        <v>20</v>
      </c>
      <c r="E614" s="181" t="s">
        <v>21</v>
      </c>
      <c r="F614" s="594" t="s">
        <v>1047</v>
      </c>
      <c r="G614" s="592"/>
      <c r="H614" s="592"/>
      <c r="I614" s="593"/>
      <c r="J614" s="181" t="s">
        <v>23</v>
      </c>
      <c r="K614" s="255">
        <f>SUM(L614:M614)</f>
        <v>60592.5</v>
      </c>
      <c r="L614" s="259">
        <v>60592.5</v>
      </c>
      <c r="M614" s="237"/>
      <c r="N614" s="174"/>
      <c r="P614" s="252"/>
      <c r="Q614" s="453"/>
      <c r="R614" s="47"/>
      <c r="S614" s="47"/>
      <c r="T614" s="46"/>
    </row>
    <row r="615" spans="1:31" customHeight="1" ht="12.75" s="10" customFormat="1">
      <c r="A615" s="226"/>
      <c r="B615" s="258" t="s">
        <v>1515</v>
      </c>
      <c r="C615" s="181" t="s">
        <v>19</v>
      </c>
      <c r="D615" s="181" t="s">
        <v>20</v>
      </c>
      <c r="E615" s="181" t="s">
        <v>21</v>
      </c>
      <c r="F615" s="594" t="s">
        <v>1047</v>
      </c>
      <c r="G615" s="592"/>
      <c r="H615" s="592"/>
      <c r="I615" s="593"/>
      <c r="J615" s="181" t="s">
        <v>23</v>
      </c>
      <c r="K615" s="255">
        <f>SUM(L615:M615)</f>
        <v>16560</v>
      </c>
      <c r="L615" s="259">
        <v>16560</v>
      </c>
      <c r="M615" s="237"/>
      <c r="N615" s="174"/>
      <c r="P615" s="252"/>
      <c r="Q615" s="453"/>
      <c r="R615" s="47"/>
      <c r="S615" s="47"/>
      <c r="T615" s="46"/>
    </row>
    <row r="616" spans="1:31" customHeight="1" ht="12.75" s="10" customFormat="1">
      <c r="A616" s="226"/>
      <c r="B616" s="258" t="s">
        <v>1516</v>
      </c>
      <c r="C616" s="181" t="s">
        <v>19</v>
      </c>
      <c r="D616" s="181" t="s">
        <v>20</v>
      </c>
      <c r="E616" s="181" t="s">
        <v>21</v>
      </c>
      <c r="F616" s="594" t="s">
        <v>1047</v>
      </c>
      <c r="G616" s="592"/>
      <c r="H616" s="592"/>
      <c r="I616" s="593"/>
      <c r="J616" s="181" t="s">
        <v>23</v>
      </c>
      <c r="K616" s="255">
        <f>SUM(L616:M616)</f>
        <v>36176</v>
      </c>
      <c r="L616" s="259">
        <v>36176</v>
      </c>
      <c r="M616" s="237"/>
      <c r="N616" s="174"/>
      <c r="P616" s="252"/>
      <c r="Q616" s="453"/>
      <c r="R616" s="47"/>
      <c r="S616" s="47"/>
      <c r="T616" s="46"/>
    </row>
    <row r="617" spans="1:31" customHeight="1" ht="12.75" s="10" customFormat="1">
      <c r="A617" s="226"/>
      <c r="B617" s="258" t="s">
        <v>1517</v>
      </c>
      <c r="C617" s="181" t="s">
        <v>19</v>
      </c>
      <c r="D617" s="181" t="s">
        <v>20</v>
      </c>
      <c r="E617" s="181" t="s">
        <v>21</v>
      </c>
      <c r="F617" s="594" t="s">
        <v>1047</v>
      </c>
      <c r="G617" s="592"/>
      <c r="H617" s="592"/>
      <c r="I617" s="593"/>
      <c r="J617" s="181" t="s">
        <v>23</v>
      </c>
      <c r="K617" s="255">
        <f>SUM(L617:M617)</f>
        <v>5000</v>
      </c>
      <c r="L617" s="259">
        <v>5000</v>
      </c>
      <c r="M617" s="237"/>
      <c r="N617" s="174"/>
      <c r="P617" s="252"/>
      <c r="Q617" s="453"/>
      <c r="R617" s="47"/>
      <c r="S617" s="47"/>
      <c r="T617" s="46"/>
    </row>
    <row r="618" spans="1:31" customHeight="1" ht="12.75" s="10" customFormat="1">
      <c r="A618" s="226"/>
      <c r="B618" s="258" t="s">
        <v>1518</v>
      </c>
      <c r="C618" s="181" t="s">
        <v>19</v>
      </c>
      <c r="D618" s="181" t="s">
        <v>20</v>
      </c>
      <c r="E618" s="181" t="s">
        <v>21</v>
      </c>
      <c r="F618" s="594" t="s">
        <v>1047</v>
      </c>
      <c r="G618" s="592"/>
      <c r="H618" s="592"/>
      <c r="I618" s="593"/>
      <c r="J618" s="181" t="s">
        <v>23</v>
      </c>
      <c r="K618" s="255">
        <f>SUM(L618:M618)</f>
        <v>2000</v>
      </c>
      <c r="L618" s="259">
        <v>2000</v>
      </c>
      <c r="M618" s="237"/>
      <c r="N618" s="174"/>
      <c r="P618" s="252"/>
      <c r="Q618" s="453"/>
      <c r="R618" s="47"/>
      <c r="S618" s="47"/>
      <c r="T618" s="46"/>
    </row>
    <row r="619" spans="1:31" customHeight="1" ht="12.75" hidden="true" s="10" customFormat="1">
      <c r="A619" s="226"/>
      <c r="B619" s="258" t="s">
        <v>1519</v>
      </c>
      <c r="C619" s="181" t="s">
        <v>19</v>
      </c>
      <c r="D619" s="181" t="s">
        <v>20</v>
      </c>
      <c r="E619" s="181" t="s">
        <v>21</v>
      </c>
      <c r="F619" s="594" t="s">
        <v>1047</v>
      </c>
      <c r="G619" s="592"/>
      <c r="H619" s="592"/>
      <c r="I619" s="593"/>
      <c r="J619" s="181" t="s">
        <v>23</v>
      </c>
      <c r="K619" s="255">
        <f>SUM(L619:M619)</f>
        <v>0</v>
      </c>
      <c r="L619" s="259">
        <v>0</v>
      </c>
      <c r="M619" s="237"/>
      <c r="N619" s="174"/>
      <c r="P619" s="252"/>
      <c r="Q619" s="453"/>
      <c r="R619" s="47"/>
      <c r="S619" s="47"/>
      <c r="T619" s="46"/>
    </row>
    <row r="620" spans="1:31" customHeight="1" ht="12.75" hidden="true" s="10" customFormat="1">
      <c r="A620" s="226"/>
      <c r="B620" s="258" t="s">
        <v>1520</v>
      </c>
      <c r="C620" s="181" t="s">
        <v>19</v>
      </c>
      <c r="D620" s="181" t="s">
        <v>20</v>
      </c>
      <c r="E620" s="181" t="s">
        <v>21</v>
      </c>
      <c r="F620" s="594" t="s">
        <v>1047</v>
      </c>
      <c r="G620" s="592"/>
      <c r="H620" s="592"/>
      <c r="I620" s="593"/>
      <c r="J620" s="181" t="s">
        <v>23</v>
      </c>
      <c r="K620" s="255">
        <f>SUM(L620:M620)</f>
        <v>0</v>
      </c>
      <c r="L620" s="259">
        <v>0</v>
      </c>
      <c r="M620" s="237"/>
      <c r="N620" s="174"/>
      <c r="P620" s="252"/>
      <c r="Q620" s="453"/>
      <c r="R620" s="47"/>
      <c r="S620" s="47"/>
      <c r="T620" s="46"/>
    </row>
    <row r="621" spans="1:31" customHeight="1" ht="12.75" hidden="true" s="10" customFormat="1">
      <c r="A621" s="226"/>
      <c r="B621" s="258" t="s">
        <v>1521</v>
      </c>
      <c r="C621" s="181" t="s">
        <v>19</v>
      </c>
      <c r="D621" s="181" t="s">
        <v>20</v>
      </c>
      <c r="E621" s="181" t="s">
        <v>21</v>
      </c>
      <c r="F621" s="594" t="s">
        <v>1047</v>
      </c>
      <c r="G621" s="592"/>
      <c r="H621" s="592"/>
      <c r="I621" s="593"/>
      <c r="J621" s="181" t="s">
        <v>23</v>
      </c>
      <c r="K621" s="255">
        <f>SUM(L621:M621)</f>
        <v>0</v>
      </c>
      <c r="L621" s="259">
        <v>0</v>
      </c>
      <c r="M621" s="237"/>
      <c r="N621" s="174"/>
      <c r="P621" s="252"/>
      <c r="Q621" s="453"/>
      <c r="R621" s="47"/>
      <c r="S621" s="47"/>
      <c r="T621" s="46"/>
    </row>
    <row r="622" spans="1:31" customHeight="1" ht="12.75" s="10" customFormat="1">
      <c r="A622" s="226"/>
      <c r="B622" s="258" t="s">
        <v>1522</v>
      </c>
      <c r="C622" s="181" t="s">
        <v>19</v>
      </c>
      <c r="D622" s="181" t="s">
        <v>20</v>
      </c>
      <c r="E622" s="181" t="s">
        <v>21</v>
      </c>
      <c r="F622" s="594" t="s">
        <v>1047</v>
      </c>
      <c r="G622" s="592"/>
      <c r="H622" s="592"/>
      <c r="I622" s="593"/>
      <c r="J622" s="181" t="s">
        <v>23</v>
      </c>
      <c r="K622" s="255">
        <f>SUM(L622:M622)</f>
        <v>204</v>
      </c>
      <c r="L622" s="259">
        <v>204</v>
      </c>
      <c r="M622" s="237"/>
      <c r="N622" s="174"/>
      <c r="P622" s="252"/>
      <c r="Q622" s="453"/>
      <c r="R622" s="47"/>
      <c r="S622" s="47"/>
      <c r="T622" s="46"/>
    </row>
    <row r="623" spans="1:31" customHeight="1" ht="12.75" s="10" customFormat="1">
      <c r="A623" s="226"/>
      <c r="B623" s="258" t="s">
        <v>1523</v>
      </c>
      <c r="C623" s="181" t="s">
        <v>19</v>
      </c>
      <c r="D623" s="181" t="s">
        <v>20</v>
      </c>
      <c r="E623" s="181" t="s">
        <v>21</v>
      </c>
      <c r="F623" s="594" t="s">
        <v>1047</v>
      </c>
      <c r="G623" s="592"/>
      <c r="H623" s="592"/>
      <c r="I623" s="593"/>
      <c r="J623" s="181" t="s">
        <v>23</v>
      </c>
      <c r="K623" s="255">
        <f>SUM(L623:M623)</f>
        <v>9800</v>
      </c>
      <c r="L623" s="259">
        <v>9800</v>
      </c>
      <c r="M623" s="237"/>
      <c r="N623" s="174"/>
      <c r="P623" s="252"/>
      <c r="Q623" s="453"/>
      <c r="R623" s="47"/>
      <c r="S623" s="47"/>
      <c r="T623" s="46"/>
    </row>
    <row r="624" spans="1:31" customHeight="1" ht="12.75" s="10" customFormat="1">
      <c r="A624" s="226"/>
      <c r="B624" s="258" t="s">
        <v>1524</v>
      </c>
      <c r="C624" s="181" t="s">
        <v>19</v>
      </c>
      <c r="D624" s="181" t="s">
        <v>20</v>
      </c>
      <c r="E624" s="181" t="s">
        <v>21</v>
      </c>
      <c r="F624" s="594" t="s">
        <v>1047</v>
      </c>
      <c r="G624" s="592"/>
      <c r="H624" s="592"/>
      <c r="I624" s="593"/>
      <c r="J624" s="181" t="s">
        <v>23</v>
      </c>
      <c r="K624" s="255">
        <f>SUM(L624:M624)</f>
        <v>4350</v>
      </c>
      <c r="L624" s="259">
        <v>4350</v>
      </c>
      <c r="M624" s="237"/>
      <c r="N624" s="174"/>
      <c r="P624" s="252"/>
      <c r="Q624" s="453"/>
      <c r="R624" s="47"/>
      <c r="S624" s="47"/>
      <c r="T624" s="46"/>
    </row>
    <row r="625" spans="1:31" customHeight="1" ht="12.75" s="10" customFormat="1">
      <c r="A625" s="226"/>
      <c r="B625" s="258" t="s">
        <v>1525</v>
      </c>
      <c r="C625" s="181" t="s">
        <v>19</v>
      </c>
      <c r="D625" s="181" t="s">
        <v>20</v>
      </c>
      <c r="E625" s="181" t="s">
        <v>21</v>
      </c>
      <c r="F625" s="594" t="s">
        <v>1047</v>
      </c>
      <c r="G625" s="592"/>
      <c r="H625" s="592"/>
      <c r="I625" s="593"/>
      <c r="J625" s="181" t="s">
        <v>23</v>
      </c>
      <c r="K625" s="255">
        <f>SUM(L625:M625)</f>
        <v>3750</v>
      </c>
      <c r="L625" s="259">
        <v>3750</v>
      </c>
      <c r="M625" s="237"/>
      <c r="N625" s="174"/>
      <c r="P625" s="252"/>
      <c r="Q625" s="453"/>
      <c r="R625" s="47"/>
      <c r="S625" s="47"/>
      <c r="T625" s="46"/>
    </row>
    <row r="626" spans="1:31" customHeight="1" ht="12.75" s="10" customFormat="1">
      <c r="A626" s="226"/>
      <c r="B626" s="258" t="s">
        <v>1526</v>
      </c>
      <c r="C626" s="181" t="s">
        <v>19</v>
      </c>
      <c r="D626" s="181" t="s">
        <v>20</v>
      </c>
      <c r="E626" s="181" t="s">
        <v>21</v>
      </c>
      <c r="F626" s="594" t="s">
        <v>1047</v>
      </c>
      <c r="G626" s="592"/>
      <c r="H626" s="592"/>
      <c r="I626" s="593"/>
      <c r="J626" s="181" t="s">
        <v>23</v>
      </c>
      <c r="K626" s="255">
        <f>SUM(L626:M626)</f>
        <v>500</v>
      </c>
      <c r="L626" s="259">
        <v>500</v>
      </c>
      <c r="M626" s="237"/>
      <c r="N626" s="174"/>
      <c r="P626" s="252"/>
      <c r="Q626" s="453"/>
      <c r="R626" s="47"/>
      <c r="S626" s="47"/>
      <c r="T626" s="46"/>
    </row>
    <row r="627" spans="1:31" customHeight="1" ht="12.75" s="10" customFormat="1">
      <c r="A627" s="226"/>
      <c r="B627" s="258" t="s">
        <v>1527</v>
      </c>
      <c r="C627" s="181" t="s">
        <v>19</v>
      </c>
      <c r="D627" s="181" t="s">
        <v>20</v>
      </c>
      <c r="E627" s="181" t="s">
        <v>21</v>
      </c>
      <c r="F627" s="594" t="s">
        <v>1047</v>
      </c>
      <c r="G627" s="592"/>
      <c r="H627" s="592"/>
      <c r="I627" s="593"/>
      <c r="J627" s="181" t="s">
        <v>23</v>
      </c>
      <c r="K627" s="255">
        <f>SUM(L627:M627)</f>
        <v>9300</v>
      </c>
      <c r="L627" s="259">
        <v>9300</v>
      </c>
      <c r="M627" s="237"/>
      <c r="N627" s="174"/>
      <c r="P627" s="252"/>
      <c r="Q627" s="453"/>
      <c r="R627" s="47"/>
      <c r="S627" s="47"/>
      <c r="T627" s="46"/>
    </row>
    <row r="628" spans="1:31" customHeight="1" ht="12.75" s="10" customFormat="1">
      <c r="A628" s="226"/>
      <c r="B628" s="258" t="s">
        <v>1528</v>
      </c>
      <c r="C628" s="181" t="s">
        <v>19</v>
      </c>
      <c r="D628" s="181" t="s">
        <v>20</v>
      </c>
      <c r="E628" s="181" t="s">
        <v>21</v>
      </c>
      <c r="F628" s="594" t="s">
        <v>1047</v>
      </c>
      <c r="G628" s="592"/>
      <c r="H628" s="592"/>
      <c r="I628" s="593"/>
      <c r="J628" s="181" t="s">
        <v>23</v>
      </c>
      <c r="K628" s="255">
        <f>SUM(L628:M628)</f>
        <v>11591</v>
      </c>
      <c r="L628" s="259">
        <v>11591</v>
      </c>
      <c r="M628" s="237"/>
      <c r="N628" s="174"/>
      <c r="P628" s="252"/>
      <c r="Q628" s="453"/>
      <c r="R628" s="47"/>
      <c r="S628" s="47"/>
      <c r="T628" s="46"/>
    </row>
    <row r="629" spans="1:31" customHeight="1" ht="12.75" s="10" customFormat="1">
      <c r="A629" s="226"/>
      <c r="B629" s="258" t="s">
        <v>1529</v>
      </c>
      <c r="C629" s="181" t="s">
        <v>19</v>
      </c>
      <c r="D629" s="181" t="s">
        <v>20</v>
      </c>
      <c r="E629" s="181" t="s">
        <v>21</v>
      </c>
      <c r="F629" s="594" t="s">
        <v>1047</v>
      </c>
      <c r="G629" s="592"/>
      <c r="H629" s="592"/>
      <c r="I629" s="593"/>
      <c r="J629" s="181" t="s">
        <v>23</v>
      </c>
      <c r="K629" s="255">
        <f>SUM(L629:M629)</f>
        <v>18881</v>
      </c>
      <c r="L629" s="259">
        <v>18881</v>
      </c>
      <c r="M629" s="237"/>
      <c r="N629" s="174"/>
      <c r="P629" s="252"/>
      <c r="Q629" s="453"/>
      <c r="R629" s="47"/>
      <c r="S629" s="47"/>
      <c r="T629" s="46"/>
    </row>
    <row r="630" spans="1:31" customHeight="1" ht="12.75" hidden="true" s="10" customFormat="1">
      <c r="A630" s="226"/>
      <c r="B630" s="258" t="s">
        <v>1530</v>
      </c>
      <c r="C630" s="181" t="s">
        <v>19</v>
      </c>
      <c r="D630" s="181" t="s">
        <v>20</v>
      </c>
      <c r="E630" s="181" t="s">
        <v>21</v>
      </c>
      <c r="F630" s="594" t="s">
        <v>1047</v>
      </c>
      <c r="G630" s="592"/>
      <c r="H630" s="592"/>
      <c r="I630" s="593"/>
      <c r="J630" s="181" t="s">
        <v>23</v>
      </c>
      <c r="K630" s="255">
        <f>SUM(L630:M630)</f>
        <v>0</v>
      </c>
      <c r="L630" s="259">
        <v>0</v>
      </c>
      <c r="M630" s="237"/>
      <c r="N630" s="174"/>
      <c r="P630" s="252"/>
      <c r="Q630" s="453"/>
      <c r="R630" s="47"/>
      <c r="S630" s="47"/>
      <c r="T630" s="46"/>
    </row>
    <row r="631" spans="1:31" customHeight="1" ht="12.75" hidden="true" s="10" customFormat="1">
      <c r="A631" s="226"/>
      <c r="B631" s="258" t="s">
        <v>1531</v>
      </c>
      <c r="C631" s="181" t="s">
        <v>19</v>
      </c>
      <c r="D631" s="181" t="s">
        <v>20</v>
      </c>
      <c r="E631" s="181" t="s">
        <v>21</v>
      </c>
      <c r="F631" s="594" t="s">
        <v>1047</v>
      </c>
      <c r="G631" s="592"/>
      <c r="H631" s="592"/>
      <c r="I631" s="593"/>
      <c r="J631" s="181" t="s">
        <v>23</v>
      </c>
      <c r="K631" s="255">
        <f>SUM(L631:M631)</f>
        <v>0</v>
      </c>
      <c r="L631" s="259">
        <v>0</v>
      </c>
      <c r="M631" s="237"/>
      <c r="N631" s="174"/>
      <c r="P631" s="252"/>
      <c r="Q631" s="453"/>
      <c r="R631" s="47"/>
      <c r="S631" s="47"/>
      <c r="T631" s="46"/>
    </row>
    <row r="632" spans="1:31" customHeight="1" ht="12.75" hidden="true" s="10" customFormat="1">
      <c r="A632" s="226"/>
      <c r="B632" s="258" t="s">
        <v>1532</v>
      </c>
      <c r="C632" s="181" t="s">
        <v>19</v>
      </c>
      <c r="D632" s="181" t="s">
        <v>20</v>
      </c>
      <c r="E632" s="181" t="s">
        <v>21</v>
      </c>
      <c r="F632" s="594" t="s">
        <v>1047</v>
      </c>
      <c r="G632" s="592"/>
      <c r="H632" s="592"/>
      <c r="I632" s="593"/>
      <c r="J632" s="181" t="s">
        <v>23</v>
      </c>
      <c r="K632" s="255">
        <f>SUM(L632:M632)</f>
        <v>0</v>
      </c>
      <c r="L632" s="259">
        <v>0</v>
      </c>
      <c r="M632" s="237"/>
      <c r="N632" s="174"/>
      <c r="P632" s="252"/>
      <c r="Q632" s="453"/>
      <c r="R632" s="47"/>
      <c r="S632" s="47"/>
      <c r="T632" s="46"/>
    </row>
    <row r="633" spans="1:31" customHeight="1" ht="12.75" s="10" customFormat="1">
      <c r="A633" s="226"/>
      <c r="B633" s="258" t="s">
        <v>1533</v>
      </c>
      <c r="C633" s="181" t="s">
        <v>19</v>
      </c>
      <c r="D633" s="181" t="s">
        <v>20</v>
      </c>
      <c r="E633" s="181" t="s">
        <v>21</v>
      </c>
      <c r="F633" s="594" t="s">
        <v>1047</v>
      </c>
      <c r="G633" s="592"/>
      <c r="H633" s="592"/>
      <c r="I633" s="593"/>
      <c r="J633" s="181" t="s">
        <v>23</v>
      </c>
      <c r="K633" s="255">
        <f>SUM(L633:M633)</f>
        <v>1150</v>
      </c>
      <c r="L633" s="259">
        <v>1150</v>
      </c>
      <c r="M633" s="237"/>
      <c r="N633" s="174"/>
      <c r="P633" s="252"/>
      <c r="Q633" s="453"/>
      <c r="R633" s="47"/>
      <c r="S633" s="47"/>
      <c r="T633" s="46"/>
    </row>
    <row r="634" spans="1:31" customHeight="1" ht="12.75" s="10" customFormat="1">
      <c r="A634" s="226"/>
      <c r="B634" s="258" t="s">
        <v>1534</v>
      </c>
      <c r="C634" s="181" t="s">
        <v>19</v>
      </c>
      <c r="D634" s="181" t="s">
        <v>20</v>
      </c>
      <c r="E634" s="181" t="s">
        <v>21</v>
      </c>
      <c r="F634" s="594" t="s">
        <v>1047</v>
      </c>
      <c r="G634" s="592"/>
      <c r="H634" s="592"/>
      <c r="I634" s="593"/>
      <c r="J634" s="181" t="s">
        <v>23</v>
      </c>
      <c r="K634" s="255">
        <f>SUM(L634:M634)</f>
        <v>44800</v>
      </c>
      <c r="L634" s="259">
        <v>44800</v>
      </c>
      <c r="M634" s="237"/>
      <c r="N634" s="174"/>
      <c r="P634" s="252"/>
      <c r="Q634" s="453"/>
      <c r="R634" s="47"/>
      <c r="S634" s="47"/>
      <c r="T634" s="46"/>
    </row>
    <row r="635" spans="1:31" customHeight="1" ht="12.75" s="10" customFormat="1">
      <c r="A635" s="226"/>
      <c r="B635" s="258" t="s">
        <v>1535</v>
      </c>
      <c r="C635" s="181" t="s">
        <v>19</v>
      </c>
      <c r="D635" s="181" t="s">
        <v>20</v>
      </c>
      <c r="E635" s="181" t="s">
        <v>21</v>
      </c>
      <c r="F635" s="594" t="s">
        <v>1047</v>
      </c>
      <c r="G635" s="592"/>
      <c r="H635" s="592"/>
      <c r="I635" s="593"/>
      <c r="J635" s="181" t="s">
        <v>23</v>
      </c>
      <c r="K635" s="255">
        <f>SUM(L635:M635)</f>
        <v>13800</v>
      </c>
      <c r="L635" s="259">
        <v>13800</v>
      </c>
      <c r="M635" s="237"/>
      <c r="N635" s="174"/>
      <c r="P635" s="252"/>
      <c r="Q635" s="453"/>
      <c r="R635" s="47"/>
      <c r="S635" s="47"/>
      <c r="T635" s="46"/>
    </row>
    <row r="636" spans="1:31" customHeight="1" ht="12.75" s="10" customFormat="1">
      <c r="A636" s="226"/>
      <c r="B636" s="258" t="s">
        <v>1536</v>
      </c>
      <c r="C636" s="181" t="s">
        <v>19</v>
      </c>
      <c r="D636" s="181" t="s">
        <v>20</v>
      </c>
      <c r="E636" s="181" t="s">
        <v>21</v>
      </c>
      <c r="F636" s="594" t="s">
        <v>1047</v>
      </c>
      <c r="G636" s="592"/>
      <c r="H636" s="592"/>
      <c r="I636" s="593"/>
      <c r="J636" s="181" t="s">
        <v>23</v>
      </c>
      <c r="K636" s="255">
        <f>SUM(L636:M636)</f>
        <v>17320</v>
      </c>
      <c r="L636" s="259">
        <v>17320</v>
      </c>
      <c r="M636" s="237"/>
      <c r="N636" s="174"/>
      <c r="P636" s="252"/>
      <c r="Q636" s="453"/>
      <c r="R636" s="47"/>
      <c r="S636" s="47"/>
      <c r="T636" s="46"/>
    </row>
    <row r="637" spans="1:31" customHeight="1" ht="12.75" s="10" customFormat="1">
      <c r="A637" s="226"/>
      <c r="B637" s="258" t="s">
        <v>1537</v>
      </c>
      <c r="C637" s="181" t="s">
        <v>19</v>
      </c>
      <c r="D637" s="181" t="s">
        <v>20</v>
      </c>
      <c r="E637" s="181" t="s">
        <v>21</v>
      </c>
      <c r="F637" s="594" t="s">
        <v>1047</v>
      </c>
      <c r="G637" s="592"/>
      <c r="H637" s="592"/>
      <c r="I637" s="593"/>
      <c r="J637" s="181" t="s">
        <v>23</v>
      </c>
      <c r="K637" s="255">
        <f>SUM(L637:M637)</f>
        <v>4773</v>
      </c>
      <c r="L637" s="259">
        <v>4773</v>
      </c>
      <c r="M637" s="237"/>
      <c r="N637" s="174"/>
      <c r="P637" s="252"/>
      <c r="Q637" s="453"/>
      <c r="R637" s="47"/>
      <c r="S637" s="47"/>
      <c r="T637" s="46"/>
    </row>
    <row r="638" spans="1:31" customHeight="1" ht="12.75" s="10" customFormat="1">
      <c r="A638" s="226"/>
      <c r="B638" s="258" t="s">
        <v>1538</v>
      </c>
      <c r="C638" s="181" t="s">
        <v>19</v>
      </c>
      <c r="D638" s="181" t="s">
        <v>20</v>
      </c>
      <c r="E638" s="181" t="s">
        <v>21</v>
      </c>
      <c r="F638" s="594" t="s">
        <v>1047</v>
      </c>
      <c r="G638" s="592"/>
      <c r="H638" s="592"/>
      <c r="I638" s="593"/>
      <c r="J638" s="181" t="s">
        <v>23</v>
      </c>
      <c r="K638" s="255">
        <f>SUM(L638:M638)</f>
        <v>122094</v>
      </c>
      <c r="L638" s="259">
        <v>122094</v>
      </c>
      <c r="M638" s="237"/>
      <c r="N638" s="174"/>
      <c r="P638" s="252"/>
      <c r="Q638" s="453"/>
      <c r="R638" s="47"/>
      <c r="S638" s="47"/>
      <c r="T638" s="46"/>
    </row>
    <row r="639" spans="1:31" customHeight="1" ht="12.75" s="10" customFormat="1">
      <c r="A639" s="226"/>
      <c r="B639" s="258" t="s">
        <v>1539</v>
      </c>
      <c r="C639" s="181" t="s">
        <v>19</v>
      </c>
      <c r="D639" s="181" t="s">
        <v>20</v>
      </c>
      <c r="E639" s="181" t="s">
        <v>21</v>
      </c>
      <c r="F639" s="594" t="s">
        <v>1047</v>
      </c>
      <c r="G639" s="592"/>
      <c r="H639" s="592"/>
      <c r="I639" s="593"/>
      <c r="J639" s="181" t="s">
        <v>23</v>
      </c>
      <c r="K639" s="255">
        <f>SUM(L639:M639)</f>
        <v>50380</v>
      </c>
      <c r="L639" s="259">
        <v>50380</v>
      </c>
      <c r="M639" s="237"/>
      <c r="N639" s="174"/>
      <c r="P639" s="252"/>
      <c r="Q639" s="453"/>
      <c r="R639" s="47"/>
      <c r="S639" s="47"/>
      <c r="T639" s="46"/>
    </row>
    <row r="640" spans="1:31" customHeight="1" ht="12.75" s="10" customFormat="1">
      <c r="A640" s="226"/>
      <c r="B640" s="258" t="s">
        <v>1540</v>
      </c>
      <c r="C640" s="181" t="s">
        <v>19</v>
      </c>
      <c r="D640" s="181" t="s">
        <v>20</v>
      </c>
      <c r="E640" s="181" t="s">
        <v>21</v>
      </c>
      <c r="F640" s="594" t="s">
        <v>1047</v>
      </c>
      <c r="G640" s="592"/>
      <c r="H640" s="592"/>
      <c r="I640" s="593"/>
      <c r="J640" s="181" t="s">
        <v>23</v>
      </c>
      <c r="K640" s="255">
        <f>SUM(L640:M640)</f>
        <v>70550</v>
      </c>
      <c r="L640" s="259">
        <v>70550</v>
      </c>
      <c r="M640" s="237"/>
      <c r="N640" s="174"/>
      <c r="P640" s="252"/>
      <c r="Q640" s="453"/>
      <c r="R640" s="47"/>
      <c r="S640" s="47"/>
      <c r="T640" s="46"/>
    </row>
    <row r="641" spans="1:31" customHeight="1" ht="12.75" s="10" customFormat="1">
      <c r="A641" s="226"/>
      <c r="B641" s="258" t="s">
        <v>1541</v>
      </c>
      <c r="C641" s="181" t="s">
        <v>19</v>
      </c>
      <c r="D641" s="181" t="s">
        <v>20</v>
      </c>
      <c r="E641" s="181" t="s">
        <v>21</v>
      </c>
      <c r="F641" s="594" t="s">
        <v>1047</v>
      </c>
      <c r="G641" s="592"/>
      <c r="H641" s="592"/>
      <c r="I641" s="593"/>
      <c r="J641" s="181" t="s">
        <v>23</v>
      </c>
      <c r="K641" s="255">
        <f>SUM(L641:M641)</f>
        <v>92916</v>
      </c>
      <c r="L641" s="259">
        <v>92916</v>
      </c>
      <c r="M641" s="237"/>
      <c r="N641" s="174"/>
      <c r="P641" s="252"/>
      <c r="Q641" s="453"/>
      <c r="R641" s="47"/>
      <c r="S641" s="47"/>
      <c r="T641" s="46"/>
    </row>
    <row r="642" spans="1:31" customHeight="1" ht="12.75" s="10" customFormat="1">
      <c r="A642" s="226"/>
      <c r="B642" s="258" t="s">
        <v>1542</v>
      </c>
      <c r="C642" s="181" t="s">
        <v>19</v>
      </c>
      <c r="D642" s="181" t="s">
        <v>20</v>
      </c>
      <c r="E642" s="181" t="s">
        <v>21</v>
      </c>
      <c r="F642" s="594" t="s">
        <v>1047</v>
      </c>
      <c r="G642" s="592"/>
      <c r="H642" s="592"/>
      <c r="I642" s="593"/>
      <c r="J642" s="181" t="s">
        <v>23</v>
      </c>
      <c r="K642" s="255">
        <f>SUM(L642:M642)</f>
        <v>145782</v>
      </c>
      <c r="L642" s="259">
        <v>145782</v>
      </c>
      <c r="M642" s="237"/>
      <c r="N642" s="174"/>
      <c r="P642" s="252"/>
      <c r="Q642" s="453"/>
      <c r="R642" s="47"/>
      <c r="S642" s="47"/>
      <c r="T642" s="46"/>
    </row>
    <row r="643" spans="1:31" customHeight="1" ht="12.75" s="10" customFormat="1">
      <c r="A643" s="226"/>
      <c r="B643" s="258" t="s">
        <v>1543</v>
      </c>
      <c r="C643" s="181" t="s">
        <v>19</v>
      </c>
      <c r="D643" s="181" t="s">
        <v>20</v>
      </c>
      <c r="E643" s="181" t="s">
        <v>21</v>
      </c>
      <c r="F643" s="594" t="s">
        <v>1047</v>
      </c>
      <c r="G643" s="592"/>
      <c r="H643" s="592"/>
      <c r="I643" s="593"/>
      <c r="J643" s="181" t="s">
        <v>23</v>
      </c>
      <c r="K643" s="255">
        <f>SUM(L643:M643)</f>
        <v>135</v>
      </c>
      <c r="L643" s="259">
        <v>135</v>
      </c>
      <c r="M643" s="237"/>
      <c r="N643" s="174"/>
      <c r="P643" s="252"/>
      <c r="Q643" s="453"/>
      <c r="R643" s="47"/>
      <c r="S643" s="47"/>
      <c r="T643" s="46"/>
    </row>
    <row r="644" spans="1:31" customHeight="1" ht="12.75" s="10" customFormat="1">
      <c r="A644" s="226"/>
      <c r="B644" s="258" t="s">
        <v>1544</v>
      </c>
      <c r="C644" s="181" t="s">
        <v>19</v>
      </c>
      <c r="D644" s="181" t="s">
        <v>20</v>
      </c>
      <c r="E644" s="181" t="s">
        <v>21</v>
      </c>
      <c r="F644" s="594" t="s">
        <v>1047</v>
      </c>
      <c r="G644" s="592"/>
      <c r="H644" s="592"/>
      <c r="I644" s="593"/>
      <c r="J644" s="181" t="s">
        <v>23</v>
      </c>
      <c r="K644" s="255">
        <f>SUM(L644:M644)</f>
        <v>4756</v>
      </c>
      <c r="L644" s="259">
        <v>4756</v>
      </c>
      <c r="M644" s="237"/>
      <c r="N644" s="174"/>
      <c r="P644" s="252"/>
      <c r="Q644" s="453"/>
      <c r="R644" s="47"/>
      <c r="S644" s="47"/>
      <c r="T644" s="46"/>
    </row>
    <row r="645" spans="1:31" customHeight="1" ht="12.75" s="10" customFormat="1">
      <c r="A645" s="226"/>
      <c r="B645" s="258" t="s">
        <v>1545</v>
      </c>
      <c r="C645" s="181" t="s">
        <v>19</v>
      </c>
      <c r="D645" s="181" t="s">
        <v>20</v>
      </c>
      <c r="E645" s="181" t="s">
        <v>21</v>
      </c>
      <c r="F645" s="594" t="s">
        <v>1047</v>
      </c>
      <c r="G645" s="592"/>
      <c r="H645" s="592"/>
      <c r="I645" s="593"/>
      <c r="J645" s="181" t="s">
        <v>23</v>
      </c>
      <c r="K645" s="255">
        <f>SUM(L645:M645)</f>
        <v>43848</v>
      </c>
      <c r="L645" s="259">
        <v>43848</v>
      </c>
      <c r="M645" s="237"/>
      <c r="N645" s="174"/>
      <c r="P645" s="252"/>
      <c r="Q645" s="453"/>
      <c r="R645" s="47"/>
      <c r="S645" s="47"/>
      <c r="T645" s="46"/>
    </row>
    <row r="646" spans="1:31" customHeight="1" ht="12.75" s="10" customFormat="1">
      <c r="A646" s="226"/>
      <c r="B646" s="258" t="s">
        <v>1546</v>
      </c>
      <c r="C646" s="181" t="s">
        <v>19</v>
      </c>
      <c r="D646" s="181" t="s">
        <v>20</v>
      </c>
      <c r="E646" s="181" t="s">
        <v>21</v>
      </c>
      <c r="F646" s="594" t="s">
        <v>1047</v>
      </c>
      <c r="G646" s="592"/>
      <c r="H646" s="592"/>
      <c r="I646" s="593"/>
      <c r="J646" s="181" t="s">
        <v>23</v>
      </c>
      <c r="K646" s="255">
        <f>SUM(L646:M646)</f>
        <v>10624</v>
      </c>
      <c r="L646" s="259">
        <v>10624</v>
      </c>
      <c r="M646" s="237"/>
      <c r="N646" s="174"/>
      <c r="P646" s="252"/>
      <c r="Q646" s="453"/>
      <c r="R646" s="47"/>
      <c r="S646" s="47"/>
      <c r="T646" s="46"/>
    </row>
    <row r="647" spans="1:31" customHeight="1" ht="12.75" s="10" customFormat="1">
      <c r="A647" s="226"/>
      <c r="B647" s="258" t="s">
        <v>1547</v>
      </c>
      <c r="C647" s="181" t="s">
        <v>19</v>
      </c>
      <c r="D647" s="181" t="s">
        <v>20</v>
      </c>
      <c r="E647" s="181" t="s">
        <v>21</v>
      </c>
      <c r="F647" s="594" t="s">
        <v>1047</v>
      </c>
      <c r="G647" s="592"/>
      <c r="H647" s="592"/>
      <c r="I647" s="593"/>
      <c r="J647" s="181" t="s">
        <v>23</v>
      </c>
      <c r="K647" s="255">
        <f>SUM(L647:M647)</f>
        <v>0</v>
      </c>
      <c r="L647" s="259">
        <v>0</v>
      </c>
      <c r="M647" s="237"/>
      <c r="N647" s="174"/>
      <c r="P647" s="252"/>
      <c r="Q647" s="453"/>
      <c r="R647" s="47"/>
      <c r="S647" s="47"/>
      <c r="T647" s="46"/>
    </row>
    <row r="648" spans="1:31" customHeight="1" ht="12.75" s="10" customFormat="1">
      <c r="A648" s="226"/>
      <c r="B648" s="258" t="s">
        <v>1548</v>
      </c>
      <c r="C648" s="181" t="s">
        <v>19</v>
      </c>
      <c r="D648" s="181" t="s">
        <v>20</v>
      </c>
      <c r="E648" s="181" t="s">
        <v>21</v>
      </c>
      <c r="F648" s="594" t="s">
        <v>1047</v>
      </c>
      <c r="G648" s="592"/>
      <c r="H648" s="592"/>
      <c r="I648" s="593"/>
      <c r="J648" s="181" t="s">
        <v>23</v>
      </c>
      <c r="K648" s="255">
        <f>SUM(L648:M648)</f>
        <v>1000</v>
      </c>
      <c r="L648" s="259">
        <v>1000</v>
      </c>
      <c r="M648" s="237"/>
      <c r="N648" s="174"/>
      <c r="P648" s="252"/>
      <c r="Q648" s="453"/>
      <c r="R648" s="47"/>
      <c r="S648" s="47"/>
      <c r="T648" s="46"/>
    </row>
    <row r="649" spans="1:31" customHeight="1" ht="12.75" s="10" customFormat="1">
      <c r="A649" s="226"/>
      <c r="B649" s="258" t="s">
        <v>1549</v>
      </c>
      <c r="C649" s="181" t="s">
        <v>19</v>
      </c>
      <c r="D649" s="181" t="s">
        <v>20</v>
      </c>
      <c r="E649" s="181" t="s">
        <v>21</v>
      </c>
      <c r="F649" s="594" t="s">
        <v>1047</v>
      </c>
      <c r="G649" s="592"/>
      <c r="H649" s="592"/>
      <c r="I649" s="593"/>
      <c r="J649" s="181" t="s">
        <v>23</v>
      </c>
      <c r="K649" s="255">
        <f>SUM(L649:M649)</f>
        <v>600</v>
      </c>
      <c r="L649" s="259">
        <v>600</v>
      </c>
      <c r="M649" s="237"/>
      <c r="N649" s="174"/>
      <c r="P649" s="252"/>
      <c r="Q649" s="453"/>
      <c r="R649" s="47"/>
      <c r="S649" s="47"/>
      <c r="T649" s="46"/>
    </row>
    <row r="650" spans="1:31" customHeight="1" ht="12.75" s="10" customFormat="1">
      <c r="A650" s="226"/>
      <c r="B650" s="258" t="s">
        <v>1550</v>
      </c>
      <c r="C650" s="181" t="s">
        <v>19</v>
      </c>
      <c r="D650" s="181" t="s">
        <v>20</v>
      </c>
      <c r="E650" s="181" t="s">
        <v>21</v>
      </c>
      <c r="F650" s="594" t="s">
        <v>1047</v>
      </c>
      <c r="G650" s="592"/>
      <c r="H650" s="592"/>
      <c r="I650" s="593"/>
      <c r="J650" s="181" t="s">
        <v>23</v>
      </c>
      <c r="K650" s="255">
        <f>SUM(L650:M650)</f>
        <v>495</v>
      </c>
      <c r="L650" s="259">
        <v>495</v>
      </c>
      <c r="M650" s="237"/>
      <c r="N650" s="174"/>
      <c r="P650" s="252"/>
      <c r="Q650" s="453"/>
      <c r="R650" s="47"/>
      <c r="S650" s="47"/>
      <c r="T650" s="46"/>
    </row>
    <row r="651" spans="1:31" customHeight="1" ht="12.75" s="10" customFormat="1">
      <c r="A651" s="226"/>
      <c r="B651" s="258" t="s">
        <v>1551</v>
      </c>
      <c r="C651" s="181" t="s">
        <v>19</v>
      </c>
      <c r="D651" s="181" t="s">
        <v>20</v>
      </c>
      <c r="E651" s="181" t="s">
        <v>21</v>
      </c>
      <c r="F651" s="594" t="s">
        <v>1047</v>
      </c>
      <c r="G651" s="592"/>
      <c r="H651" s="592"/>
      <c r="I651" s="593"/>
      <c r="J651" s="181" t="s">
        <v>23</v>
      </c>
      <c r="K651" s="255">
        <f>SUM(L651:M651)</f>
        <v>55000</v>
      </c>
      <c r="L651" s="259">
        <v>55000</v>
      </c>
      <c r="M651" s="237"/>
      <c r="N651" s="174"/>
      <c r="P651" s="252"/>
      <c r="Q651" s="453"/>
      <c r="R651" s="47"/>
      <c r="S651" s="47"/>
      <c r="T651" s="46"/>
    </row>
    <row r="652" spans="1:31" customHeight="1" ht="12.75" s="10" customFormat="1">
      <c r="A652" s="226"/>
      <c r="B652" s="258" t="s">
        <v>1552</v>
      </c>
      <c r="C652" s="181" t="s">
        <v>19</v>
      </c>
      <c r="D652" s="181" t="s">
        <v>20</v>
      </c>
      <c r="E652" s="181" t="s">
        <v>21</v>
      </c>
      <c r="F652" s="594" t="s">
        <v>1047</v>
      </c>
      <c r="G652" s="592"/>
      <c r="H652" s="592"/>
      <c r="I652" s="593"/>
      <c r="J652" s="181" t="s">
        <v>23</v>
      </c>
      <c r="K652" s="255">
        <f>SUM(L652:M652)</f>
        <v>0</v>
      </c>
      <c r="L652" s="259">
        <v>0</v>
      </c>
      <c r="M652" s="237"/>
      <c r="N652" s="174"/>
      <c r="P652" s="252"/>
      <c r="Q652" s="453"/>
      <c r="R652" s="47"/>
      <c r="S652" s="47"/>
      <c r="T652" s="46"/>
    </row>
    <row r="653" spans="1:31" customHeight="1" ht="12.75" s="10" customFormat="1">
      <c r="A653" s="226"/>
      <c r="B653" s="258" t="s">
        <v>1553</v>
      </c>
      <c r="C653" s="181" t="s">
        <v>19</v>
      </c>
      <c r="D653" s="181" t="s">
        <v>20</v>
      </c>
      <c r="E653" s="181" t="s">
        <v>21</v>
      </c>
      <c r="F653" s="594" t="s">
        <v>1047</v>
      </c>
      <c r="G653" s="592"/>
      <c r="H653" s="592"/>
      <c r="I653" s="593"/>
      <c r="J653" s="181" t="s">
        <v>23</v>
      </c>
      <c r="K653" s="255">
        <f>SUM(L653:M653)</f>
        <v>138000</v>
      </c>
      <c r="L653" s="259">
        <v>138000</v>
      </c>
      <c r="M653" s="237"/>
      <c r="N653" s="174"/>
      <c r="P653" s="252"/>
      <c r="Q653" s="453"/>
      <c r="R653" s="47"/>
      <c r="S653" s="47"/>
      <c r="T653" s="46"/>
    </row>
    <row r="654" spans="1:31" customHeight="1" ht="12.75" s="10" customFormat="1">
      <c r="A654" s="226"/>
      <c r="B654" s="258" t="s">
        <v>1554</v>
      </c>
      <c r="C654" s="181" t="s">
        <v>19</v>
      </c>
      <c r="D654" s="181" t="s">
        <v>20</v>
      </c>
      <c r="E654" s="181" t="s">
        <v>21</v>
      </c>
      <c r="F654" s="594" t="s">
        <v>1047</v>
      </c>
      <c r="G654" s="592"/>
      <c r="H654" s="592"/>
      <c r="I654" s="593"/>
      <c r="J654" s="181" t="s">
        <v>23</v>
      </c>
      <c r="K654" s="255">
        <f>SUM(L654:M654)</f>
        <v>13600</v>
      </c>
      <c r="L654" s="259">
        <v>13600</v>
      </c>
      <c r="M654" s="237"/>
      <c r="N654" s="174"/>
      <c r="P654" s="252"/>
      <c r="Q654" s="453"/>
      <c r="R654" s="47"/>
      <c r="S654" s="47"/>
      <c r="T654" s="46"/>
    </row>
    <row r="655" spans="1:31" customHeight="1" ht="12.75" s="10" customFormat="1">
      <c r="A655" s="226"/>
      <c r="B655" s="258" t="s">
        <v>1555</v>
      </c>
      <c r="C655" s="181" t="s">
        <v>19</v>
      </c>
      <c r="D655" s="181" t="s">
        <v>20</v>
      </c>
      <c r="E655" s="181" t="s">
        <v>21</v>
      </c>
      <c r="F655" s="594" t="s">
        <v>1047</v>
      </c>
      <c r="G655" s="592"/>
      <c r="H655" s="592"/>
      <c r="I655" s="593"/>
      <c r="J655" s="181" t="s">
        <v>23</v>
      </c>
      <c r="K655" s="255">
        <f>SUM(L655:M655)</f>
        <v>8000</v>
      </c>
      <c r="L655" s="259">
        <v>8000</v>
      </c>
      <c r="M655" s="237"/>
      <c r="N655" s="174"/>
      <c r="P655" s="252"/>
      <c r="Q655" s="453"/>
      <c r="R655" s="47"/>
      <c r="S655" s="47"/>
      <c r="T655" s="46"/>
    </row>
    <row r="656" spans="1:31" customHeight="1" ht="12.75" s="10" customFormat="1">
      <c r="A656" s="226"/>
      <c r="B656" s="258" t="s">
        <v>1556</v>
      </c>
      <c r="C656" s="181" t="s">
        <v>19</v>
      </c>
      <c r="D656" s="181" t="s">
        <v>20</v>
      </c>
      <c r="E656" s="181" t="s">
        <v>21</v>
      </c>
      <c r="F656" s="594" t="s">
        <v>1047</v>
      </c>
      <c r="G656" s="592"/>
      <c r="H656" s="592"/>
      <c r="I656" s="593"/>
      <c r="J656" s="181" t="s">
        <v>23</v>
      </c>
      <c r="K656" s="255">
        <f>SUM(L656:M656)</f>
        <v>850</v>
      </c>
      <c r="L656" s="259">
        <v>850</v>
      </c>
      <c r="M656" s="237"/>
      <c r="N656" s="174"/>
      <c r="P656" s="252"/>
      <c r="Q656" s="453"/>
      <c r="R656" s="47"/>
      <c r="S656" s="47"/>
      <c r="T656" s="46"/>
    </row>
    <row r="657" spans="1:31" customHeight="1" ht="12.75" s="10" customFormat="1">
      <c r="A657" s="226"/>
      <c r="B657" s="258" t="s">
        <v>1557</v>
      </c>
      <c r="C657" s="181" t="s">
        <v>19</v>
      </c>
      <c r="D657" s="181" t="s">
        <v>20</v>
      </c>
      <c r="E657" s="181" t="s">
        <v>21</v>
      </c>
      <c r="F657" s="594" t="s">
        <v>1047</v>
      </c>
      <c r="G657" s="592"/>
      <c r="H657" s="592"/>
      <c r="I657" s="593"/>
      <c r="J657" s="181" t="s">
        <v>23</v>
      </c>
      <c r="K657" s="255">
        <f>SUM(L657:M657)</f>
        <v>2300</v>
      </c>
      <c r="L657" s="259">
        <v>2300</v>
      </c>
      <c r="M657" s="237"/>
      <c r="N657" s="174"/>
      <c r="P657" s="252"/>
      <c r="Q657" s="453"/>
      <c r="R657" s="47"/>
      <c r="S657" s="47"/>
      <c r="T657" s="46"/>
    </row>
    <row r="658" spans="1:31" customHeight="1" ht="12.75" s="10" customFormat="1">
      <c r="A658" s="226"/>
      <c r="B658" s="329" t="s">
        <v>1558</v>
      </c>
      <c r="C658" s="181" t="s">
        <v>19</v>
      </c>
      <c r="D658" s="181" t="s">
        <v>20</v>
      </c>
      <c r="E658" s="181" t="s">
        <v>21</v>
      </c>
      <c r="F658" s="594" t="s">
        <v>1047</v>
      </c>
      <c r="G658" s="592"/>
      <c r="H658" s="592"/>
      <c r="I658" s="593"/>
      <c r="J658" s="181" t="s">
        <v>23</v>
      </c>
      <c r="K658" s="255">
        <f>SUM(L658:M658)</f>
        <v>5950</v>
      </c>
      <c r="L658" s="259">
        <v>5950</v>
      </c>
      <c r="M658" s="237"/>
      <c r="N658" s="174"/>
      <c r="P658" s="252"/>
      <c r="Q658" s="453"/>
      <c r="R658" s="47"/>
      <c r="S658" s="47"/>
      <c r="T658" s="46"/>
    </row>
    <row r="659" spans="1:31" customHeight="1" ht="12.75" s="10" customFormat="1">
      <c r="A659" s="226"/>
      <c r="B659" s="258" t="s">
        <v>1559</v>
      </c>
      <c r="C659" s="181" t="s">
        <v>19</v>
      </c>
      <c r="D659" s="181" t="s">
        <v>20</v>
      </c>
      <c r="E659" s="181" t="s">
        <v>21</v>
      </c>
      <c r="F659" s="594" t="s">
        <v>1047</v>
      </c>
      <c r="G659" s="592"/>
      <c r="H659" s="592"/>
      <c r="I659" s="593"/>
      <c r="J659" s="181" t="s">
        <v>23</v>
      </c>
      <c r="K659" s="255">
        <f>SUM(L659:M659)</f>
        <v>10206</v>
      </c>
      <c r="L659" s="259">
        <v>10206</v>
      </c>
      <c r="M659" s="237"/>
      <c r="N659" s="174"/>
      <c r="P659" s="252"/>
      <c r="Q659" s="453"/>
      <c r="R659" s="47"/>
      <c r="S659" s="47"/>
      <c r="T659" s="46"/>
    </row>
    <row r="660" spans="1:31" customHeight="1" ht="12.75" s="10" customFormat="1">
      <c r="A660" s="226"/>
      <c r="B660" s="258" t="s">
        <v>1560</v>
      </c>
      <c r="C660" s="181" t="s">
        <v>19</v>
      </c>
      <c r="D660" s="181" t="s">
        <v>20</v>
      </c>
      <c r="E660" s="181" t="s">
        <v>21</v>
      </c>
      <c r="F660" s="594" t="s">
        <v>1047</v>
      </c>
      <c r="G660" s="592"/>
      <c r="H660" s="592"/>
      <c r="I660" s="593"/>
      <c r="J660" s="181" t="s">
        <v>23</v>
      </c>
      <c r="K660" s="255">
        <f>SUM(L660:M660)</f>
        <v>0</v>
      </c>
      <c r="L660" s="259">
        <v>0</v>
      </c>
      <c r="M660" s="237"/>
      <c r="N660" s="174"/>
      <c r="P660" s="252"/>
      <c r="Q660" s="453"/>
      <c r="R660" s="47"/>
      <c r="S660" s="47"/>
      <c r="T660" s="46"/>
    </row>
    <row r="661" spans="1:31" customHeight="1" ht="12.75" s="10" customFormat="1">
      <c r="A661" s="226"/>
      <c r="B661" s="258" t="s">
        <v>1561</v>
      </c>
      <c r="C661" s="181" t="s">
        <v>19</v>
      </c>
      <c r="D661" s="181" t="s">
        <v>20</v>
      </c>
      <c r="E661" s="181" t="s">
        <v>21</v>
      </c>
      <c r="F661" s="594" t="s">
        <v>1047</v>
      </c>
      <c r="G661" s="592"/>
      <c r="H661" s="592"/>
      <c r="I661" s="593"/>
      <c r="J661" s="181" t="s">
        <v>23</v>
      </c>
      <c r="K661" s="255">
        <f>SUM(L661:M661)</f>
        <v>13100</v>
      </c>
      <c r="L661" s="259">
        <v>13100</v>
      </c>
      <c r="M661" s="237"/>
      <c r="N661" s="174"/>
      <c r="P661" s="252"/>
      <c r="Q661" s="453"/>
      <c r="R661" s="47"/>
      <c r="S661" s="47"/>
      <c r="T661" s="46"/>
    </row>
    <row r="662" spans="1:31" customHeight="1" ht="12.75" s="10" customFormat="1">
      <c r="A662" s="226"/>
      <c r="B662" s="258" t="s">
        <v>1562</v>
      </c>
      <c r="C662" s="181" t="s">
        <v>19</v>
      </c>
      <c r="D662" s="181" t="s">
        <v>20</v>
      </c>
      <c r="E662" s="181" t="s">
        <v>21</v>
      </c>
      <c r="F662" s="594" t="s">
        <v>1047</v>
      </c>
      <c r="G662" s="592"/>
      <c r="H662" s="592"/>
      <c r="I662" s="593"/>
      <c r="J662" s="181" t="s">
        <v>23</v>
      </c>
      <c r="K662" s="255">
        <f>SUM(L662:M662)</f>
        <v>21360</v>
      </c>
      <c r="L662" s="259">
        <v>21360</v>
      </c>
      <c r="M662" s="237"/>
      <c r="N662" s="174"/>
      <c r="P662" s="252"/>
      <c r="Q662" s="453"/>
      <c r="R662" s="47"/>
      <c r="S662" s="47"/>
      <c r="T662" s="46"/>
    </row>
    <row r="663" spans="1:31" customHeight="1" ht="12.75" s="10" customFormat="1">
      <c r="A663" s="226"/>
      <c r="B663" s="258" t="s">
        <v>1563</v>
      </c>
      <c r="C663" s="181" t="s">
        <v>19</v>
      </c>
      <c r="D663" s="181" t="s">
        <v>20</v>
      </c>
      <c r="E663" s="181" t="s">
        <v>21</v>
      </c>
      <c r="F663" s="594" t="s">
        <v>1047</v>
      </c>
      <c r="G663" s="592"/>
      <c r="H663" s="592"/>
      <c r="I663" s="593"/>
      <c r="J663" s="181" t="s">
        <v>23</v>
      </c>
      <c r="K663" s="255">
        <f>SUM(L663:M663)</f>
        <v>6000</v>
      </c>
      <c r="L663" s="259">
        <v>6000</v>
      </c>
      <c r="M663" s="237"/>
      <c r="N663" s="174"/>
      <c r="P663" s="252"/>
      <c r="Q663" s="453"/>
      <c r="R663" s="47"/>
      <c r="S663" s="47"/>
      <c r="T663" s="46"/>
    </row>
    <row r="664" spans="1:31" customHeight="1" ht="12.75" s="10" customFormat="1">
      <c r="A664" s="226"/>
      <c r="B664" s="258" t="s">
        <v>1564</v>
      </c>
      <c r="C664" s="181" t="s">
        <v>19</v>
      </c>
      <c r="D664" s="181" t="s">
        <v>20</v>
      </c>
      <c r="E664" s="181" t="s">
        <v>21</v>
      </c>
      <c r="F664" s="594" t="s">
        <v>1047</v>
      </c>
      <c r="G664" s="592"/>
      <c r="H664" s="592"/>
      <c r="I664" s="593"/>
      <c r="J664" s="181" t="s">
        <v>23</v>
      </c>
      <c r="K664" s="255">
        <f>SUM(L664:M664)</f>
        <v>13500</v>
      </c>
      <c r="L664" s="259">
        <v>13500</v>
      </c>
      <c r="M664" s="237"/>
      <c r="N664" s="174"/>
      <c r="P664" s="252"/>
      <c r="Q664" s="453"/>
      <c r="R664" s="47"/>
      <c r="S664" s="47"/>
      <c r="T664" s="46"/>
    </row>
    <row r="665" spans="1:31" customHeight="1" ht="12.75" s="10" customFormat="1">
      <c r="A665" s="226"/>
      <c r="B665" s="258" t="s">
        <v>1565</v>
      </c>
      <c r="C665" s="181" t="s">
        <v>19</v>
      </c>
      <c r="D665" s="181" t="s">
        <v>20</v>
      </c>
      <c r="E665" s="181" t="s">
        <v>21</v>
      </c>
      <c r="F665" s="594" t="s">
        <v>1047</v>
      </c>
      <c r="G665" s="592"/>
      <c r="H665" s="592"/>
      <c r="I665" s="593"/>
      <c r="J665" s="181" t="s">
        <v>23</v>
      </c>
      <c r="K665" s="255">
        <f>SUM(L665:M665)</f>
        <v>19030</v>
      </c>
      <c r="L665" s="259">
        <v>19030</v>
      </c>
      <c r="M665" s="237"/>
      <c r="N665" s="174"/>
      <c r="P665" s="252"/>
      <c r="Q665" s="453"/>
      <c r="R665" s="47"/>
      <c r="S665" s="47"/>
      <c r="T665" s="46"/>
    </row>
    <row r="666" spans="1:31" customHeight="1" ht="12.75" s="10" customFormat="1">
      <c r="A666" s="226"/>
      <c r="B666" s="258" t="s">
        <v>1566</v>
      </c>
      <c r="C666" s="181" t="s">
        <v>19</v>
      </c>
      <c r="D666" s="181" t="s">
        <v>20</v>
      </c>
      <c r="E666" s="181" t="s">
        <v>21</v>
      </c>
      <c r="F666" s="594" t="s">
        <v>1047</v>
      </c>
      <c r="G666" s="592"/>
      <c r="H666" s="592"/>
      <c r="I666" s="593"/>
      <c r="J666" s="181" t="s">
        <v>23</v>
      </c>
      <c r="K666" s="255">
        <f>SUM(L666:M666)</f>
        <v>6700</v>
      </c>
      <c r="L666" s="259">
        <v>6700</v>
      </c>
      <c r="M666" s="237"/>
      <c r="N666" s="174"/>
      <c r="P666" s="252"/>
      <c r="Q666" s="453"/>
      <c r="R666" s="47"/>
      <c r="S666" s="47"/>
      <c r="T666" s="46"/>
    </row>
    <row r="667" spans="1:31" customHeight="1" ht="12.75" s="10" customFormat="1">
      <c r="A667" s="226"/>
      <c r="B667" s="258" t="s">
        <v>1567</v>
      </c>
      <c r="C667" s="181" t="s">
        <v>19</v>
      </c>
      <c r="D667" s="181" t="s">
        <v>20</v>
      </c>
      <c r="E667" s="181" t="s">
        <v>21</v>
      </c>
      <c r="F667" s="594" t="s">
        <v>1047</v>
      </c>
      <c r="G667" s="592"/>
      <c r="H667" s="592"/>
      <c r="I667" s="593"/>
      <c r="J667" s="181" t="s">
        <v>23</v>
      </c>
      <c r="K667" s="255">
        <f>SUM(L667:M667)</f>
        <v>0</v>
      </c>
      <c r="L667" s="259">
        <v>0</v>
      </c>
      <c r="M667" s="237"/>
      <c r="N667" s="174"/>
      <c r="P667" s="252"/>
      <c r="Q667" s="453"/>
      <c r="R667" s="47"/>
      <c r="S667" s="47"/>
      <c r="T667" s="46"/>
    </row>
    <row r="668" spans="1:31" customHeight="1" ht="12.75" s="10" customFormat="1">
      <c r="A668" s="226"/>
      <c r="B668" s="258" t="s">
        <v>1568</v>
      </c>
      <c r="C668" s="181" t="s">
        <v>19</v>
      </c>
      <c r="D668" s="181" t="s">
        <v>20</v>
      </c>
      <c r="E668" s="181" t="s">
        <v>21</v>
      </c>
      <c r="F668" s="594" t="s">
        <v>1047</v>
      </c>
      <c r="G668" s="592"/>
      <c r="H668" s="592"/>
      <c r="I668" s="593"/>
      <c r="J668" s="181" t="s">
        <v>23</v>
      </c>
      <c r="K668" s="255">
        <f>SUM(L668:M668)</f>
        <v>160</v>
      </c>
      <c r="L668" s="259">
        <v>160</v>
      </c>
      <c r="M668" s="237"/>
      <c r="N668" s="174"/>
      <c r="P668" s="252"/>
      <c r="Q668" s="453"/>
      <c r="R668" s="47"/>
      <c r="S668" s="47"/>
      <c r="T668" s="46"/>
    </row>
    <row r="669" spans="1:31" customHeight="1" ht="12.75" s="10" customFormat="1">
      <c r="A669" s="226"/>
      <c r="B669" s="258" t="s">
        <v>1569</v>
      </c>
      <c r="C669" s="181" t="s">
        <v>19</v>
      </c>
      <c r="D669" s="181" t="s">
        <v>20</v>
      </c>
      <c r="E669" s="181" t="s">
        <v>21</v>
      </c>
      <c r="F669" s="594" t="s">
        <v>1047</v>
      </c>
      <c r="G669" s="592"/>
      <c r="H669" s="592"/>
      <c r="I669" s="593"/>
      <c r="J669" s="181" t="s">
        <v>23</v>
      </c>
      <c r="K669" s="255">
        <f>SUM(L669:M669)</f>
        <v>1302</v>
      </c>
      <c r="L669" s="259">
        <v>1302</v>
      </c>
      <c r="M669" s="237"/>
      <c r="N669" s="174"/>
      <c r="P669" s="252"/>
      <c r="Q669" s="453"/>
      <c r="R669" s="47"/>
      <c r="S669" s="47"/>
      <c r="T669" s="46"/>
    </row>
    <row r="670" spans="1:31" customHeight="1" ht="12.75" s="10" customFormat="1">
      <c r="A670" s="226"/>
      <c r="B670" s="258" t="s">
        <v>1570</v>
      </c>
      <c r="C670" s="181" t="s">
        <v>19</v>
      </c>
      <c r="D670" s="181" t="s">
        <v>20</v>
      </c>
      <c r="E670" s="181" t="s">
        <v>21</v>
      </c>
      <c r="F670" s="594" t="s">
        <v>1047</v>
      </c>
      <c r="G670" s="592"/>
      <c r="H670" s="592"/>
      <c r="I670" s="593"/>
      <c r="J670" s="181" t="s">
        <v>23</v>
      </c>
      <c r="K670" s="255">
        <f>SUM(L670:M670)</f>
        <v>43952</v>
      </c>
      <c r="L670" s="259">
        <v>43952</v>
      </c>
      <c r="M670" s="237"/>
      <c r="N670" s="174"/>
      <c r="P670" s="252"/>
      <c r="Q670" s="453"/>
      <c r="R670" s="47"/>
      <c r="S670" s="47"/>
      <c r="T670" s="46"/>
    </row>
    <row r="671" spans="1:31" customHeight="1" ht="12.75" s="10" customFormat="1">
      <c r="A671" s="226"/>
      <c r="B671" s="258" t="s">
        <v>1571</v>
      </c>
      <c r="C671" s="181" t="s">
        <v>19</v>
      </c>
      <c r="D671" s="181" t="s">
        <v>20</v>
      </c>
      <c r="E671" s="181" t="s">
        <v>21</v>
      </c>
      <c r="F671" s="594" t="s">
        <v>1047</v>
      </c>
      <c r="G671" s="592"/>
      <c r="H671" s="592"/>
      <c r="I671" s="593"/>
      <c r="J671" s="181" t="s">
        <v>23</v>
      </c>
      <c r="K671" s="255">
        <f>SUM(L671:M671)</f>
        <v>7380</v>
      </c>
      <c r="L671" s="259">
        <v>7380</v>
      </c>
      <c r="M671" s="237"/>
      <c r="N671" s="174"/>
      <c r="P671" s="252"/>
      <c r="Q671" s="453"/>
      <c r="R671" s="47"/>
      <c r="S671" s="47"/>
      <c r="T671" s="46"/>
    </row>
    <row r="672" spans="1:31" customHeight="1" ht="12.75" s="10" customFormat="1">
      <c r="A672" s="226"/>
      <c r="B672" s="258" t="s">
        <v>1572</v>
      </c>
      <c r="C672" s="181" t="s">
        <v>19</v>
      </c>
      <c r="D672" s="181" t="s">
        <v>20</v>
      </c>
      <c r="E672" s="181" t="s">
        <v>21</v>
      </c>
      <c r="F672" s="594" t="s">
        <v>1047</v>
      </c>
      <c r="G672" s="592"/>
      <c r="H672" s="592"/>
      <c r="I672" s="593"/>
      <c r="J672" s="181" t="s">
        <v>23</v>
      </c>
      <c r="K672" s="255">
        <f>SUM(L672:M672)</f>
        <v>4182</v>
      </c>
      <c r="L672" s="259">
        <v>4182</v>
      </c>
      <c r="M672" s="237"/>
      <c r="N672" s="174"/>
      <c r="P672" s="252"/>
      <c r="Q672" s="453"/>
      <c r="R672" s="47"/>
      <c r="S672" s="47"/>
      <c r="T672" s="46"/>
    </row>
    <row r="673" spans="1:31" customHeight="1" ht="12.75" s="10" customFormat="1">
      <c r="A673" s="226"/>
      <c r="B673" s="258" t="s">
        <v>1573</v>
      </c>
      <c r="C673" s="181" t="s">
        <v>19</v>
      </c>
      <c r="D673" s="181" t="s">
        <v>20</v>
      </c>
      <c r="E673" s="181" t="s">
        <v>21</v>
      </c>
      <c r="F673" s="594" t="s">
        <v>1047</v>
      </c>
      <c r="G673" s="592"/>
      <c r="H673" s="592"/>
      <c r="I673" s="593"/>
      <c r="J673" s="181" t="s">
        <v>23</v>
      </c>
      <c r="K673" s="255">
        <f>SUM(L673:M673)</f>
        <v>1274</v>
      </c>
      <c r="L673" s="259">
        <v>1274</v>
      </c>
      <c r="M673" s="237"/>
      <c r="N673" s="174"/>
      <c r="P673" s="252"/>
      <c r="Q673" s="453"/>
      <c r="R673" s="47"/>
      <c r="S673" s="47"/>
      <c r="T673" s="46"/>
    </row>
    <row r="674" spans="1:31" customHeight="1" ht="12.75" s="10" customFormat="1">
      <c r="A674" s="226"/>
      <c r="B674" s="258" t="s">
        <v>1574</v>
      </c>
      <c r="C674" s="181" t="s">
        <v>19</v>
      </c>
      <c r="D674" s="181" t="s">
        <v>20</v>
      </c>
      <c r="E674" s="181" t="s">
        <v>21</v>
      </c>
      <c r="F674" s="594" t="s">
        <v>1047</v>
      </c>
      <c r="G674" s="592"/>
      <c r="H674" s="592"/>
      <c r="I674" s="593"/>
      <c r="J674" s="181" t="s">
        <v>23</v>
      </c>
      <c r="K674" s="255">
        <f>SUM(L674:M674)</f>
        <v>3630</v>
      </c>
      <c r="L674" s="259">
        <v>3630</v>
      </c>
      <c r="M674" s="237"/>
      <c r="N674" s="174"/>
      <c r="P674" s="252"/>
      <c r="Q674" s="453"/>
      <c r="R674" s="47"/>
      <c r="S674" s="47"/>
      <c r="T674" s="46"/>
    </row>
    <row r="675" spans="1:31" customHeight="1" ht="12.75" s="10" customFormat="1">
      <c r="A675" s="226"/>
      <c r="B675" s="258" t="s">
        <v>1575</v>
      </c>
      <c r="C675" s="181" t="s">
        <v>19</v>
      </c>
      <c r="D675" s="181" t="s">
        <v>20</v>
      </c>
      <c r="E675" s="181" t="s">
        <v>21</v>
      </c>
      <c r="F675" s="594" t="s">
        <v>1047</v>
      </c>
      <c r="G675" s="592"/>
      <c r="H675" s="592"/>
      <c r="I675" s="593"/>
      <c r="J675" s="181" t="s">
        <v>23</v>
      </c>
      <c r="K675" s="255">
        <f>SUM(L675:M675)</f>
        <v>57750</v>
      </c>
      <c r="L675" s="259">
        <v>57750</v>
      </c>
      <c r="M675" s="237"/>
      <c r="N675" s="174"/>
      <c r="P675" s="252"/>
      <c r="Q675" s="453"/>
      <c r="R675" s="47"/>
      <c r="S675" s="47"/>
      <c r="T675" s="46"/>
    </row>
    <row r="676" spans="1:31" customHeight="1" ht="12.75" s="10" customFormat="1">
      <c r="A676" s="226"/>
      <c r="B676" s="258" t="s">
        <v>1576</v>
      </c>
      <c r="C676" s="181" t="s">
        <v>19</v>
      </c>
      <c r="D676" s="181" t="s">
        <v>20</v>
      </c>
      <c r="E676" s="181" t="s">
        <v>21</v>
      </c>
      <c r="F676" s="594" t="s">
        <v>1047</v>
      </c>
      <c r="G676" s="592"/>
      <c r="H676" s="592"/>
      <c r="I676" s="593"/>
      <c r="J676" s="181" t="s">
        <v>23</v>
      </c>
      <c r="K676" s="255">
        <f>SUM(L676:M676)</f>
        <v>19980</v>
      </c>
      <c r="L676" s="259">
        <v>19980</v>
      </c>
      <c r="M676" s="237"/>
      <c r="N676" s="174"/>
      <c r="P676" s="252"/>
      <c r="Q676" s="453"/>
      <c r="R676" s="47"/>
      <c r="S676" s="47"/>
      <c r="T676" s="46"/>
    </row>
    <row r="677" spans="1:31" customHeight="1" ht="12.75" s="10" customFormat="1">
      <c r="A677" s="226"/>
      <c r="B677" s="328" t="s">
        <v>1577</v>
      </c>
      <c r="C677" s="181" t="s">
        <v>19</v>
      </c>
      <c r="D677" s="181" t="s">
        <v>20</v>
      </c>
      <c r="E677" s="181" t="s">
        <v>21</v>
      </c>
      <c r="F677" s="594" t="s">
        <v>1047</v>
      </c>
      <c r="G677" s="592"/>
      <c r="H677" s="592"/>
      <c r="I677" s="593"/>
      <c r="J677" s="181" t="s">
        <v>23</v>
      </c>
      <c r="K677" s="255">
        <f>SUM(L677:M677)</f>
        <v>23828.1</v>
      </c>
      <c r="L677" s="259">
        <v>23828.1</v>
      </c>
      <c r="M677" s="237"/>
      <c r="N677" s="174"/>
      <c r="P677" s="252"/>
      <c r="Q677" s="453"/>
      <c r="R677" s="47"/>
      <c r="S677" s="47"/>
      <c r="T677" s="46"/>
    </row>
    <row r="678" spans="1:31" customHeight="1" ht="12.75" s="10" customFormat="1">
      <c r="A678" s="226"/>
      <c r="B678" s="328" t="s">
        <v>1578</v>
      </c>
      <c r="C678" s="181" t="s">
        <v>19</v>
      </c>
      <c r="D678" s="181" t="s">
        <v>20</v>
      </c>
      <c r="E678" s="181" t="s">
        <v>21</v>
      </c>
      <c r="F678" s="594" t="s">
        <v>1047</v>
      </c>
      <c r="G678" s="592"/>
      <c r="H678" s="592"/>
      <c r="I678" s="593"/>
      <c r="J678" s="181" t="s">
        <v>23</v>
      </c>
      <c r="K678" s="255">
        <f>SUM(L678:M678)</f>
        <v>62517.2</v>
      </c>
      <c r="L678" s="259">
        <v>62517.2</v>
      </c>
      <c r="M678" s="237"/>
      <c r="N678" s="174"/>
      <c r="P678" s="252"/>
      <c r="Q678" s="453"/>
      <c r="R678" s="47"/>
      <c r="S678" s="47"/>
      <c r="T678" s="46"/>
    </row>
    <row r="679" spans="1:31" customHeight="1" ht="12.75" s="10" customFormat="1">
      <c r="A679" s="226"/>
      <c r="B679" s="328" t="s">
        <v>1579</v>
      </c>
      <c r="C679" s="181" t="s">
        <v>19</v>
      </c>
      <c r="D679" s="181" t="s">
        <v>20</v>
      </c>
      <c r="E679" s="181" t="s">
        <v>21</v>
      </c>
      <c r="F679" s="594" t="s">
        <v>1047</v>
      </c>
      <c r="G679" s="592"/>
      <c r="H679" s="592"/>
      <c r="I679" s="593"/>
      <c r="J679" s="181" t="s">
        <v>23</v>
      </c>
      <c r="K679" s="255">
        <f>SUM(L679:M679)</f>
        <v>62517.2</v>
      </c>
      <c r="L679" s="259">
        <v>62517.2</v>
      </c>
      <c r="M679" s="237"/>
      <c r="N679" s="174"/>
      <c r="P679" s="252"/>
      <c r="Q679" s="453"/>
      <c r="R679" s="47"/>
      <c r="S679" s="47"/>
      <c r="T679" s="46"/>
    </row>
    <row r="680" spans="1:31" customHeight="1" ht="12.75" s="10" customFormat="1">
      <c r="A680" s="226"/>
      <c r="B680" s="328" t="s">
        <v>1580</v>
      </c>
      <c r="C680" s="181" t="s">
        <v>19</v>
      </c>
      <c r="D680" s="181" t="s">
        <v>20</v>
      </c>
      <c r="E680" s="181" t="s">
        <v>21</v>
      </c>
      <c r="F680" s="594" t="s">
        <v>1047</v>
      </c>
      <c r="G680" s="592"/>
      <c r="H680" s="592"/>
      <c r="I680" s="593"/>
      <c r="J680" s="181" t="s">
        <v>23</v>
      </c>
      <c r="K680" s="255">
        <f>SUM(L680:M680)</f>
        <v>62517.2</v>
      </c>
      <c r="L680" s="259">
        <v>62517.2</v>
      </c>
      <c r="M680" s="237"/>
      <c r="N680" s="174"/>
      <c r="P680" s="252"/>
      <c r="Q680" s="453"/>
      <c r="R680" s="47"/>
      <c r="S680" s="47"/>
      <c r="T680" s="46"/>
    </row>
    <row r="681" spans="1:31" customHeight="1" ht="12.75" s="10" customFormat="1">
      <c r="A681" s="226"/>
      <c r="B681" s="328" t="s">
        <v>1581</v>
      </c>
      <c r="C681" s="181" t="s">
        <v>19</v>
      </c>
      <c r="D681" s="181" t="s">
        <v>20</v>
      </c>
      <c r="E681" s="181" t="s">
        <v>21</v>
      </c>
      <c r="F681" s="594" t="s">
        <v>1047</v>
      </c>
      <c r="G681" s="592"/>
      <c r="H681" s="592"/>
      <c r="I681" s="593"/>
      <c r="J681" s="181" t="s">
        <v>23</v>
      </c>
      <c r="K681" s="255">
        <f>SUM(L681:M681)</f>
        <v>7500</v>
      </c>
      <c r="L681" s="259">
        <v>7500</v>
      </c>
      <c r="M681" s="237"/>
      <c r="N681" s="174"/>
      <c r="P681" s="252"/>
      <c r="Q681" s="453"/>
      <c r="R681" s="47"/>
      <c r="S681" s="47"/>
      <c r="T681" s="46"/>
    </row>
    <row r="682" spans="1:31" customHeight="1" ht="12.75" s="10" customFormat="1">
      <c r="A682" s="226"/>
      <c r="B682" s="328" t="s">
        <v>1582</v>
      </c>
      <c r="C682" s="181" t="s">
        <v>19</v>
      </c>
      <c r="D682" s="181" t="s">
        <v>20</v>
      </c>
      <c r="E682" s="181" t="s">
        <v>21</v>
      </c>
      <c r="F682" s="594" t="s">
        <v>1047</v>
      </c>
      <c r="G682" s="592"/>
      <c r="H682" s="592"/>
      <c r="I682" s="593"/>
      <c r="J682" s="181" t="s">
        <v>23</v>
      </c>
      <c r="K682" s="255">
        <f>SUM(L682:M682)</f>
        <v>15000</v>
      </c>
      <c r="L682" s="259">
        <v>15000</v>
      </c>
      <c r="M682" s="237"/>
      <c r="N682" s="174"/>
      <c r="P682" s="252"/>
      <c r="Q682" s="453"/>
      <c r="R682" s="47"/>
      <c r="S682" s="47"/>
      <c r="T682" s="46"/>
    </row>
    <row r="683" spans="1:31" customHeight="1" ht="12.75" s="10" customFormat="1">
      <c r="A683" s="226"/>
      <c r="B683" s="328" t="s">
        <v>1583</v>
      </c>
      <c r="C683" s="181" t="s">
        <v>19</v>
      </c>
      <c r="D683" s="181" t="s">
        <v>20</v>
      </c>
      <c r="E683" s="181" t="s">
        <v>21</v>
      </c>
      <c r="F683" s="594" t="s">
        <v>1047</v>
      </c>
      <c r="G683" s="592"/>
      <c r="H683" s="592"/>
      <c r="I683" s="593"/>
      <c r="J683" s="181" t="s">
        <v>23</v>
      </c>
      <c r="K683" s="255">
        <f>SUM(L683:M683)</f>
        <v>23000</v>
      </c>
      <c r="L683" s="259">
        <v>23000</v>
      </c>
      <c r="M683" s="237"/>
      <c r="N683" s="174"/>
      <c r="P683" s="252"/>
      <c r="Q683" s="453"/>
      <c r="R683" s="47"/>
      <c r="S683" s="47"/>
      <c r="T683" s="46"/>
    </row>
    <row r="684" spans="1:31" customHeight="1" ht="12.75" s="10" customFormat="1">
      <c r="A684" s="226"/>
      <c r="B684" s="330" t="s">
        <v>1584</v>
      </c>
      <c r="C684" s="181" t="s">
        <v>19</v>
      </c>
      <c r="D684" s="181" t="s">
        <v>20</v>
      </c>
      <c r="E684" s="181" t="s">
        <v>21</v>
      </c>
      <c r="F684" s="594" t="s">
        <v>1047</v>
      </c>
      <c r="G684" s="592"/>
      <c r="H684" s="592"/>
      <c r="I684" s="593"/>
      <c r="J684" s="181" t="s">
        <v>23</v>
      </c>
      <c r="K684" s="255">
        <f>SUM(L684:M684)</f>
        <v>20000</v>
      </c>
      <c r="L684" s="259">
        <v>20000</v>
      </c>
      <c r="M684" s="237"/>
      <c r="N684" s="174"/>
      <c r="P684" s="252"/>
      <c r="Q684" s="453"/>
      <c r="R684" s="47"/>
      <c r="S684" s="47"/>
      <c r="T684" s="46"/>
    </row>
    <row r="685" spans="1:31" customHeight="1" ht="12.75" s="10" customFormat="1">
      <c r="A685" s="226"/>
      <c r="B685" s="330" t="s">
        <v>1585</v>
      </c>
      <c r="C685" s="181" t="s">
        <v>19</v>
      </c>
      <c r="D685" s="181" t="s">
        <v>20</v>
      </c>
      <c r="E685" s="181" t="s">
        <v>21</v>
      </c>
      <c r="F685" s="594" t="s">
        <v>1047</v>
      </c>
      <c r="G685" s="592"/>
      <c r="H685" s="592"/>
      <c r="I685" s="593"/>
      <c r="J685" s="181" t="s">
        <v>23</v>
      </c>
      <c r="K685" s="255">
        <f>SUM(L685:M685)</f>
        <v>104000</v>
      </c>
      <c r="L685" s="259">
        <v>104000</v>
      </c>
      <c r="M685" s="237"/>
      <c r="N685" s="174"/>
      <c r="P685" s="252"/>
      <c r="Q685" s="453"/>
      <c r="R685" s="47"/>
      <c r="S685" s="47"/>
      <c r="T685" s="46"/>
    </row>
    <row r="686" spans="1:31" customHeight="1" ht="12.75" s="10" customFormat="1">
      <c r="A686" s="226"/>
      <c r="B686" s="330" t="s">
        <v>1585</v>
      </c>
      <c r="C686" s="181" t="s">
        <v>19</v>
      </c>
      <c r="D686" s="181" t="s">
        <v>20</v>
      </c>
      <c r="E686" s="181" t="s">
        <v>21</v>
      </c>
      <c r="F686" s="594" t="s">
        <v>1047</v>
      </c>
      <c r="G686" s="592"/>
      <c r="H686" s="592"/>
      <c r="I686" s="593"/>
      <c r="J686" s="181" t="s">
        <v>23</v>
      </c>
      <c r="K686" s="255">
        <f>SUM(L686:M686)</f>
        <v>9000</v>
      </c>
      <c r="L686" s="259">
        <v>9000</v>
      </c>
      <c r="M686" s="237"/>
      <c r="N686" s="174"/>
      <c r="P686" s="252"/>
      <c r="Q686" s="453"/>
      <c r="R686" s="47"/>
      <c r="S686" s="47"/>
      <c r="T686" s="46"/>
    </row>
    <row r="687" spans="1:31" customHeight="1" ht="12.75" s="10" customFormat="1">
      <c r="A687" s="226"/>
      <c r="B687" s="330" t="s">
        <v>1585</v>
      </c>
      <c r="C687" s="181" t="s">
        <v>19</v>
      </c>
      <c r="D687" s="181" t="s">
        <v>20</v>
      </c>
      <c r="E687" s="181" t="s">
        <v>21</v>
      </c>
      <c r="F687" s="594" t="s">
        <v>1047</v>
      </c>
      <c r="G687" s="592"/>
      <c r="H687" s="592"/>
      <c r="I687" s="593"/>
      <c r="J687" s="181" t="s">
        <v>23</v>
      </c>
      <c r="K687" s="255">
        <f>SUM(L687:M687)</f>
        <v>22500</v>
      </c>
      <c r="L687" s="259">
        <v>22500</v>
      </c>
      <c r="M687" s="237"/>
      <c r="N687" s="174"/>
      <c r="P687" s="252"/>
      <c r="Q687" s="453"/>
      <c r="R687" s="47"/>
      <c r="S687" s="47"/>
      <c r="T687" s="46"/>
    </row>
    <row r="688" spans="1:31" customHeight="1" ht="12.75" s="10" customFormat="1">
      <c r="A688" s="226"/>
      <c r="B688" s="330" t="s">
        <v>1585</v>
      </c>
      <c r="C688" s="181" t="s">
        <v>19</v>
      </c>
      <c r="D688" s="181" t="s">
        <v>20</v>
      </c>
      <c r="E688" s="181" t="s">
        <v>21</v>
      </c>
      <c r="F688" s="594" t="s">
        <v>1047</v>
      </c>
      <c r="G688" s="592"/>
      <c r="H688" s="592"/>
      <c r="I688" s="593"/>
      <c r="J688" s="181" t="s">
        <v>23</v>
      </c>
      <c r="K688" s="255">
        <f>SUM(L688:M688)</f>
        <v>43000</v>
      </c>
      <c r="L688" s="259">
        <v>43000</v>
      </c>
      <c r="M688" s="237"/>
      <c r="N688" s="174"/>
      <c r="P688" s="252"/>
      <c r="Q688" s="453"/>
      <c r="R688" s="47"/>
      <c r="S688" s="47"/>
      <c r="T688" s="46"/>
    </row>
    <row r="689" spans="1:31" customHeight="1" ht="12.75" s="10" customFormat="1">
      <c r="A689" s="226"/>
      <c r="B689" s="258" t="s">
        <v>1586</v>
      </c>
      <c r="C689" s="181" t="s">
        <v>19</v>
      </c>
      <c r="D689" s="181" t="s">
        <v>20</v>
      </c>
      <c r="E689" s="181" t="s">
        <v>21</v>
      </c>
      <c r="F689" s="594" t="s">
        <v>1047</v>
      </c>
      <c r="G689" s="592"/>
      <c r="H689" s="592"/>
      <c r="I689" s="593"/>
      <c r="J689" s="181" t="s">
        <v>23</v>
      </c>
      <c r="K689" s="255">
        <f>SUM(L689:M689)</f>
        <v>33880</v>
      </c>
      <c r="L689" s="259">
        <v>33880</v>
      </c>
      <c r="M689" s="237"/>
      <c r="N689" s="174"/>
      <c r="P689" s="252"/>
      <c r="Q689" s="453"/>
      <c r="R689" s="47"/>
      <c r="S689" s="47"/>
      <c r="T689" s="46"/>
    </row>
    <row r="690" spans="1:31" customHeight="1" ht="12.75" s="10" customFormat="1">
      <c r="A690" s="226"/>
      <c r="B690" s="258" t="s">
        <v>1587</v>
      </c>
      <c r="C690" s="181" t="s">
        <v>19</v>
      </c>
      <c r="D690" s="181" t="s">
        <v>20</v>
      </c>
      <c r="E690" s="181" t="s">
        <v>21</v>
      </c>
      <c r="F690" s="594" t="s">
        <v>1047</v>
      </c>
      <c r="G690" s="592"/>
      <c r="H690" s="592"/>
      <c r="I690" s="593"/>
      <c r="J690" s="181" t="s">
        <v>23</v>
      </c>
      <c r="K690" s="255">
        <f>SUM(L690:M690)</f>
        <v>33880</v>
      </c>
      <c r="L690" s="259">
        <v>33880</v>
      </c>
      <c r="M690" s="237"/>
      <c r="N690" s="174"/>
      <c r="P690" s="252"/>
      <c r="Q690" s="453"/>
      <c r="R690" s="47"/>
      <c r="S690" s="47"/>
      <c r="T690" s="46"/>
    </row>
    <row r="691" spans="1:31" customHeight="1" ht="12.75" s="10" customFormat="1">
      <c r="A691" s="226"/>
      <c r="B691" s="258" t="s">
        <v>1588</v>
      </c>
      <c r="C691" s="181" t="s">
        <v>19</v>
      </c>
      <c r="D691" s="181" t="s">
        <v>20</v>
      </c>
      <c r="E691" s="181" t="s">
        <v>21</v>
      </c>
      <c r="F691" s="594" t="s">
        <v>1047</v>
      </c>
      <c r="G691" s="592"/>
      <c r="H691" s="592"/>
      <c r="I691" s="593"/>
      <c r="J691" s="181" t="s">
        <v>23</v>
      </c>
      <c r="K691" s="255">
        <f>SUM(L691:M691)</f>
        <v>7050</v>
      </c>
      <c r="L691" s="259">
        <v>7050</v>
      </c>
      <c r="M691" s="237"/>
      <c r="N691" s="174"/>
      <c r="P691" s="252"/>
      <c r="Q691" s="453"/>
      <c r="R691" s="47"/>
      <c r="S691" s="47"/>
      <c r="T691" s="46"/>
    </row>
    <row r="692" spans="1:31" customHeight="1" ht="12.75" s="10" customFormat="1">
      <c r="A692" s="226"/>
      <c r="B692" s="258" t="s">
        <v>1589</v>
      </c>
      <c r="C692" s="181" t="s">
        <v>19</v>
      </c>
      <c r="D692" s="181" t="s">
        <v>20</v>
      </c>
      <c r="E692" s="181" t="s">
        <v>21</v>
      </c>
      <c r="F692" s="594" t="s">
        <v>1047</v>
      </c>
      <c r="G692" s="592"/>
      <c r="H692" s="592"/>
      <c r="I692" s="593"/>
      <c r="J692" s="181" t="s">
        <v>23</v>
      </c>
      <c r="K692" s="255">
        <f>SUM(L692:M692)</f>
        <v>36592</v>
      </c>
      <c r="L692" s="259">
        <v>36592</v>
      </c>
      <c r="M692" s="237"/>
      <c r="N692" s="174"/>
      <c r="P692" s="252"/>
      <c r="Q692" s="453"/>
      <c r="R692" s="47"/>
      <c r="S692" s="47"/>
      <c r="T692" s="46"/>
    </row>
    <row r="693" spans="1:31" customHeight="1" ht="12.75" s="10" customFormat="1">
      <c r="A693" s="226"/>
      <c r="B693" s="330" t="s">
        <v>1590</v>
      </c>
      <c r="C693" s="181" t="s">
        <v>19</v>
      </c>
      <c r="D693" s="181" t="s">
        <v>20</v>
      </c>
      <c r="E693" s="181" t="s">
        <v>21</v>
      </c>
      <c r="F693" s="594" t="s">
        <v>1047</v>
      </c>
      <c r="G693" s="592"/>
      <c r="H693" s="592"/>
      <c r="I693" s="593"/>
      <c r="J693" s="181" t="s">
        <v>23</v>
      </c>
      <c r="K693" s="255">
        <f>SUM(L693:M693)</f>
        <v>192692.5</v>
      </c>
      <c r="L693" s="259">
        <v>192692.5</v>
      </c>
      <c r="M693" s="237"/>
      <c r="N693" s="174"/>
      <c r="P693" s="252"/>
      <c r="Q693" s="453"/>
      <c r="R693" s="47"/>
      <c r="S693" s="47"/>
      <c r="T693" s="46"/>
    </row>
    <row r="694" spans="1:31" customHeight="1" ht="12.75" s="10" customFormat="1">
      <c r="A694" s="226"/>
      <c r="B694" s="330" t="s">
        <v>1591</v>
      </c>
      <c r="C694" s="181" t="s">
        <v>19</v>
      </c>
      <c r="D694" s="181" t="s">
        <v>20</v>
      </c>
      <c r="E694" s="181" t="s">
        <v>21</v>
      </c>
      <c r="F694" s="594" t="s">
        <v>1047</v>
      </c>
      <c r="G694" s="592"/>
      <c r="H694" s="592"/>
      <c r="I694" s="593"/>
      <c r="J694" s="181" t="s">
        <v>23</v>
      </c>
      <c r="K694" s="255">
        <f>SUM(L694:M694)</f>
        <v>60985</v>
      </c>
      <c r="L694" s="259">
        <v>60985</v>
      </c>
      <c r="M694" s="237"/>
      <c r="N694" s="174"/>
      <c r="P694" s="252"/>
      <c r="Q694" s="453"/>
      <c r="R694" s="47"/>
      <c r="S694" s="47"/>
      <c r="T694" s="46"/>
    </row>
    <row r="695" spans="1:31" customHeight="1" ht="12.75" s="10" customFormat="1">
      <c r="A695" s="226"/>
      <c r="B695" s="265" t="s">
        <v>1592</v>
      </c>
      <c r="C695" s="181" t="s">
        <v>19</v>
      </c>
      <c r="D695" s="181" t="s">
        <v>20</v>
      </c>
      <c r="E695" s="181" t="s">
        <v>21</v>
      </c>
      <c r="F695" s="594" t="s">
        <v>1047</v>
      </c>
      <c r="G695" s="592"/>
      <c r="H695" s="592"/>
      <c r="I695" s="593"/>
      <c r="J695" s="181" t="s">
        <v>23</v>
      </c>
      <c r="K695" s="255">
        <f>SUM(L695:M695)</f>
        <v>82500</v>
      </c>
      <c r="L695" s="259">
        <v>82500</v>
      </c>
      <c r="M695" s="237"/>
      <c r="N695" s="174"/>
      <c r="P695" s="252"/>
      <c r="Q695" s="453"/>
      <c r="R695" s="47"/>
      <c r="S695" s="47"/>
      <c r="T695" s="46"/>
    </row>
    <row r="696" spans="1:31" customHeight="1" ht="12.75" s="10" customFormat="1">
      <c r="A696" s="226"/>
      <c r="B696" s="265" t="s">
        <v>1593</v>
      </c>
      <c r="C696" s="181" t="s">
        <v>19</v>
      </c>
      <c r="D696" s="181" t="s">
        <v>20</v>
      </c>
      <c r="E696" s="181" t="s">
        <v>21</v>
      </c>
      <c r="F696" s="594" t="s">
        <v>1047</v>
      </c>
      <c r="G696" s="592"/>
      <c r="H696" s="592"/>
      <c r="I696" s="593"/>
      <c r="J696" s="181" t="s">
        <v>23</v>
      </c>
      <c r="K696" s="255">
        <f>SUM(L696:M696)</f>
        <v>82915</v>
      </c>
      <c r="L696" s="259">
        <v>82915</v>
      </c>
      <c r="M696" s="237"/>
      <c r="N696" s="174"/>
      <c r="P696" s="252"/>
      <c r="Q696" s="453"/>
      <c r="R696" s="47"/>
      <c r="S696" s="47"/>
      <c r="T696" s="46"/>
    </row>
    <row r="697" spans="1:31" customHeight="1" ht="12.75" s="10" customFormat="1">
      <c r="A697" s="226"/>
      <c r="B697" s="265" t="s">
        <v>1594</v>
      </c>
      <c r="C697" s="181" t="s">
        <v>19</v>
      </c>
      <c r="D697" s="181" t="s">
        <v>20</v>
      </c>
      <c r="E697" s="181" t="s">
        <v>21</v>
      </c>
      <c r="F697" s="594" t="s">
        <v>1047</v>
      </c>
      <c r="G697" s="592"/>
      <c r="H697" s="592"/>
      <c r="I697" s="593"/>
      <c r="J697" s="181" t="s">
        <v>23</v>
      </c>
      <c r="K697" s="255">
        <f>SUM(L697:M697)</f>
        <v>82915</v>
      </c>
      <c r="L697" s="259">
        <v>82915</v>
      </c>
      <c r="M697" s="237"/>
      <c r="N697" s="174"/>
      <c r="P697" s="252"/>
      <c r="Q697" s="453"/>
      <c r="R697" s="47"/>
      <c r="S697" s="47"/>
      <c r="T697" s="46"/>
    </row>
    <row r="698" spans="1:31" customHeight="1" ht="12.75" s="10" customFormat="1">
      <c r="A698" s="226"/>
      <c r="B698" s="265" t="s">
        <v>1595</v>
      </c>
      <c r="C698" s="181" t="s">
        <v>19</v>
      </c>
      <c r="D698" s="181" t="s">
        <v>20</v>
      </c>
      <c r="E698" s="181" t="s">
        <v>21</v>
      </c>
      <c r="F698" s="594" t="s">
        <v>1047</v>
      </c>
      <c r="G698" s="592"/>
      <c r="H698" s="592"/>
      <c r="I698" s="593"/>
      <c r="J698" s="181" t="s">
        <v>23</v>
      </c>
      <c r="K698" s="255">
        <f>SUM(L698:M698)</f>
        <v>82915</v>
      </c>
      <c r="L698" s="259">
        <v>82915</v>
      </c>
      <c r="M698" s="237"/>
      <c r="N698" s="174"/>
      <c r="P698" s="252"/>
      <c r="Q698" s="453"/>
      <c r="R698" s="47"/>
      <c r="S698" s="47"/>
      <c r="T698" s="46"/>
    </row>
    <row r="699" spans="1:31" customHeight="1" ht="12.75" s="10" customFormat="1">
      <c r="A699" s="226"/>
      <c r="B699" s="265" t="s">
        <v>1596</v>
      </c>
      <c r="C699" s="181" t="s">
        <v>19</v>
      </c>
      <c r="D699" s="181" t="s">
        <v>20</v>
      </c>
      <c r="E699" s="181" t="s">
        <v>21</v>
      </c>
      <c r="F699" s="594" t="s">
        <v>1047</v>
      </c>
      <c r="G699" s="592"/>
      <c r="H699" s="592"/>
      <c r="I699" s="593"/>
      <c r="J699" s="181" t="s">
        <v>23</v>
      </c>
      <c r="K699" s="255">
        <f>SUM(L699:M699)</f>
        <v>18600</v>
      </c>
      <c r="L699" s="259">
        <v>18600</v>
      </c>
      <c r="M699" s="237"/>
      <c r="N699" s="174"/>
      <c r="P699" s="252"/>
      <c r="Q699" s="453"/>
      <c r="R699" s="47"/>
      <c r="S699" s="47"/>
      <c r="T699" s="46"/>
    </row>
    <row r="700" spans="1:31" customHeight="1" ht="12.75" s="10" customFormat="1">
      <c r="A700" s="226"/>
      <c r="B700" s="330" t="s">
        <v>1597</v>
      </c>
      <c r="C700" s="181" t="s">
        <v>19</v>
      </c>
      <c r="D700" s="181" t="s">
        <v>20</v>
      </c>
      <c r="E700" s="181" t="s">
        <v>21</v>
      </c>
      <c r="F700" s="594" t="s">
        <v>1047</v>
      </c>
      <c r="G700" s="592"/>
      <c r="H700" s="592"/>
      <c r="I700" s="593"/>
      <c r="J700" s="181" t="s">
        <v>23</v>
      </c>
      <c r="K700" s="255">
        <f>SUM(L700:M700)</f>
        <v>183600</v>
      </c>
      <c r="L700" s="259">
        <v>183600</v>
      </c>
      <c r="M700" s="237"/>
      <c r="N700" s="174"/>
      <c r="P700" s="252"/>
      <c r="Q700" s="453"/>
      <c r="R700" s="47"/>
      <c r="S700" s="47"/>
      <c r="T700" s="46"/>
    </row>
    <row r="701" spans="1:31" customHeight="1" ht="12.75" s="10" customFormat="1">
      <c r="A701" s="226"/>
      <c r="B701" s="330" t="s">
        <v>1598</v>
      </c>
      <c r="C701" s="181" t="s">
        <v>19</v>
      </c>
      <c r="D701" s="181" t="s">
        <v>20</v>
      </c>
      <c r="E701" s="181" t="s">
        <v>21</v>
      </c>
      <c r="F701" s="594" t="s">
        <v>1047</v>
      </c>
      <c r="G701" s="592"/>
      <c r="H701" s="592"/>
      <c r="I701" s="593"/>
      <c r="J701" s="181" t="s">
        <v>23</v>
      </c>
      <c r="K701" s="255">
        <f>SUM(L701:M701)</f>
        <v>75600</v>
      </c>
      <c r="L701" s="259">
        <v>75600</v>
      </c>
      <c r="M701" s="237"/>
      <c r="N701" s="174"/>
      <c r="P701" s="252"/>
      <c r="Q701" s="453"/>
      <c r="R701" s="47"/>
      <c r="S701" s="47"/>
      <c r="T701" s="46"/>
    </row>
    <row r="702" spans="1:31" customHeight="1" ht="12.75" s="10" customFormat="1">
      <c r="A702" s="226"/>
      <c r="B702" s="330" t="s">
        <v>1599</v>
      </c>
      <c r="C702" s="181" t="s">
        <v>19</v>
      </c>
      <c r="D702" s="181" t="s">
        <v>20</v>
      </c>
      <c r="E702" s="181" t="s">
        <v>21</v>
      </c>
      <c r="F702" s="594" t="s">
        <v>1047</v>
      </c>
      <c r="G702" s="592"/>
      <c r="H702" s="592"/>
      <c r="I702" s="593"/>
      <c r="J702" s="181" t="s">
        <v>23</v>
      </c>
      <c r="K702" s="255">
        <f>SUM(L702:M702)</f>
        <v>569026</v>
      </c>
      <c r="L702" s="259">
        <v>569026</v>
      </c>
      <c r="M702" s="237"/>
      <c r="N702" s="174"/>
      <c r="P702" s="252"/>
      <c r="Q702" s="453"/>
      <c r="R702" s="47"/>
      <c r="S702" s="47"/>
      <c r="T702" s="46"/>
    </row>
    <row r="703" spans="1:31" customHeight="1" ht="12.75" s="10" customFormat="1">
      <c r="A703" s="226"/>
      <c r="B703" s="330" t="s">
        <v>1600</v>
      </c>
      <c r="C703" s="181" t="s">
        <v>19</v>
      </c>
      <c r="D703" s="181" t="s">
        <v>20</v>
      </c>
      <c r="E703" s="181" t="s">
        <v>21</v>
      </c>
      <c r="F703" s="594" t="s">
        <v>1047</v>
      </c>
      <c r="G703" s="592"/>
      <c r="H703" s="592"/>
      <c r="I703" s="593"/>
      <c r="J703" s="181" t="s">
        <v>23</v>
      </c>
      <c r="K703" s="255">
        <f>SUM(L703:M703)</f>
        <v>75600</v>
      </c>
      <c r="L703" s="259">
        <v>75600</v>
      </c>
      <c r="M703" s="237"/>
      <c r="N703" s="174"/>
      <c r="P703" s="252"/>
      <c r="Q703" s="453"/>
      <c r="R703" s="47"/>
      <c r="S703" s="47"/>
      <c r="T703" s="46"/>
    </row>
    <row r="704" spans="1:31" customHeight="1" ht="12.75" s="10" customFormat="1">
      <c r="A704" s="226"/>
      <c r="B704" s="331" t="s">
        <v>1601</v>
      </c>
      <c r="C704" s="181" t="s">
        <v>19</v>
      </c>
      <c r="D704" s="181" t="s">
        <v>20</v>
      </c>
      <c r="E704" s="181" t="s">
        <v>21</v>
      </c>
      <c r="F704" s="594" t="s">
        <v>1047</v>
      </c>
      <c r="G704" s="592"/>
      <c r="H704" s="592"/>
      <c r="I704" s="593"/>
      <c r="J704" s="181" t="s">
        <v>23</v>
      </c>
      <c r="K704" s="255">
        <f>SUM(L704:M704)</f>
        <v>7500</v>
      </c>
      <c r="L704" s="259">
        <v>7500</v>
      </c>
      <c r="M704" s="237"/>
      <c r="N704" s="174"/>
      <c r="P704" s="252"/>
      <c r="Q704" s="453"/>
      <c r="R704" s="47"/>
      <c r="S704" s="47"/>
      <c r="T704" s="46"/>
    </row>
    <row r="705" spans="1:31" customHeight="1" ht="12.75" s="10" customFormat="1">
      <c r="A705" s="226"/>
      <c r="B705" s="331" t="s">
        <v>1602</v>
      </c>
      <c r="C705" s="181" t="s">
        <v>19</v>
      </c>
      <c r="D705" s="181" t="s">
        <v>20</v>
      </c>
      <c r="E705" s="181" t="s">
        <v>21</v>
      </c>
      <c r="F705" s="594" t="s">
        <v>1047</v>
      </c>
      <c r="G705" s="592"/>
      <c r="H705" s="592"/>
      <c r="I705" s="593"/>
      <c r="J705" s="181" t="s">
        <v>23</v>
      </c>
      <c r="K705" s="255">
        <f>SUM(L705:M705)</f>
        <v>196927.5</v>
      </c>
      <c r="L705" s="259">
        <v>196927.5</v>
      </c>
      <c r="M705" s="237"/>
      <c r="N705" s="174"/>
      <c r="P705" s="252"/>
      <c r="Q705" s="453"/>
      <c r="R705" s="47"/>
      <c r="S705" s="47"/>
      <c r="T705" s="46"/>
    </row>
    <row r="706" spans="1:31" customHeight="1" ht="12.75" s="10" customFormat="1">
      <c r="A706" s="226"/>
      <c r="B706" s="331" t="s">
        <v>1603</v>
      </c>
      <c r="C706" s="181" t="s">
        <v>19</v>
      </c>
      <c r="D706" s="181" t="s">
        <v>20</v>
      </c>
      <c r="E706" s="181" t="s">
        <v>21</v>
      </c>
      <c r="F706" s="594" t="s">
        <v>1047</v>
      </c>
      <c r="G706" s="592"/>
      <c r="H706" s="592"/>
      <c r="I706" s="593"/>
      <c r="J706" s="181" t="s">
        <v>23</v>
      </c>
      <c r="K706" s="255">
        <f>SUM(L706:M706)</f>
        <v>103334</v>
      </c>
      <c r="L706" s="259">
        <v>103334</v>
      </c>
      <c r="M706" s="237"/>
      <c r="N706" s="174"/>
      <c r="P706" s="252"/>
      <c r="Q706" s="453"/>
      <c r="R706" s="47"/>
      <c r="S706" s="47"/>
      <c r="T706" s="46"/>
    </row>
    <row r="707" spans="1:31" customHeight="1" ht="12.75" s="10" customFormat="1">
      <c r="A707" s="226"/>
      <c r="B707" s="331" t="s">
        <v>1604</v>
      </c>
      <c r="C707" s="181" t="s">
        <v>19</v>
      </c>
      <c r="D707" s="181" t="s">
        <v>20</v>
      </c>
      <c r="E707" s="181" t="s">
        <v>21</v>
      </c>
      <c r="F707" s="594" t="s">
        <v>1047</v>
      </c>
      <c r="G707" s="592"/>
      <c r="H707" s="592"/>
      <c r="I707" s="593"/>
      <c r="J707" s="181" t="s">
        <v>23</v>
      </c>
      <c r="K707" s="255">
        <f>SUM(L707:M707)</f>
        <v>103334</v>
      </c>
      <c r="L707" s="259">
        <v>103334</v>
      </c>
      <c r="M707" s="237"/>
      <c r="N707" s="174"/>
      <c r="P707" s="252"/>
      <c r="Q707" s="453"/>
      <c r="R707" s="47"/>
      <c r="S707" s="47"/>
      <c r="T707" s="46"/>
    </row>
    <row r="708" spans="1:31" customHeight="1" ht="12.75" s="10" customFormat="1">
      <c r="A708" s="226"/>
      <c r="B708" s="331" t="s">
        <v>1605</v>
      </c>
      <c r="C708" s="181" t="s">
        <v>19</v>
      </c>
      <c r="D708" s="181" t="s">
        <v>20</v>
      </c>
      <c r="E708" s="181" t="s">
        <v>21</v>
      </c>
      <c r="F708" s="594" t="s">
        <v>1047</v>
      </c>
      <c r="G708" s="592"/>
      <c r="H708" s="592"/>
      <c r="I708" s="593"/>
      <c r="J708" s="181" t="s">
        <v>23</v>
      </c>
      <c r="K708" s="255">
        <f>SUM(L708:M708)</f>
        <v>103334</v>
      </c>
      <c r="L708" s="259">
        <v>103334</v>
      </c>
      <c r="M708" s="237"/>
      <c r="N708" s="174"/>
      <c r="P708" s="252"/>
      <c r="Q708" s="453"/>
      <c r="R708" s="47"/>
      <c r="S708" s="47"/>
      <c r="T708" s="46"/>
    </row>
    <row r="709" spans="1:31" customHeight="1" ht="12.75" s="10" customFormat="1">
      <c r="A709" s="226"/>
      <c r="B709" s="279" t="s">
        <v>1606</v>
      </c>
      <c r="C709" s="181" t="s">
        <v>19</v>
      </c>
      <c r="D709" s="181" t="s">
        <v>20</v>
      </c>
      <c r="E709" s="181" t="s">
        <v>21</v>
      </c>
      <c r="F709" s="594" t="s">
        <v>1047</v>
      </c>
      <c r="G709" s="592"/>
      <c r="H709" s="592"/>
      <c r="I709" s="593"/>
      <c r="J709" s="181" t="s">
        <v>23</v>
      </c>
      <c r="K709" s="255">
        <f>SUM(L709:M709)</f>
        <v>3050</v>
      </c>
      <c r="L709" s="259">
        <v>3050</v>
      </c>
      <c r="M709" s="237"/>
      <c r="N709" s="174"/>
      <c r="P709" s="252"/>
      <c r="Q709" s="453"/>
      <c r="R709" s="47"/>
      <c r="S709" s="47"/>
      <c r="T709" s="46"/>
    </row>
    <row r="710" spans="1:31" customHeight="1" ht="12.75" s="10" customFormat="1">
      <c r="A710" s="226"/>
      <c r="B710" s="279" t="s">
        <v>1607</v>
      </c>
      <c r="C710" s="181" t="s">
        <v>19</v>
      </c>
      <c r="D710" s="181" t="s">
        <v>20</v>
      </c>
      <c r="E710" s="181" t="s">
        <v>21</v>
      </c>
      <c r="F710" s="594" t="s">
        <v>1047</v>
      </c>
      <c r="G710" s="592"/>
      <c r="H710" s="592"/>
      <c r="I710" s="593"/>
      <c r="J710" s="181" t="s">
        <v>23</v>
      </c>
      <c r="K710" s="255">
        <f>SUM(L710:M710)</f>
        <v>3050</v>
      </c>
      <c r="L710" s="259">
        <v>3050</v>
      </c>
      <c r="M710" s="237"/>
      <c r="N710" s="174"/>
      <c r="P710" s="252"/>
      <c r="Q710" s="453"/>
      <c r="R710" s="47"/>
      <c r="S710" s="47"/>
      <c r="T710" s="46"/>
    </row>
    <row r="711" spans="1:31" customHeight="1" ht="12.75" s="10" customFormat="1">
      <c r="A711" s="226"/>
      <c r="B711" s="279" t="s">
        <v>1608</v>
      </c>
      <c r="C711" s="181" t="s">
        <v>19</v>
      </c>
      <c r="D711" s="181" t="s">
        <v>20</v>
      </c>
      <c r="E711" s="181" t="s">
        <v>21</v>
      </c>
      <c r="F711" s="594" t="s">
        <v>1047</v>
      </c>
      <c r="G711" s="592"/>
      <c r="H711" s="592"/>
      <c r="I711" s="593"/>
      <c r="J711" s="181" t="s">
        <v>23</v>
      </c>
      <c r="K711" s="255">
        <f>SUM(L711:M711)</f>
        <v>980</v>
      </c>
      <c r="L711" s="259">
        <v>980</v>
      </c>
      <c r="M711" s="237"/>
      <c r="N711" s="174"/>
      <c r="P711" s="252"/>
      <c r="Q711" s="453"/>
      <c r="R711" s="47"/>
      <c r="S711" s="47"/>
      <c r="T711" s="46"/>
    </row>
    <row r="712" spans="1:31" customHeight="1" ht="12.75" s="10" customFormat="1">
      <c r="A712" s="226"/>
      <c r="B712" s="279" t="s">
        <v>1609</v>
      </c>
      <c r="C712" s="181" t="s">
        <v>19</v>
      </c>
      <c r="D712" s="181" t="s">
        <v>20</v>
      </c>
      <c r="E712" s="181" t="s">
        <v>21</v>
      </c>
      <c r="F712" s="594" t="s">
        <v>1047</v>
      </c>
      <c r="G712" s="592"/>
      <c r="H712" s="592"/>
      <c r="I712" s="593"/>
      <c r="J712" s="181" t="s">
        <v>23</v>
      </c>
      <c r="K712" s="255">
        <f>SUM(L712:M712)</f>
        <v>980</v>
      </c>
      <c r="L712" s="259">
        <v>980</v>
      </c>
      <c r="M712" s="237"/>
      <c r="N712" s="174"/>
      <c r="P712" s="252"/>
      <c r="Q712" s="453"/>
      <c r="R712" s="47"/>
      <c r="S712" s="47"/>
      <c r="T712" s="46"/>
    </row>
    <row r="713" spans="1:31" customHeight="1" ht="12.75" s="10" customFormat="1">
      <c r="A713" s="226"/>
      <c r="B713" s="279" t="s">
        <v>1610</v>
      </c>
      <c r="C713" s="181" t="s">
        <v>19</v>
      </c>
      <c r="D713" s="181" t="s">
        <v>20</v>
      </c>
      <c r="E713" s="181" t="s">
        <v>21</v>
      </c>
      <c r="F713" s="594" t="s">
        <v>1047</v>
      </c>
      <c r="G713" s="592"/>
      <c r="H713" s="592"/>
      <c r="I713" s="593"/>
      <c r="J713" s="181" t="s">
        <v>23</v>
      </c>
      <c r="K713" s="255">
        <f>SUM(L713:M713)</f>
        <v>944</v>
      </c>
      <c r="L713" s="259">
        <v>944</v>
      </c>
      <c r="M713" s="237"/>
      <c r="N713" s="174"/>
      <c r="P713" s="252"/>
      <c r="Q713" s="453"/>
      <c r="R713" s="47"/>
      <c r="S713" s="47"/>
      <c r="T713" s="46"/>
    </row>
    <row r="714" spans="1:31" customHeight="1" ht="12.75" s="10" customFormat="1">
      <c r="A714" s="226"/>
      <c r="B714" s="279" t="s">
        <v>1611</v>
      </c>
      <c r="C714" s="181" t="s">
        <v>19</v>
      </c>
      <c r="D714" s="181" t="s">
        <v>20</v>
      </c>
      <c r="E714" s="181" t="s">
        <v>21</v>
      </c>
      <c r="F714" s="594" t="s">
        <v>1047</v>
      </c>
      <c r="G714" s="592"/>
      <c r="H714" s="592"/>
      <c r="I714" s="593"/>
      <c r="J714" s="181" t="s">
        <v>23</v>
      </c>
      <c r="K714" s="255">
        <f>SUM(L714:M714)</f>
        <v>610</v>
      </c>
      <c r="L714" s="259">
        <v>610</v>
      </c>
      <c r="M714" s="237"/>
      <c r="N714" s="174"/>
      <c r="P714" s="252"/>
      <c r="Q714" s="453"/>
      <c r="R714" s="47"/>
      <c r="S714" s="47"/>
      <c r="T714" s="46"/>
    </row>
    <row r="715" spans="1:31" customHeight="1" ht="12.75" s="10" customFormat="1">
      <c r="A715" s="226"/>
      <c r="B715" s="332" t="s">
        <v>1612</v>
      </c>
      <c r="C715" s="181" t="s">
        <v>19</v>
      </c>
      <c r="D715" s="181" t="s">
        <v>20</v>
      </c>
      <c r="E715" s="181" t="s">
        <v>21</v>
      </c>
      <c r="F715" s="594" t="s">
        <v>1047</v>
      </c>
      <c r="G715" s="592"/>
      <c r="H715" s="592"/>
      <c r="I715" s="593"/>
      <c r="J715" s="181" t="s">
        <v>23</v>
      </c>
      <c r="K715" s="255">
        <f>SUM(L715:M715)</f>
        <v>30000</v>
      </c>
      <c r="L715" s="259">
        <v>30000</v>
      </c>
      <c r="M715" s="237"/>
      <c r="N715" s="174"/>
      <c r="P715" s="252"/>
      <c r="Q715" s="453"/>
      <c r="R715" s="47"/>
      <c r="S715" s="47"/>
      <c r="T715" s="46"/>
    </row>
    <row r="716" spans="1:31" customHeight="1" ht="12.75" s="10" customFormat="1">
      <c r="A716" s="226"/>
      <c r="B716" s="332" t="s">
        <v>1613</v>
      </c>
      <c r="C716" s="181" t="s">
        <v>19</v>
      </c>
      <c r="D716" s="181" t="s">
        <v>20</v>
      </c>
      <c r="E716" s="181" t="s">
        <v>21</v>
      </c>
      <c r="F716" s="594" t="s">
        <v>1047</v>
      </c>
      <c r="G716" s="592"/>
      <c r="H716" s="592"/>
      <c r="I716" s="593"/>
      <c r="J716" s="181" t="s">
        <v>23</v>
      </c>
      <c r="K716" s="255">
        <f>SUM(L716:M716)</f>
        <v>27000</v>
      </c>
      <c r="L716" s="259">
        <v>27000</v>
      </c>
      <c r="M716" s="237"/>
      <c r="N716" s="174"/>
      <c r="P716" s="252"/>
      <c r="Q716" s="453"/>
      <c r="R716" s="47"/>
      <c r="S716" s="47"/>
      <c r="T716" s="46"/>
    </row>
    <row r="717" spans="1:31" customHeight="1" ht="12.75" s="10" customFormat="1">
      <c r="A717" s="226"/>
      <c r="B717" s="332" t="s">
        <v>1614</v>
      </c>
      <c r="C717" s="181" t="s">
        <v>19</v>
      </c>
      <c r="D717" s="181" t="s">
        <v>20</v>
      </c>
      <c r="E717" s="181" t="s">
        <v>21</v>
      </c>
      <c r="F717" s="594" t="s">
        <v>1047</v>
      </c>
      <c r="G717" s="592"/>
      <c r="H717" s="592"/>
      <c r="I717" s="593"/>
      <c r="J717" s="181" t="s">
        <v>23</v>
      </c>
      <c r="K717" s="255">
        <f>SUM(L717:M717)</f>
        <v>27000</v>
      </c>
      <c r="L717" s="259">
        <v>27000</v>
      </c>
      <c r="M717" s="237"/>
      <c r="N717" s="174"/>
      <c r="P717" s="252"/>
      <c r="Q717" s="453"/>
      <c r="R717" s="47"/>
      <c r="S717" s="47"/>
      <c r="T717" s="46"/>
    </row>
    <row r="718" spans="1:31" customHeight="1" ht="12.75" s="10" customFormat="1">
      <c r="A718" s="226"/>
      <c r="B718" s="332" t="s">
        <v>1615</v>
      </c>
      <c r="C718" s="181" t="s">
        <v>19</v>
      </c>
      <c r="D718" s="181" t="s">
        <v>20</v>
      </c>
      <c r="E718" s="181" t="s">
        <v>21</v>
      </c>
      <c r="F718" s="594" t="s">
        <v>1047</v>
      </c>
      <c r="G718" s="592"/>
      <c r="H718" s="592"/>
      <c r="I718" s="593"/>
      <c r="J718" s="181" t="s">
        <v>23</v>
      </c>
      <c r="K718" s="255">
        <f>SUM(L718:M718)</f>
        <v>27000</v>
      </c>
      <c r="L718" s="259">
        <v>27000</v>
      </c>
      <c r="M718" s="237"/>
      <c r="N718" s="174"/>
      <c r="P718" s="252"/>
      <c r="Q718" s="453"/>
      <c r="R718" s="47"/>
      <c r="S718" s="47"/>
      <c r="T718" s="46"/>
    </row>
    <row r="719" spans="1:31" customHeight="1" ht="12.75" s="10" customFormat="1">
      <c r="A719" s="226"/>
      <c r="B719" s="332" t="s">
        <v>1616</v>
      </c>
      <c r="C719" s="181" t="s">
        <v>19</v>
      </c>
      <c r="D719" s="181" t="s">
        <v>20</v>
      </c>
      <c r="E719" s="181" t="s">
        <v>21</v>
      </c>
      <c r="F719" s="594" t="s">
        <v>1047</v>
      </c>
      <c r="G719" s="592"/>
      <c r="H719" s="592"/>
      <c r="I719" s="593"/>
      <c r="J719" s="181" t="s">
        <v>23</v>
      </c>
      <c r="K719" s="255">
        <f>SUM(L719:M719)</f>
        <v>27000</v>
      </c>
      <c r="L719" s="259">
        <v>27000</v>
      </c>
      <c r="M719" s="237"/>
      <c r="N719" s="174"/>
      <c r="P719" s="252"/>
      <c r="Q719" s="453"/>
      <c r="R719" s="47"/>
      <c r="S719" s="47"/>
      <c r="T719" s="46"/>
    </row>
    <row r="720" spans="1:31" customHeight="1" ht="12.75" s="10" customFormat="1">
      <c r="A720" s="226"/>
      <c r="B720" s="332" t="s">
        <v>1617</v>
      </c>
      <c r="C720" s="181" t="s">
        <v>19</v>
      </c>
      <c r="D720" s="181" t="s">
        <v>20</v>
      </c>
      <c r="E720" s="181" t="s">
        <v>21</v>
      </c>
      <c r="F720" s="594" t="s">
        <v>1047</v>
      </c>
      <c r="G720" s="592"/>
      <c r="H720" s="592"/>
      <c r="I720" s="593"/>
      <c r="J720" s="181" t="s">
        <v>23</v>
      </c>
      <c r="K720" s="255">
        <f>SUM(L720:M720)</f>
        <v>6200</v>
      </c>
      <c r="L720" s="259">
        <v>6200</v>
      </c>
      <c r="M720" s="237"/>
      <c r="N720" s="174"/>
      <c r="P720" s="252"/>
      <c r="Q720" s="453"/>
      <c r="R720" s="47"/>
      <c r="S720" s="47"/>
      <c r="T720" s="46"/>
    </row>
    <row r="721" spans="1:31" customHeight="1" ht="12.75" s="10" customFormat="1">
      <c r="A721" s="226"/>
      <c r="B721" s="333" t="s">
        <v>1618</v>
      </c>
      <c r="C721" s="181" t="s">
        <v>19</v>
      </c>
      <c r="D721" s="181" t="s">
        <v>20</v>
      </c>
      <c r="E721" s="181" t="s">
        <v>21</v>
      </c>
      <c r="F721" s="594" t="s">
        <v>1047</v>
      </c>
      <c r="G721" s="592"/>
      <c r="H721" s="592"/>
      <c r="I721" s="593"/>
      <c r="J721" s="181" t="s">
        <v>23</v>
      </c>
      <c r="K721" s="255">
        <f>SUM(L721:M721)</f>
        <v>140000</v>
      </c>
      <c r="L721" s="259">
        <v>140000</v>
      </c>
      <c r="M721" s="237"/>
      <c r="N721" s="174"/>
      <c r="P721" s="252"/>
      <c r="Q721" s="453"/>
      <c r="R721" s="47"/>
      <c r="S721" s="47"/>
      <c r="T721" s="46"/>
    </row>
    <row r="722" spans="1:31" customHeight="1" ht="12.75" s="10" customFormat="1">
      <c r="A722" s="226"/>
      <c r="B722" s="334" t="s">
        <v>1619</v>
      </c>
      <c r="C722" s="181" t="s">
        <v>19</v>
      </c>
      <c r="D722" s="181" t="s">
        <v>20</v>
      </c>
      <c r="E722" s="181" t="s">
        <v>21</v>
      </c>
      <c r="F722" s="594" t="s">
        <v>1047</v>
      </c>
      <c r="G722" s="592"/>
      <c r="H722" s="592"/>
      <c r="I722" s="593"/>
      <c r="J722" s="181" t="s">
        <v>23</v>
      </c>
      <c r="K722" s="255">
        <f>SUM(L722:M722)</f>
        <v>70000</v>
      </c>
      <c r="L722" s="259">
        <v>70000</v>
      </c>
      <c r="M722" s="237"/>
      <c r="N722" s="174"/>
      <c r="P722" s="252"/>
      <c r="Q722" s="453"/>
      <c r="R722" s="47"/>
      <c r="S722" s="47"/>
      <c r="T722" s="46"/>
    </row>
    <row r="723" spans="1:31" customHeight="1" ht="12.75" s="10" customFormat="1">
      <c r="A723" s="226"/>
      <c r="B723" s="335" t="s">
        <v>1620</v>
      </c>
      <c r="C723" s="181" t="s">
        <v>19</v>
      </c>
      <c r="D723" s="181" t="s">
        <v>20</v>
      </c>
      <c r="E723" s="181" t="s">
        <v>21</v>
      </c>
      <c r="F723" s="594" t="s">
        <v>1047</v>
      </c>
      <c r="G723" s="592"/>
      <c r="H723" s="592"/>
      <c r="I723" s="593"/>
      <c r="J723" s="181" t="s">
        <v>23</v>
      </c>
      <c r="K723" s="255">
        <f>SUM(L723:M723)</f>
        <v>70000</v>
      </c>
      <c r="L723" s="259">
        <v>70000</v>
      </c>
      <c r="M723" s="237"/>
      <c r="N723" s="174"/>
      <c r="P723" s="252"/>
      <c r="Q723" s="453"/>
      <c r="R723" s="47"/>
      <c r="S723" s="47"/>
      <c r="T723" s="46"/>
    </row>
    <row r="724" spans="1:31" customHeight="1" ht="12.75" s="10" customFormat="1">
      <c r="A724" s="226"/>
      <c r="B724" s="335" t="s">
        <v>1621</v>
      </c>
      <c r="C724" s="181" t="s">
        <v>19</v>
      </c>
      <c r="D724" s="181" t="s">
        <v>20</v>
      </c>
      <c r="E724" s="181" t="s">
        <v>21</v>
      </c>
      <c r="F724" s="594" t="s">
        <v>1047</v>
      </c>
      <c r="G724" s="592"/>
      <c r="H724" s="592"/>
      <c r="I724" s="593"/>
      <c r="J724" s="181" t="s">
        <v>23</v>
      </c>
      <c r="K724" s="255">
        <f>SUM(L724:M724)</f>
        <v>70000</v>
      </c>
      <c r="L724" s="259">
        <v>70000</v>
      </c>
      <c r="M724" s="237"/>
      <c r="N724" s="174"/>
      <c r="P724" s="252"/>
      <c r="Q724" s="453"/>
      <c r="R724" s="47"/>
      <c r="S724" s="47"/>
      <c r="T724" s="46"/>
    </row>
    <row r="725" spans="1:31" customHeight="1" ht="12.75" s="10" customFormat="1">
      <c r="A725" s="226"/>
      <c r="B725" s="336" t="s">
        <v>1622</v>
      </c>
      <c r="C725" s="181" t="s">
        <v>19</v>
      </c>
      <c r="D725" s="181" t="s">
        <v>20</v>
      </c>
      <c r="E725" s="181" t="s">
        <v>21</v>
      </c>
      <c r="F725" s="594" t="s">
        <v>1047</v>
      </c>
      <c r="G725" s="592"/>
      <c r="H725" s="592"/>
      <c r="I725" s="593"/>
      <c r="J725" s="181" t="s">
        <v>23</v>
      </c>
      <c r="K725" s="255">
        <f>SUM(L725:M725)</f>
        <v>5000</v>
      </c>
      <c r="L725" s="259">
        <v>5000</v>
      </c>
      <c r="M725" s="237"/>
      <c r="N725" s="174"/>
      <c r="P725" s="252"/>
      <c r="Q725" s="453"/>
      <c r="R725" s="47"/>
      <c r="S725" s="47"/>
      <c r="T725" s="46"/>
    </row>
    <row r="726" spans="1:31" customHeight="1" ht="12.75" s="10" customFormat="1">
      <c r="A726" s="226"/>
      <c r="B726" s="337" t="s">
        <v>1623</v>
      </c>
      <c r="C726" s="181" t="s">
        <v>19</v>
      </c>
      <c r="D726" s="181" t="s">
        <v>20</v>
      </c>
      <c r="E726" s="181" t="s">
        <v>21</v>
      </c>
      <c r="F726" s="594" t="s">
        <v>1047</v>
      </c>
      <c r="G726" s="592"/>
      <c r="H726" s="592"/>
      <c r="I726" s="593"/>
      <c r="J726" s="181" t="s">
        <v>23</v>
      </c>
      <c r="K726" s="255">
        <f>SUM(L726:M726)</f>
        <v>58800</v>
      </c>
      <c r="L726" s="259">
        <v>58800</v>
      </c>
      <c r="M726" s="237"/>
      <c r="N726" s="174"/>
      <c r="P726" s="252"/>
      <c r="Q726" s="453"/>
      <c r="R726" s="47"/>
      <c r="S726" s="47"/>
      <c r="T726" s="46"/>
    </row>
    <row r="727" spans="1:31" customHeight="1" ht="12.75" s="10" customFormat="1">
      <c r="A727" s="226"/>
      <c r="B727" s="337" t="s">
        <v>1624</v>
      </c>
      <c r="C727" s="181" t="s">
        <v>19</v>
      </c>
      <c r="D727" s="181" t="s">
        <v>20</v>
      </c>
      <c r="E727" s="181" t="s">
        <v>21</v>
      </c>
      <c r="F727" s="594" t="s">
        <v>1047</v>
      </c>
      <c r="G727" s="592"/>
      <c r="H727" s="592"/>
      <c r="I727" s="593"/>
      <c r="J727" s="181" t="s">
        <v>23</v>
      </c>
      <c r="K727" s="255">
        <f>SUM(L727:M727)</f>
        <v>78000</v>
      </c>
      <c r="L727" s="259">
        <v>78000</v>
      </c>
      <c r="M727" s="237"/>
      <c r="N727" s="174"/>
      <c r="P727" s="252"/>
      <c r="Q727" s="453"/>
      <c r="R727" s="47"/>
      <c r="S727" s="47"/>
      <c r="T727" s="46"/>
    </row>
    <row r="728" spans="1:31" customHeight="1" ht="12.75" s="10" customFormat="1">
      <c r="A728" s="226"/>
      <c r="B728" s="337" t="s">
        <v>1625</v>
      </c>
      <c r="C728" s="181" t="s">
        <v>19</v>
      </c>
      <c r="D728" s="181" t="s">
        <v>20</v>
      </c>
      <c r="E728" s="181" t="s">
        <v>21</v>
      </c>
      <c r="F728" s="594" t="s">
        <v>1047</v>
      </c>
      <c r="G728" s="592"/>
      <c r="H728" s="592"/>
      <c r="I728" s="593"/>
      <c r="J728" s="181" t="s">
        <v>23</v>
      </c>
      <c r="K728" s="255">
        <f>SUM(L728:M728)</f>
        <v>78000</v>
      </c>
      <c r="L728" s="259">
        <v>78000</v>
      </c>
      <c r="M728" s="237"/>
      <c r="N728" s="174"/>
      <c r="P728" s="252"/>
      <c r="Q728" s="453"/>
      <c r="R728" s="47"/>
      <c r="S728" s="47"/>
      <c r="T728" s="46"/>
    </row>
    <row r="729" spans="1:31" customHeight="1" ht="12.75" s="10" customFormat="1">
      <c r="A729" s="226"/>
      <c r="B729" s="337" t="s">
        <v>1626</v>
      </c>
      <c r="C729" s="181" t="s">
        <v>19</v>
      </c>
      <c r="D729" s="181" t="s">
        <v>20</v>
      </c>
      <c r="E729" s="181" t="s">
        <v>21</v>
      </c>
      <c r="F729" s="594" t="s">
        <v>1047</v>
      </c>
      <c r="G729" s="592"/>
      <c r="H729" s="592"/>
      <c r="I729" s="593"/>
      <c r="J729" s="181" t="s">
        <v>23</v>
      </c>
      <c r="K729" s="255">
        <f>SUM(L729:M729)</f>
        <v>78000</v>
      </c>
      <c r="L729" s="259">
        <v>78000</v>
      </c>
      <c r="M729" s="237"/>
      <c r="N729" s="174"/>
      <c r="P729" s="252"/>
      <c r="Q729" s="453"/>
      <c r="R729" s="47"/>
      <c r="S729" s="47"/>
      <c r="T729" s="46"/>
    </row>
    <row r="730" spans="1:31" customHeight="1" ht="12.75" s="10" customFormat="1">
      <c r="A730" s="226"/>
      <c r="B730" s="337" t="s">
        <v>1627</v>
      </c>
      <c r="C730" s="181" t="s">
        <v>19</v>
      </c>
      <c r="D730" s="181" t="s">
        <v>20</v>
      </c>
      <c r="E730" s="181" t="s">
        <v>21</v>
      </c>
      <c r="F730" s="594" t="s">
        <v>1047</v>
      </c>
      <c r="G730" s="592"/>
      <c r="H730" s="592"/>
      <c r="I730" s="593"/>
      <c r="J730" s="181" t="s">
        <v>23</v>
      </c>
      <c r="K730" s="255">
        <f>SUM(L730:M730)</f>
        <v>25000</v>
      </c>
      <c r="L730" s="259">
        <v>25000</v>
      </c>
      <c r="M730" s="237"/>
      <c r="N730" s="174"/>
      <c r="P730" s="252"/>
      <c r="Q730" s="453"/>
      <c r="R730" s="47"/>
      <c r="S730" s="47"/>
      <c r="T730" s="46"/>
    </row>
    <row r="731" spans="1:31" customHeight="1" ht="12.75" s="10" customFormat="1">
      <c r="A731" s="226"/>
      <c r="B731" s="263" t="s">
        <v>1628</v>
      </c>
      <c r="C731" s="181" t="s">
        <v>19</v>
      </c>
      <c r="D731" s="181" t="s">
        <v>20</v>
      </c>
      <c r="E731" s="181" t="s">
        <v>21</v>
      </c>
      <c r="F731" s="594" t="s">
        <v>1047</v>
      </c>
      <c r="G731" s="592"/>
      <c r="H731" s="592"/>
      <c r="I731" s="593"/>
      <c r="J731" s="181" t="s">
        <v>23</v>
      </c>
      <c r="K731" s="255">
        <f>SUM(L731:M731)</f>
        <v>27000</v>
      </c>
      <c r="L731" s="259">
        <v>27000</v>
      </c>
      <c r="M731" s="237"/>
      <c r="N731" s="174"/>
      <c r="P731" s="252"/>
      <c r="Q731" s="453"/>
      <c r="R731" s="47"/>
      <c r="S731" s="47"/>
      <c r="T731" s="46"/>
    </row>
    <row r="732" spans="1:31" customHeight="1" ht="12.75" s="10" customFormat="1">
      <c r="A732" s="226"/>
      <c r="B732" s="263" t="s">
        <v>1629</v>
      </c>
      <c r="C732" s="181" t="s">
        <v>19</v>
      </c>
      <c r="D732" s="181" t="s">
        <v>20</v>
      </c>
      <c r="E732" s="181" t="s">
        <v>21</v>
      </c>
      <c r="F732" s="594" t="s">
        <v>1047</v>
      </c>
      <c r="G732" s="592"/>
      <c r="H732" s="592"/>
      <c r="I732" s="593"/>
      <c r="J732" s="181" t="s">
        <v>23</v>
      </c>
      <c r="K732" s="255">
        <f>SUM(L732:M732)</f>
        <v>7254</v>
      </c>
      <c r="L732" s="259">
        <v>7254</v>
      </c>
      <c r="M732" s="237"/>
      <c r="N732" s="174"/>
      <c r="P732" s="252"/>
      <c r="Q732" s="453"/>
      <c r="R732" s="47"/>
      <c r="S732" s="47"/>
      <c r="T732" s="46"/>
    </row>
    <row r="733" spans="1:31" customHeight="1" ht="12.75" s="10" customFormat="1">
      <c r="A733" s="226"/>
      <c r="B733" s="258" t="s">
        <v>1630</v>
      </c>
      <c r="C733" s="181" t="s">
        <v>19</v>
      </c>
      <c r="D733" s="181" t="s">
        <v>20</v>
      </c>
      <c r="E733" s="181" t="s">
        <v>21</v>
      </c>
      <c r="F733" s="594" t="s">
        <v>1047</v>
      </c>
      <c r="G733" s="592"/>
      <c r="H733" s="592"/>
      <c r="I733" s="593"/>
      <c r="J733" s="181" t="s">
        <v>23</v>
      </c>
      <c r="K733" s="255">
        <f>SUM(L733:M733)</f>
        <v>734</v>
      </c>
      <c r="L733" s="259">
        <v>734</v>
      </c>
      <c r="M733" s="237"/>
      <c r="N733" s="174"/>
      <c r="P733" s="252"/>
      <c r="Q733" s="453"/>
      <c r="R733" s="47"/>
      <c r="S733" s="47"/>
      <c r="T733" s="46"/>
    </row>
    <row r="734" spans="1:31" customHeight="1" ht="12.75" s="10" customFormat="1">
      <c r="A734" s="226"/>
      <c r="B734" s="258" t="s">
        <v>1631</v>
      </c>
      <c r="C734" s="181" t="s">
        <v>19</v>
      </c>
      <c r="D734" s="181" t="s">
        <v>20</v>
      </c>
      <c r="E734" s="181" t="s">
        <v>21</v>
      </c>
      <c r="F734" s="594" t="s">
        <v>1047</v>
      </c>
      <c r="G734" s="592"/>
      <c r="H734" s="592"/>
      <c r="I734" s="593"/>
      <c r="J734" s="181" t="s">
        <v>23</v>
      </c>
      <c r="K734" s="255">
        <f>SUM(L734:M734)</f>
        <v>9300</v>
      </c>
      <c r="L734" s="259">
        <v>9300</v>
      </c>
      <c r="M734" s="237"/>
      <c r="N734" s="174"/>
      <c r="P734" s="252"/>
      <c r="Q734" s="453"/>
      <c r="R734" s="47"/>
      <c r="S734" s="47"/>
      <c r="T734" s="46"/>
    </row>
    <row r="735" spans="1:31" customHeight="1" ht="12.75" s="10" customFormat="1">
      <c r="A735" s="226"/>
      <c r="B735" s="338" t="s">
        <v>1632</v>
      </c>
      <c r="C735" s="181" t="s">
        <v>19</v>
      </c>
      <c r="D735" s="181" t="s">
        <v>20</v>
      </c>
      <c r="E735" s="181" t="s">
        <v>21</v>
      </c>
      <c r="F735" s="594" t="s">
        <v>1047</v>
      </c>
      <c r="G735" s="592"/>
      <c r="H735" s="592"/>
      <c r="I735" s="593"/>
      <c r="J735" s="181" t="s">
        <v>23</v>
      </c>
      <c r="K735" s="255">
        <f>SUM(L735:M735)</f>
        <v>10300</v>
      </c>
      <c r="L735" s="259">
        <v>10300</v>
      </c>
      <c r="M735" s="237"/>
      <c r="N735" s="174"/>
      <c r="P735" s="252"/>
      <c r="Q735" s="453"/>
      <c r="R735" s="47"/>
      <c r="S735" s="47"/>
      <c r="T735" s="46"/>
    </row>
    <row r="736" spans="1:31" customHeight="1" ht="12.75" s="10" customFormat="1">
      <c r="A736" s="226"/>
      <c r="B736" s="338" t="s">
        <v>1633</v>
      </c>
      <c r="C736" s="181" t="s">
        <v>19</v>
      </c>
      <c r="D736" s="181" t="s">
        <v>20</v>
      </c>
      <c r="E736" s="181" t="s">
        <v>21</v>
      </c>
      <c r="F736" s="594" t="s">
        <v>1047</v>
      </c>
      <c r="G736" s="592"/>
      <c r="H736" s="592"/>
      <c r="I736" s="593"/>
      <c r="J736" s="181" t="s">
        <v>23</v>
      </c>
      <c r="K736" s="255">
        <f>SUM(L736:M736)</f>
        <v>9000</v>
      </c>
      <c r="L736" s="259">
        <v>9000</v>
      </c>
      <c r="M736" s="237"/>
      <c r="N736" s="174"/>
      <c r="P736" s="252"/>
      <c r="Q736" s="453"/>
      <c r="R736" s="47"/>
      <c r="S736" s="47"/>
      <c r="T736" s="46"/>
    </row>
    <row r="737" spans="1:31" customHeight="1" ht="12.75" s="10" customFormat="1">
      <c r="A737" s="226"/>
      <c r="B737" s="338" t="s">
        <v>1634</v>
      </c>
      <c r="C737" s="181" t="s">
        <v>19</v>
      </c>
      <c r="D737" s="181" t="s">
        <v>20</v>
      </c>
      <c r="E737" s="181" t="s">
        <v>21</v>
      </c>
      <c r="F737" s="594" t="s">
        <v>1047</v>
      </c>
      <c r="G737" s="592"/>
      <c r="H737" s="592"/>
      <c r="I737" s="593"/>
      <c r="J737" s="181" t="s">
        <v>23</v>
      </c>
      <c r="K737" s="255">
        <f>SUM(L737:M737)</f>
        <v>4500</v>
      </c>
      <c r="L737" s="259">
        <v>4500</v>
      </c>
      <c r="M737" s="237"/>
      <c r="N737" s="174"/>
      <c r="P737" s="252"/>
      <c r="Q737" s="453"/>
      <c r="R737" s="47"/>
      <c r="S737" s="47"/>
      <c r="T737" s="46"/>
    </row>
    <row r="738" spans="1:31" customHeight="1" ht="12.75" s="10" customFormat="1">
      <c r="A738" s="226"/>
      <c r="B738" s="338" t="s">
        <v>1635</v>
      </c>
      <c r="C738" s="181" t="s">
        <v>19</v>
      </c>
      <c r="D738" s="181" t="s">
        <v>20</v>
      </c>
      <c r="E738" s="181" t="s">
        <v>21</v>
      </c>
      <c r="F738" s="594" t="s">
        <v>1047</v>
      </c>
      <c r="G738" s="592"/>
      <c r="H738" s="592"/>
      <c r="I738" s="593"/>
      <c r="J738" s="181" t="s">
        <v>23</v>
      </c>
      <c r="K738" s="255">
        <f>SUM(L738:M738)</f>
        <v>4800</v>
      </c>
      <c r="L738" s="259">
        <v>4800</v>
      </c>
      <c r="M738" s="237"/>
      <c r="N738" s="174"/>
      <c r="P738" s="252"/>
      <c r="Q738" s="453"/>
      <c r="R738" s="47"/>
      <c r="S738" s="47"/>
      <c r="T738" s="46"/>
    </row>
    <row r="739" spans="1:31" customHeight="1" ht="12.75" s="10" customFormat="1">
      <c r="A739" s="226"/>
      <c r="B739" s="338" t="s">
        <v>1636</v>
      </c>
      <c r="C739" s="181" t="s">
        <v>19</v>
      </c>
      <c r="D739" s="181" t="s">
        <v>20</v>
      </c>
      <c r="E739" s="181" t="s">
        <v>21</v>
      </c>
      <c r="F739" s="594" t="s">
        <v>1047</v>
      </c>
      <c r="G739" s="592"/>
      <c r="H739" s="592"/>
      <c r="I739" s="593"/>
      <c r="J739" s="181" t="s">
        <v>23</v>
      </c>
      <c r="K739" s="255">
        <f>SUM(L739:M739)</f>
        <v>8100</v>
      </c>
      <c r="L739" s="259">
        <v>8100</v>
      </c>
      <c r="M739" s="237"/>
      <c r="N739" s="174"/>
      <c r="P739" s="252"/>
      <c r="Q739" s="453"/>
      <c r="R739" s="47"/>
      <c r="S739" s="47"/>
      <c r="T739" s="46"/>
    </row>
    <row r="740" spans="1:31" customHeight="1" ht="12.75" s="10" customFormat="1">
      <c r="A740" s="226"/>
      <c r="B740" s="226" t="s">
        <v>1637</v>
      </c>
      <c r="C740" s="181" t="s">
        <v>19</v>
      </c>
      <c r="D740" s="181" t="s">
        <v>20</v>
      </c>
      <c r="E740" s="181" t="s">
        <v>21</v>
      </c>
      <c r="F740" s="594" t="s">
        <v>1047</v>
      </c>
      <c r="G740" s="592"/>
      <c r="H740" s="592"/>
      <c r="I740" s="593"/>
      <c r="J740" s="181" t="s">
        <v>23</v>
      </c>
      <c r="K740" s="255">
        <f>SUM(L740:M740)</f>
        <v>24800</v>
      </c>
      <c r="L740" s="259">
        <v>24800</v>
      </c>
      <c r="M740" s="237"/>
      <c r="N740" s="174"/>
      <c r="P740" s="252"/>
      <c r="Q740" s="453"/>
      <c r="R740" s="47"/>
      <c r="S740" s="47"/>
      <c r="T740" s="46"/>
    </row>
    <row r="741" spans="1:31" customHeight="1" ht="12.75" s="10" customFormat="1">
      <c r="A741" s="226"/>
      <c r="B741" s="338" t="s">
        <v>1638</v>
      </c>
      <c r="C741" s="181" t="s">
        <v>19</v>
      </c>
      <c r="D741" s="181" t="s">
        <v>20</v>
      </c>
      <c r="E741" s="181" t="s">
        <v>21</v>
      </c>
      <c r="F741" s="594" t="s">
        <v>1047</v>
      </c>
      <c r="G741" s="592"/>
      <c r="H741" s="592"/>
      <c r="I741" s="593"/>
      <c r="J741" s="181" t="s">
        <v>23</v>
      </c>
      <c r="K741" s="255">
        <f>SUM(L741:M741)</f>
        <v>2880</v>
      </c>
      <c r="L741" s="259">
        <v>2880</v>
      </c>
      <c r="M741" s="237"/>
      <c r="N741" s="174"/>
      <c r="P741" s="252"/>
      <c r="Q741" s="453"/>
      <c r="R741" s="47"/>
      <c r="S741" s="47"/>
      <c r="T741" s="46"/>
    </row>
    <row r="742" spans="1:31" customHeight="1" ht="12.75" s="10" customFormat="1">
      <c r="A742" s="226"/>
      <c r="B742" s="338" t="s">
        <v>1639</v>
      </c>
      <c r="C742" s="181" t="s">
        <v>19</v>
      </c>
      <c r="D742" s="181" t="s">
        <v>20</v>
      </c>
      <c r="E742" s="181" t="s">
        <v>21</v>
      </c>
      <c r="F742" s="594" t="s">
        <v>1047</v>
      </c>
      <c r="G742" s="592"/>
      <c r="H742" s="592"/>
      <c r="I742" s="593"/>
      <c r="J742" s="181" t="s">
        <v>23</v>
      </c>
      <c r="K742" s="255">
        <f>SUM(L742:M742)</f>
        <v>3100</v>
      </c>
      <c r="L742" s="259">
        <v>3100</v>
      </c>
      <c r="M742" s="237"/>
      <c r="N742" s="174"/>
      <c r="P742" s="252"/>
      <c r="Q742" s="453"/>
      <c r="R742" s="47"/>
      <c r="S742" s="47"/>
      <c r="T742" s="46"/>
    </row>
    <row r="743" spans="1:31" customHeight="1" ht="12.75" s="10" customFormat="1">
      <c r="A743" s="226"/>
      <c r="B743" s="258" t="s">
        <v>1640</v>
      </c>
      <c r="C743" s="181" t="s">
        <v>19</v>
      </c>
      <c r="D743" s="181" t="s">
        <v>20</v>
      </c>
      <c r="E743" s="181" t="s">
        <v>21</v>
      </c>
      <c r="F743" s="594" t="s">
        <v>1047</v>
      </c>
      <c r="G743" s="592"/>
      <c r="H743" s="592"/>
      <c r="I743" s="593"/>
      <c r="J743" s="181" t="s">
        <v>23</v>
      </c>
      <c r="K743" s="255">
        <f>SUM(L743:M743)</f>
        <v>6800</v>
      </c>
      <c r="L743" s="259">
        <v>6800</v>
      </c>
      <c r="M743" s="237"/>
      <c r="N743" s="174"/>
      <c r="P743" s="252"/>
      <c r="Q743" s="453"/>
      <c r="R743" s="47"/>
      <c r="S743" s="47"/>
      <c r="T743" s="46"/>
    </row>
    <row r="744" spans="1:31" customHeight="1" ht="12.75" s="10" customFormat="1">
      <c r="A744" s="226"/>
      <c r="B744" s="258" t="s">
        <v>1641</v>
      </c>
      <c r="C744" s="181" t="s">
        <v>19</v>
      </c>
      <c r="D744" s="181" t="s">
        <v>20</v>
      </c>
      <c r="E744" s="181" t="s">
        <v>21</v>
      </c>
      <c r="F744" s="594" t="s">
        <v>1047</v>
      </c>
      <c r="G744" s="592"/>
      <c r="H744" s="592"/>
      <c r="I744" s="593"/>
      <c r="J744" s="181" t="s">
        <v>23</v>
      </c>
      <c r="K744" s="255">
        <f>SUM(L744:M744)</f>
        <v>2100</v>
      </c>
      <c r="L744" s="259">
        <v>2100</v>
      </c>
      <c r="M744" s="237"/>
      <c r="N744" s="174"/>
      <c r="P744" s="252"/>
      <c r="Q744" s="453"/>
      <c r="R744" s="47"/>
      <c r="S744" s="47"/>
      <c r="T744" s="46"/>
    </row>
    <row r="745" spans="1:31" customHeight="1" ht="12.75" s="10" customFormat="1">
      <c r="A745" s="226"/>
      <c r="B745" s="338" t="s">
        <v>1642</v>
      </c>
      <c r="C745" s="181" t="s">
        <v>19</v>
      </c>
      <c r="D745" s="181" t="s">
        <v>20</v>
      </c>
      <c r="E745" s="181" t="s">
        <v>21</v>
      </c>
      <c r="F745" s="594" t="s">
        <v>1047</v>
      </c>
      <c r="G745" s="592"/>
      <c r="H745" s="592"/>
      <c r="I745" s="593"/>
      <c r="J745" s="181" t="s">
        <v>23</v>
      </c>
      <c r="K745" s="255">
        <f>SUM(L745:M745)</f>
        <v>1800</v>
      </c>
      <c r="L745" s="259">
        <v>1800</v>
      </c>
      <c r="M745" s="237"/>
      <c r="N745" s="174"/>
      <c r="P745" s="252"/>
      <c r="Q745" s="453"/>
      <c r="R745" s="47"/>
      <c r="S745" s="47"/>
      <c r="T745" s="46"/>
    </row>
    <row r="746" spans="1:31" customHeight="1" ht="12.75" s="10" customFormat="1">
      <c r="A746" s="226"/>
      <c r="B746" s="338" t="s">
        <v>1643</v>
      </c>
      <c r="C746" s="181" t="s">
        <v>19</v>
      </c>
      <c r="D746" s="181" t="s">
        <v>20</v>
      </c>
      <c r="E746" s="181" t="s">
        <v>21</v>
      </c>
      <c r="F746" s="594" t="s">
        <v>1047</v>
      </c>
      <c r="G746" s="592"/>
      <c r="H746" s="592"/>
      <c r="I746" s="593"/>
      <c r="J746" s="181" t="s">
        <v>23</v>
      </c>
      <c r="K746" s="255">
        <f>SUM(L746:M746)</f>
        <v>5500</v>
      </c>
      <c r="L746" s="259">
        <v>5500</v>
      </c>
      <c r="M746" s="237"/>
      <c r="N746" s="174"/>
      <c r="P746" s="252"/>
      <c r="Q746" s="453"/>
      <c r="R746" s="47"/>
      <c r="S746" s="47"/>
      <c r="T746" s="46"/>
    </row>
    <row r="747" spans="1:31" customHeight="1" ht="12.75" s="10" customFormat="1">
      <c r="A747" s="226"/>
      <c r="B747" s="338" t="s">
        <v>1644</v>
      </c>
      <c r="C747" s="181" t="s">
        <v>19</v>
      </c>
      <c r="D747" s="181" t="s">
        <v>20</v>
      </c>
      <c r="E747" s="181" t="s">
        <v>21</v>
      </c>
      <c r="F747" s="594" t="s">
        <v>1047</v>
      </c>
      <c r="G747" s="592"/>
      <c r="H747" s="592"/>
      <c r="I747" s="593"/>
      <c r="J747" s="181" t="s">
        <v>23</v>
      </c>
      <c r="K747" s="255">
        <f>SUM(L747:M747)</f>
        <v>1500</v>
      </c>
      <c r="L747" s="259">
        <v>1500</v>
      </c>
      <c r="M747" s="237"/>
      <c r="N747" s="174"/>
      <c r="P747" s="252"/>
      <c r="Q747" s="453"/>
      <c r="R747" s="47"/>
      <c r="S747" s="47"/>
      <c r="T747" s="46"/>
    </row>
    <row r="748" spans="1:31" customHeight="1" ht="12.75" s="10" customFormat="1">
      <c r="A748" s="226"/>
      <c r="B748" s="258" t="s">
        <v>1645</v>
      </c>
      <c r="C748" s="181" t="s">
        <v>19</v>
      </c>
      <c r="D748" s="181" t="s">
        <v>20</v>
      </c>
      <c r="E748" s="181" t="s">
        <v>21</v>
      </c>
      <c r="F748" s="594" t="s">
        <v>1047</v>
      </c>
      <c r="G748" s="592"/>
      <c r="H748" s="592"/>
      <c r="I748" s="593"/>
      <c r="J748" s="181" t="s">
        <v>23</v>
      </c>
      <c r="K748" s="255">
        <f>SUM(L748:M748)</f>
        <v>37200</v>
      </c>
      <c r="L748" s="259">
        <v>37200</v>
      </c>
      <c r="M748" s="237"/>
      <c r="N748" s="174"/>
      <c r="P748" s="252"/>
      <c r="Q748" s="453"/>
      <c r="R748" s="47"/>
      <c r="S748" s="47"/>
      <c r="T748" s="46"/>
    </row>
    <row r="749" spans="1:31" customHeight="1" ht="12.75" s="10" customFormat="1">
      <c r="A749" s="226"/>
      <c r="B749" s="338" t="s">
        <v>1646</v>
      </c>
      <c r="C749" s="181" t="s">
        <v>19</v>
      </c>
      <c r="D749" s="181" t="s">
        <v>20</v>
      </c>
      <c r="E749" s="181" t="s">
        <v>21</v>
      </c>
      <c r="F749" s="594" t="s">
        <v>1047</v>
      </c>
      <c r="G749" s="592"/>
      <c r="H749" s="592"/>
      <c r="I749" s="593"/>
      <c r="J749" s="181" t="s">
        <v>23</v>
      </c>
      <c r="K749" s="255">
        <f>SUM(L749:M749)</f>
        <v>1020</v>
      </c>
      <c r="L749" s="259">
        <v>1020</v>
      </c>
      <c r="M749" s="237"/>
      <c r="N749" s="174"/>
      <c r="P749" s="252"/>
      <c r="Q749" s="453"/>
      <c r="R749" s="47"/>
      <c r="S749" s="47"/>
      <c r="T749" s="46"/>
    </row>
    <row r="750" spans="1:31" customHeight="1" ht="12.75" s="10" customFormat="1">
      <c r="A750" s="226"/>
      <c r="B750" s="338"/>
      <c r="C750" s="181"/>
      <c r="D750" s="181"/>
      <c r="E750" s="181"/>
      <c r="F750" s="228"/>
      <c r="G750" s="229"/>
      <c r="H750" s="229"/>
      <c r="I750" s="230"/>
      <c r="J750" s="181"/>
      <c r="K750" s="255"/>
      <c r="L750" s="259"/>
      <c r="M750" s="237"/>
      <c r="N750" s="174"/>
      <c r="P750" s="252"/>
      <c r="Q750" s="453"/>
      <c r="R750" s="47"/>
      <c r="S750" s="47"/>
      <c r="T750" s="46"/>
    </row>
    <row r="751" spans="1:31" customHeight="1" ht="12.75" s="10" customFormat="1">
      <c r="A751" s="226"/>
      <c r="B751" s="227" t="s">
        <v>1647</v>
      </c>
      <c r="C751" s="181" t="s">
        <v>355</v>
      </c>
      <c r="D751" s="181"/>
      <c r="E751" s="181" t="s">
        <v>21</v>
      </c>
      <c r="F751" s="594" t="s">
        <v>1047</v>
      </c>
      <c r="G751" s="592"/>
      <c r="H751" s="592"/>
      <c r="I751" s="593"/>
      <c r="J751" s="181" t="s">
        <v>23</v>
      </c>
      <c r="K751" s="255">
        <f>L751+M751</f>
        <v>0</v>
      </c>
      <c r="L751" s="255"/>
      <c r="M751" s="237"/>
      <c r="N751" s="174"/>
      <c r="P751" s="252"/>
      <c r="Q751" s="453"/>
      <c r="R751" s="47"/>
      <c r="S751" s="47"/>
      <c r="T751" s="46"/>
    </row>
    <row r="752" spans="1:31" customHeight="1" ht="12.75" s="10" customFormat="1">
      <c r="A752" s="289" t="s">
        <v>1648</v>
      </c>
      <c r="B752" s="244"/>
      <c r="C752" s="181" t="s">
        <v>355</v>
      </c>
      <c r="D752" s="181"/>
      <c r="E752" s="181" t="s">
        <v>21</v>
      </c>
      <c r="F752" s="594" t="s">
        <v>1047</v>
      </c>
      <c r="G752" s="592"/>
      <c r="H752" s="592"/>
      <c r="I752" s="593"/>
      <c r="J752" s="181" t="s">
        <v>23</v>
      </c>
      <c r="K752" s="255"/>
      <c r="L752" s="255"/>
      <c r="M752" s="237"/>
      <c r="N752" s="174"/>
      <c r="P752" s="252"/>
      <c r="Q752" s="453"/>
      <c r="R752" s="47"/>
      <c r="S752" s="47"/>
      <c r="T752" s="46"/>
    </row>
    <row r="753" spans="1:31" customHeight="1" ht="12.75" s="10" customFormat="1">
      <c r="A753" s="339"/>
      <c r="B753" s="266" t="s">
        <v>1649</v>
      </c>
      <c r="C753" s="181" t="s">
        <v>355</v>
      </c>
      <c r="D753" s="181"/>
      <c r="E753" s="181" t="s">
        <v>21</v>
      </c>
      <c r="F753" s="594" t="s">
        <v>1047</v>
      </c>
      <c r="G753" s="592"/>
      <c r="H753" s="592"/>
      <c r="I753" s="593"/>
      <c r="J753" s="181" t="s">
        <v>23</v>
      </c>
      <c r="K753" s="255">
        <f>SUM(L753:M753)</f>
        <v>19140</v>
      </c>
      <c r="L753" s="340">
        <v>19140</v>
      </c>
      <c r="M753" s="237"/>
      <c r="N753" s="174"/>
      <c r="P753" s="252"/>
      <c r="Q753" s="453"/>
      <c r="R753" s="47"/>
      <c r="S753" s="47"/>
      <c r="T753" s="46"/>
    </row>
    <row r="754" spans="1:31" customHeight="1" ht="12.75" s="10" customFormat="1">
      <c r="A754" s="339"/>
      <c r="B754" s="266" t="s">
        <v>1650</v>
      </c>
      <c r="C754" s="181" t="s">
        <v>355</v>
      </c>
      <c r="D754" s="181"/>
      <c r="E754" s="181" t="s">
        <v>21</v>
      </c>
      <c r="F754" s="594" t="s">
        <v>1047</v>
      </c>
      <c r="G754" s="592"/>
      <c r="H754" s="592"/>
      <c r="I754" s="593"/>
      <c r="J754" s="181" t="s">
        <v>23</v>
      </c>
      <c r="K754" s="255">
        <f>SUM(L754:M754)</f>
        <v>37284</v>
      </c>
      <c r="L754" s="340">
        <v>37284</v>
      </c>
      <c r="M754" s="237"/>
      <c r="N754" s="174"/>
      <c r="P754" s="252"/>
      <c r="Q754" s="453"/>
      <c r="R754" s="47"/>
      <c r="S754" s="47"/>
      <c r="T754" s="46"/>
    </row>
    <row r="755" spans="1:31" customHeight="1" ht="12.75" s="10" customFormat="1">
      <c r="A755" s="339"/>
      <c r="B755" s="266" t="s">
        <v>1651</v>
      </c>
      <c r="C755" s="181" t="s">
        <v>355</v>
      </c>
      <c r="D755" s="181"/>
      <c r="E755" s="181" t="s">
        <v>21</v>
      </c>
      <c r="F755" s="594" t="s">
        <v>1047</v>
      </c>
      <c r="G755" s="592"/>
      <c r="H755" s="592"/>
      <c r="I755" s="593"/>
      <c r="J755" s="181" t="s">
        <v>23</v>
      </c>
      <c r="K755" s="255">
        <f>SUM(L755:M755)</f>
        <v>70000</v>
      </c>
      <c r="L755" s="340">
        <v>70000</v>
      </c>
      <c r="M755" s="237"/>
      <c r="N755" s="174"/>
      <c r="P755" s="252"/>
      <c r="Q755" s="453"/>
      <c r="R755" s="47"/>
      <c r="S755" s="47"/>
      <c r="T755" s="46"/>
    </row>
    <row r="756" spans="1:31" customHeight="1" ht="12.75" s="10" customFormat="1">
      <c r="A756" s="339"/>
      <c r="B756" s="266" t="s">
        <v>1652</v>
      </c>
      <c r="C756" s="181" t="s">
        <v>355</v>
      </c>
      <c r="D756" s="181"/>
      <c r="E756" s="181" t="s">
        <v>21</v>
      </c>
      <c r="F756" s="594" t="s">
        <v>1047</v>
      </c>
      <c r="G756" s="592"/>
      <c r="H756" s="592"/>
      <c r="I756" s="593"/>
      <c r="J756" s="181" t="s">
        <v>23</v>
      </c>
      <c r="K756" s="255">
        <f>SUM(L756:M756)</f>
        <v>1700</v>
      </c>
      <c r="L756" s="340">
        <v>1700</v>
      </c>
      <c r="M756" s="237"/>
      <c r="N756" s="174"/>
      <c r="P756" s="252"/>
      <c r="Q756" s="453"/>
      <c r="R756" s="47"/>
      <c r="S756" s="47"/>
      <c r="T756" s="46"/>
    </row>
    <row r="757" spans="1:31" customHeight="1" ht="12.75" s="10" customFormat="1">
      <c r="A757" s="339"/>
      <c r="B757" s="266" t="s">
        <v>1653</v>
      </c>
      <c r="C757" s="181" t="s">
        <v>355</v>
      </c>
      <c r="D757" s="181"/>
      <c r="E757" s="181" t="s">
        <v>21</v>
      </c>
      <c r="F757" s="594" t="s">
        <v>1047</v>
      </c>
      <c r="G757" s="592"/>
      <c r="H757" s="592"/>
      <c r="I757" s="593"/>
      <c r="J757" s="181" t="s">
        <v>23</v>
      </c>
      <c r="K757" s="255">
        <f>SUM(L757:M757)</f>
        <v>2694</v>
      </c>
      <c r="L757" s="340">
        <v>2694</v>
      </c>
      <c r="M757" s="237"/>
      <c r="N757" s="174"/>
      <c r="P757" s="252"/>
      <c r="Q757" s="453"/>
      <c r="R757" s="47"/>
      <c r="S757" s="47"/>
      <c r="T757" s="46"/>
    </row>
    <row r="758" spans="1:31" customHeight="1" ht="12.75" s="10" customFormat="1">
      <c r="A758" s="339"/>
      <c r="B758" s="295" t="s">
        <v>1654</v>
      </c>
      <c r="C758" s="181" t="s">
        <v>355</v>
      </c>
      <c r="D758" s="181"/>
      <c r="E758" s="181" t="s">
        <v>21</v>
      </c>
      <c r="F758" s="594" t="s">
        <v>1047</v>
      </c>
      <c r="G758" s="592"/>
      <c r="H758" s="592"/>
      <c r="I758" s="593"/>
      <c r="J758" s="181" t="s">
        <v>23</v>
      </c>
      <c r="K758" s="255">
        <f>SUM(L758:M758)</f>
        <v>3100</v>
      </c>
      <c r="L758" s="340">
        <v>3100</v>
      </c>
      <c r="M758" s="237"/>
      <c r="N758" s="174"/>
      <c r="P758" s="252"/>
      <c r="Q758" s="453"/>
      <c r="R758" s="47"/>
      <c r="S758" s="47"/>
      <c r="T758" s="46"/>
    </row>
    <row r="759" spans="1:31" customHeight="1" ht="12.75" s="10" customFormat="1">
      <c r="A759" s="231"/>
      <c r="B759" s="295" t="s">
        <v>1655</v>
      </c>
      <c r="C759" s="181" t="s">
        <v>355</v>
      </c>
      <c r="D759" s="181"/>
      <c r="E759" s="181" t="s">
        <v>21</v>
      </c>
      <c r="F759" s="594" t="s">
        <v>1047</v>
      </c>
      <c r="G759" s="592"/>
      <c r="H759" s="592"/>
      <c r="I759" s="593"/>
      <c r="J759" s="181" t="s">
        <v>23</v>
      </c>
      <c r="K759" s="255">
        <f>SUM(L759:M759)</f>
        <v>9976</v>
      </c>
      <c r="L759" s="340">
        <v>9976</v>
      </c>
      <c r="M759" s="237"/>
      <c r="N759" s="174"/>
      <c r="P759" s="252"/>
      <c r="Q759" s="453"/>
      <c r="R759" s="47"/>
      <c r="S759" s="47"/>
      <c r="T759" s="46"/>
    </row>
    <row r="760" spans="1:31" customHeight="1" ht="12.75" s="10" customFormat="1">
      <c r="A760" s="231"/>
      <c r="B760" s="266" t="s">
        <v>1656</v>
      </c>
      <c r="C760" s="181" t="s">
        <v>355</v>
      </c>
      <c r="D760" s="181"/>
      <c r="E760" s="181" t="s">
        <v>21</v>
      </c>
      <c r="F760" s="594" t="s">
        <v>1047</v>
      </c>
      <c r="G760" s="592"/>
      <c r="H760" s="592"/>
      <c r="I760" s="593"/>
      <c r="J760" s="181" t="s">
        <v>23</v>
      </c>
      <c r="K760" s="255">
        <f>SUM(L760:M760)</f>
        <v>994</v>
      </c>
      <c r="L760" s="340">
        <v>994</v>
      </c>
      <c r="M760" s="237"/>
      <c r="N760" s="174"/>
      <c r="P760" s="252"/>
      <c r="Q760" s="453"/>
      <c r="R760" s="47"/>
      <c r="S760" s="47"/>
      <c r="T760" s="46"/>
    </row>
    <row r="761" spans="1:31" customHeight="1" ht="12.75" s="10" customFormat="1">
      <c r="A761" s="231"/>
      <c r="B761" s="266" t="s">
        <v>1657</v>
      </c>
      <c r="C761" s="181" t="s">
        <v>355</v>
      </c>
      <c r="D761" s="181"/>
      <c r="E761" s="181" t="s">
        <v>21</v>
      </c>
      <c r="F761" s="594" t="s">
        <v>1047</v>
      </c>
      <c r="G761" s="592"/>
      <c r="H761" s="592"/>
      <c r="I761" s="593"/>
      <c r="J761" s="181" t="s">
        <v>23</v>
      </c>
      <c r="K761" s="255">
        <f>SUM(L761:M761)</f>
        <v>12000</v>
      </c>
      <c r="L761" s="340">
        <v>12000</v>
      </c>
      <c r="M761" s="237"/>
      <c r="N761" s="174"/>
      <c r="P761" s="252"/>
      <c r="Q761" s="453"/>
      <c r="R761" s="47"/>
      <c r="S761" s="47"/>
      <c r="T761" s="46"/>
    </row>
    <row r="762" spans="1:31" customHeight="1" ht="12.75" s="10" customFormat="1">
      <c r="A762" s="231"/>
      <c r="B762" s="266" t="s">
        <v>1658</v>
      </c>
      <c r="C762" s="181" t="s">
        <v>355</v>
      </c>
      <c r="D762" s="181"/>
      <c r="E762" s="181" t="s">
        <v>21</v>
      </c>
      <c r="F762" s="594" t="s">
        <v>1047</v>
      </c>
      <c r="G762" s="592"/>
      <c r="H762" s="592"/>
      <c r="I762" s="593"/>
      <c r="J762" s="181" t="s">
        <v>23</v>
      </c>
      <c r="K762" s="255">
        <f>SUM(L762:M762)</f>
        <v>444675</v>
      </c>
      <c r="L762" s="340">
        <v>444675</v>
      </c>
      <c r="M762" s="237"/>
      <c r="N762" s="174"/>
      <c r="P762" s="252"/>
      <c r="Q762" s="453"/>
      <c r="R762" s="47"/>
      <c r="S762" s="47"/>
      <c r="T762" s="46"/>
    </row>
    <row r="763" spans="1:31" customHeight="1" ht="12.75" s="10" customFormat="1">
      <c r="A763" s="231"/>
      <c r="B763" s="341" t="s">
        <v>1659</v>
      </c>
      <c r="C763" s="181" t="s">
        <v>355</v>
      </c>
      <c r="D763" s="181"/>
      <c r="E763" s="181" t="s">
        <v>21</v>
      </c>
      <c r="F763" s="594" t="s">
        <v>1047</v>
      </c>
      <c r="G763" s="592"/>
      <c r="H763" s="592"/>
      <c r="I763" s="593"/>
      <c r="J763" s="181" t="s">
        <v>23</v>
      </c>
      <c r="K763" s="255">
        <f>SUM(L763:M763)</f>
        <v>88200</v>
      </c>
      <c r="L763" s="340">
        <v>88200</v>
      </c>
      <c r="M763" s="237"/>
      <c r="N763" s="174"/>
      <c r="P763" s="252"/>
      <c r="Q763" s="453"/>
      <c r="R763" s="47"/>
      <c r="S763" s="47"/>
      <c r="T763" s="46"/>
    </row>
    <row r="764" spans="1:31" customHeight="1" ht="12.75" s="10" customFormat="1">
      <c r="A764" s="231"/>
      <c r="B764" s="295" t="s">
        <v>1660</v>
      </c>
      <c r="C764" s="181" t="s">
        <v>355</v>
      </c>
      <c r="D764" s="181"/>
      <c r="E764" s="181" t="s">
        <v>21</v>
      </c>
      <c r="F764" s="594" t="s">
        <v>1047</v>
      </c>
      <c r="G764" s="592"/>
      <c r="H764" s="592"/>
      <c r="I764" s="593"/>
      <c r="J764" s="181" t="s">
        <v>23</v>
      </c>
      <c r="K764" s="255">
        <f>SUM(L764:M764)</f>
        <v>12800</v>
      </c>
      <c r="L764" s="340">
        <v>12800</v>
      </c>
      <c r="M764" s="237"/>
      <c r="N764" s="174"/>
      <c r="P764" s="252"/>
      <c r="Q764" s="453"/>
      <c r="R764" s="47"/>
      <c r="S764" s="47"/>
      <c r="T764" s="46"/>
    </row>
    <row r="765" spans="1:31" customHeight="1" ht="12.75" s="10" customFormat="1">
      <c r="A765" s="231"/>
      <c r="B765" s="295" t="s">
        <v>1661</v>
      </c>
      <c r="C765" s="181" t="s">
        <v>355</v>
      </c>
      <c r="D765" s="181"/>
      <c r="E765" s="181" t="s">
        <v>21</v>
      </c>
      <c r="F765" s="594" t="s">
        <v>1047</v>
      </c>
      <c r="G765" s="592"/>
      <c r="H765" s="592"/>
      <c r="I765" s="593"/>
      <c r="J765" s="181" t="s">
        <v>23</v>
      </c>
      <c r="K765" s="255">
        <f>SUM(L765:M765)</f>
        <v>6315</v>
      </c>
      <c r="L765" s="340">
        <v>6315</v>
      </c>
      <c r="M765" s="237"/>
      <c r="N765" s="174"/>
      <c r="P765" s="252"/>
      <c r="Q765" s="453"/>
      <c r="R765" s="47"/>
      <c r="S765" s="47"/>
      <c r="T765" s="46"/>
    </row>
    <row r="766" spans="1:31" customHeight="1" ht="12.75" s="10" customFormat="1">
      <c r="A766" s="231"/>
      <c r="B766" s="295" t="s">
        <v>1662</v>
      </c>
      <c r="C766" s="181" t="s">
        <v>355</v>
      </c>
      <c r="D766" s="181"/>
      <c r="E766" s="181" t="s">
        <v>21</v>
      </c>
      <c r="F766" s="594" t="s">
        <v>1047</v>
      </c>
      <c r="G766" s="592"/>
      <c r="H766" s="592"/>
      <c r="I766" s="593"/>
      <c r="J766" s="181" t="s">
        <v>23</v>
      </c>
      <c r="K766" s="255">
        <f>SUM(L766:M766)</f>
        <v>4420</v>
      </c>
      <c r="L766" s="340">
        <v>4420</v>
      </c>
      <c r="M766" s="237"/>
      <c r="N766" s="174"/>
      <c r="P766" s="252"/>
      <c r="Q766" s="453"/>
      <c r="R766" s="47"/>
      <c r="S766" s="47"/>
      <c r="T766" s="46"/>
    </row>
    <row r="767" spans="1:31" customHeight="1" ht="12.75" s="10" customFormat="1">
      <c r="A767" s="231"/>
      <c r="B767" s="342" t="s">
        <v>1663</v>
      </c>
      <c r="C767" s="181" t="s">
        <v>355</v>
      </c>
      <c r="D767" s="181"/>
      <c r="E767" s="181" t="s">
        <v>21</v>
      </c>
      <c r="F767" s="594" t="s">
        <v>1047</v>
      </c>
      <c r="G767" s="592"/>
      <c r="H767" s="592"/>
      <c r="I767" s="593"/>
      <c r="J767" s="181" t="s">
        <v>23</v>
      </c>
      <c r="K767" s="255">
        <f>SUM(L767:M767)</f>
        <v>13965</v>
      </c>
      <c r="L767" s="340">
        <v>13965</v>
      </c>
      <c r="M767" s="237"/>
      <c r="N767" s="174"/>
      <c r="P767" s="252"/>
      <c r="Q767" s="453"/>
      <c r="R767" s="47"/>
      <c r="S767" s="47"/>
      <c r="T767" s="46"/>
    </row>
    <row r="768" spans="1:31" customHeight="1" ht="12.75" s="10" customFormat="1">
      <c r="A768" s="231"/>
      <c r="B768" s="266" t="s">
        <v>1664</v>
      </c>
      <c r="C768" s="181" t="s">
        <v>355</v>
      </c>
      <c r="D768" s="181"/>
      <c r="E768" s="181" t="s">
        <v>21</v>
      </c>
      <c r="F768" s="594" t="s">
        <v>1047</v>
      </c>
      <c r="G768" s="592"/>
      <c r="H768" s="592"/>
      <c r="I768" s="593"/>
      <c r="J768" s="181" t="s">
        <v>23</v>
      </c>
      <c r="K768" s="255">
        <f>SUM(L768:M768)</f>
        <v>38040</v>
      </c>
      <c r="L768" s="340">
        <v>38040</v>
      </c>
      <c r="M768" s="237"/>
      <c r="N768" s="174"/>
      <c r="P768" s="252"/>
      <c r="Q768" s="453"/>
      <c r="R768" s="47"/>
      <c r="S768" s="47"/>
      <c r="T768" s="46"/>
    </row>
    <row r="769" spans="1:31" customHeight="1" ht="12.75" s="10" customFormat="1">
      <c r="A769" s="231"/>
      <c r="B769" s="266" t="s">
        <v>1665</v>
      </c>
      <c r="C769" s="181" t="s">
        <v>355</v>
      </c>
      <c r="D769" s="181"/>
      <c r="E769" s="181" t="s">
        <v>21</v>
      </c>
      <c r="F769" s="594" t="s">
        <v>1047</v>
      </c>
      <c r="G769" s="592"/>
      <c r="H769" s="592"/>
      <c r="I769" s="593"/>
      <c r="J769" s="181" t="s">
        <v>23</v>
      </c>
      <c r="K769" s="255">
        <f>SUM(L769:M769)</f>
        <v>220500</v>
      </c>
      <c r="L769" s="340">
        <v>220500</v>
      </c>
      <c r="M769" s="237"/>
      <c r="N769" s="174"/>
      <c r="P769" s="252"/>
      <c r="Q769" s="453"/>
      <c r="R769" s="47"/>
      <c r="S769" s="47"/>
      <c r="T769" s="46"/>
    </row>
    <row r="770" spans="1:31" customHeight="1" ht="12.75" s="10" customFormat="1">
      <c r="A770" s="231"/>
      <c r="B770" s="295" t="s">
        <v>1666</v>
      </c>
      <c r="C770" s="181" t="s">
        <v>355</v>
      </c>
      <c r="D770" s="181"/>
      <c r="E770" s="181" t="s">
        <v>21</v>
      </c>
      <c r="F770" s="594" t="s">
        <v>1047</v>
      </c>
      <c r="G770" s="592"/>
      <c r="H770" s="592"/>
      <c r="I770" s="593"/>
      <c r="J770" s="181" t="s">
        <v>23</v>
      </c>
      <c r="K770" s="255">
        <f>SUM(L770:M770)</f>
        <v>3310</v>
      </c>
      <c r="L770" s="340">
        <v>3310</v>
      </c>
      <c r="M770" s="237"/>
      <c r="N770" s="174"/>
      <c r="P770" s="252"/>
      <c r="Q770" s="453"/>
      <c r="R770" s="47"/>
      <c r="S770" s="47"/>
      <c r="T770" s="46"/>
    </row>
    <row r="771" spans="1:31" customHeight="1" ht="12.75" s="10" customFormat="1">
      <c r="A771" s="231"/>
      <c r="B771" s="266" t="s">
        <v>1667</v>
      </c>
      <c r="C771" s="181" t="s">
        <v>355</v>
      </c>
      <c r="D771" s="181"/>
      <c r="E771" s="181" t="s">
        <v>21</v>
      </c>
      <c r="F771" s="594" t="s">
        <v>1047</v>
      </c>
      <c r="G771" s="592"/>
      <c r="H771" s="592"/>
      <c r="I771" s="593"/>
      <c r="J771" s="181" t="s">
        <v>23</v>
      </c>
      <c r="K771" s="255">
        <f>SUM(L771:M771)</f>
        <v>252000</v>
      </c>
      <c r="L771" s="340">
        <v>252000</v>
      </c>
      <c r="M771" s="237"/>
      <c r="N771" s="174"/>
      <c r="P771" s="252"/>
      <c r="Q771" s="453"/>
      <c r="R771" s="47"/>
      <c r="S771" s="47"/>
      <c r="T771" s="46"/>
    </row>
    <row r="772" spans="1:31" customHeight="1" ht="12.75" s="10" customFormat="1">
      <c r="A772" s="231"/>
      <c r="B772" s="266" t="s">
        <v>1668</v>
      </c>
      <c r="C772" s="181" t="s">
        <v>355</v>
      </c>
      <c r="D772" s="181"/>
      <c r="E772" s="181" t="s">
        <v>21</v>
      </c>
      <c r="F772" s="594" t="s">
        <v>1047</v>
      </c>
      <c r="G772" s="592"/>
      <c r="H772" s="592"/>
      <c r="I772" s="593"/>
      <c r="J772" s="181" t="s">
        <v>23</v>
      </c>
      <c r="K772" s="255">
        <f>SUM(L772:M772)</f>
        <v>137350</v>
      </c>
      <c r="L772" s="340">
        <v>137350</v>
      </c>
      <c r="M772" s="237"/>
      <c r="N772" s="174"/>
      <c r="P772" s="252"/>
      <c r="Q772" s="453"/>
      <c r="R772" s="47"/>
      <c r="S772" s="47"/>
      <c r="T772" s="46"/>
    </row>
    <row r="773" spans="1:31" customHeight="1" ht="12.75" s="10" customFormat="1">
      <c r="A773" s="231"/>
      <c r="B773" s="295" t="s">
        <v>1669</v>
      </c>
      <c r="C773" s="181" t="s">
        <v>355</v>
      </c>
      <c r="D773" s="181"/>
      <c r="E773" s="181" t="s">
        <v>21</v>
      </c>
      <c r="F773" s="594" t="s">
        <v>1047</v>
      </c>
      <c r="G773" s="592"/>
      <c r="H773" s="592"/>
      <c r="I773" s="593"/>
      <c r="J773" s="181" t="s">
        <v>23</v>
      </c>
      <c r="K773" s="255">
        <f>SUM(L773:M773)</f>
        <v>142925</v>
      </c>
      <c r="L773" s="340">
        <v>142925</v>
      </c>
      <c r="M773" s="237"/>
      <c r="N773" s="174"/>
      <c r="P773" s="252"/>
      <c r="Q773" s="453"/>
      <c r="R773" s="47"/>
      <c r="S773" s="47"/>
      <c r="T773" s="46"/>
    </row>
    <row r="774" spans="1:31" customHeight="1" ht="12.75" s="10" customFormat="1">
      <c r="A774" s="231"/>
      <c r="B774" s="295" t="s">
        <v>1670</v>
      </c>
      <c r="C774" s="181" t="s">
        <v>355</v>
      </c>
      <c r="D774" s="181"/>
      <c r="E774" s="181" t="s">
        <v>21</v>
      </c>
      <c r="F774" s="594" t="s">
        <v>1047</v>
      </c>
      <c r="G774" s="592"/>
      <c r="H774" s="592"/>
      <c r="I774" s="593"/>
      <c r="J774" s="181" t="s">
        <v>23</v>
      </c>
      <c r="K774" s="255">
        <f>SUM(L774:M774)</f>
        <v>6000</v>
      </c>
      <c r="L774" s="340">
        <v>6000</v>
      </c>
      <c r="M774" s="237"/>
      <c r="N774" s="174"/>
      <c r="P774" s="252"/>
      <c r="Q774" s="453"/>
      <c r="R774" s="47"/>
      <c r="S774" s="47"/>
      <c r="T774" s="46"/>
    </row>
    <row r="775" spans="1:31" customHeight="1" ht="12.75" s="10" customFormat="1">
      <c r="A775" s="231"/>
      <c r="B775" s="266" t="s">
        <v>1671</v>
      </c>
      <c r="C775" s="181" t="s">
        <v>355</v>
      </c>
      <c r="D775" s="181"/>
      <c r="E775" s="181" t="s">
        <v>21</v>
      </c>
      <c r="F775" s="594" t="s">
        <v>1047</v>
      </c>
      <c r="G775" s="592"/>
      <c r="H775" s="592"/>
      <c r="I775" s="593"/>
      <c r="J775" s="181" t="s">
        <v>23</v>
      </c>
      <c r="K775" s="255">
        <f>SUM(L775:M775)</f>
        <v>6220</v>
      </c>
      <c r="L775" s="340">
        <v>6220</v>
      </c>
      <c r="M775" s="237"/>
      <c r="N775" s="174"/>
      <c r="P775" s="252"/>
      <c r="Q775" s="453"/>
      <c r="R775" s="47"/>
      <c r="S775" s="47"/>
      <c r="T775" s="46"/>
    </row>
    <row r="776" spans="1:31" customHeight="1" ht="12.75" s="10" customFormat="1">
      <c r="A776" s="231"/>
      <c r="B776" s="266" t="s">
        <v>1672</v>
      </c>
      <c r="C776" s="181" t="s">
        <v>355</v>
      </c>
      <c r="D776" s="181"/>
      <c r="E776" s="181" t="s">
        <v>21</v>
      </c>
      <c r="F776" s="594" t="s">
        <v>1047</v>
      </c>
      <c r="G776" s="592"/>
      <c r="H776" s="592"/>
      <c r="I776" s="593"/>
      <c r="J776" s="181" t="s">
        <v>23</v>
      </c>
      <c r="K776" s="255">
        <f>SUM(L776:M776)</f>
        <v>2000</v>
      </c>
      <c r="L776" s="340">
        <v>2000</v>
      </c>
      <c r="M776" s="237"/>
      <c r="N776" s="174"/>
      <c r="P776" s="252"/>
      <c r="Q776" s="453"/>
      <c r="R776" s="47"/>
      <c r="S776" s="47"/>
      <c r="T776" s="46"/>
    </row>
    <row r="777" spans="1:31" customHeight="1" ht="12.75" s="10" customFormat="1">
      <c r="A777" s="231"/>
      <c r="B777" s="266" t="s">
        <v>1673</v>
      </c>
      <c r="C777" s="181" t="s">
        <v>355</v>
      </c>
      <c r="D777" s="181"/>
      <c r="E777" s="181" t="s">
        <v>21</v>
      </c>
      <c r="F777" s="594" t="s">
        <v>1047</v>
      </c>
      <c r="G777" s="592"/>
      <c r="H777" s="592"/>
      <c r="I777" s="593"/>
      <c r="J777" s="181" t="s">
        <v>23</v>
      </c>
      <c r="K777" s="255">
        <f>SUM(L777:M777)</f>
        <v>8800</v>
      </c>
      <c r="L777" s="340">
        <v>8800</v>
      </c>
      <c r="M777" s="237"/>
      <c r="N777" s="174"/>
      <c r="P777" s="252"/>
      <c r="Q777" s="453"/>
      <c r="R777" s="47"/>
      <c r="S777" s="47"/>
      <c r="T777" s="46"/>
    </row>
    <row r="778" spans="1:31" customHeight="1" ht="12.75" s="10" customFormat="1">
      <c r="A778" s="231"/>
      <c r="B778" s="266" t="s">
        <v>1674</v>
      </c>
      <c r="C778" s="181" t="s">
        <v>355</v>
      </c>
      <c r="D778" s="181"/>
      <c r="E778" s="181" t="s">
        <v>21</v>
      </c>
      <c r="F778" s="594" t="s">
        <v>1047</v>
      </c>
      <c r="G778" s="592"/>
      <c r="H778" s="592"/>
      <c r="I778" s="593"/>
      <c r="J778" s="181" t="s">
        <v>23</v>
      </c>
      <c r="K778" s="255">
        <f>SUM(L778:M778)</f>
        <v>30800</v>
      </c>
      <c r="L778" s="340">
        <v>30800</v>
      </c>
      <c r="M778" s="237"/>
      <c r="N778" s="174"/>
      <c r="P778" s="252"/>
      <c r="Q778" s="453"/>
      <c r="R778" s="47"/>
      <c r="S778" s="47"/>
      <c r="T778" s="46"/>
    </row>
    <row r="779" spans="1:31" customHeight="1" ht="12.75" s="10" customFormat="1">
      <c r="A779" s="231"/>
      <c r="B779" s="266" t="s">
        <v>1675</v>
      </c>
      <c r="C779" s="181" t="s">
        <v>355</v>
      </c>
      <c r="D779" s="181"/>
      <c r="E779" s="181" t="s">
        <v>21</v>
      </c>
      <c r="F779" s="594" t="s">
        <v>1047</v>
      </c>
      <c r="G779" s="592"/>
      <c r="H779" s="592"/>
      <c r="I779" s="593"/>
      <c r="J779" s="181" t="s">
        <v>23</v>
      </c>
      <c r="K779" s="255">
        <f>SUM(L779:M779)</f>
        <v>840</v>
      </c>
      <c r="L779" s="340">
        <v>840</v>
      </c>
      <c r="M779" s="237"/>
      <c r="N779" s="174"/>
      <c r="P779" s="252"/>
      <c r="Q779" s="453"/>
      <c r="R779" s="47"/>
      <c r="S779" s="47"/>
      <c r="T779" s="46"/>
    </row>
    <row r="780" spans="1:31" customHeight="1" ht="12.75" s="10" customFormat="1">
      <c r="A780" s="231"/>
      <c r="B780" s="266" t="s">
        <v>1676</v>
      </c>
      <c r="C780" s="181" t="s">
        <v>355</v>
      </c>
      <c r="D780" s="181"/>
      <c r="E780" s="181" t="s">
        <v>21</v>
      </c>
      <c r="F780" s="594" t="s">
        <v>1047</v>
      </c>
      <c r="G780" s="592"/>
      <c r="H780" s="592"/>
      <c r="I780" s="593"/>
      <c r="J780" s="181" t="s">
        <v>23</v>
      </c>
      <c r="K780" s="255">
        <f>SUM(L780:M780)</f>
        <v>9924</v>
      </c>
      <c r="L780" s="340">
        <v>9924</v>
      </c>
      <c r="M780" s="237"/>
      <c r="N780" s="174"/>
      <c r="P780" s="252"/>
      <c r="Q780" s="453"/>
      <c r="R780" s="47"/>
      <c r="S780" s="47"/>
      <c r="T780" s="46"/>
    </row>
    <row r="781" spans="1:31" customHeight="1" ht="12.75" s="10" customFormat="1">
      <c r="A781" s="231"/>
      <c r="B781" s="266" t="s">
        <v>1677</v>
      </c>
      <c r="C781" s="181" t="s">
        <v>355</v>
      </c>
      <c r="D781" s="181"/>
      <c r="E781" s="181" t="s">
        <v>21</v>
      </c>
      <c r="F781" s="594" t="s">
        <v>1047</v>
      </c>
      <c r="G781" s="592"/>
      <c r="H781" s="592"/>
      <c r="I781" s="593"/>
      <c r="J781" s="181" t="s">
        <v>23</v>
      </c>
      <c r="K781" s="255">
        <f>SUM(L781:M781)</f>
        <v>9924</v>
      </c>
      <c r="L781" s="340">
        <v>9924</v>
      </c>
      <c r="M781" s="237"/>
      <c r="N781" s="174"/>
      <c r="P781" s="252"/>
      <c r="Q781" s="453"/>
      <c r="R781" s="47"/>
      <c r="S781" s="47"/>
      <c r="T781" s="46"/>
    </row>
    <row r="782" spans="1:31" customHeight="1" ht="12.75" s="10" customFormat="1">
      <c r="A782" s="231"/>
      <c r="B782" s="266" t="s">
        <v>1678</v>
      </c>
      <c r="C782" s="181" t="s">
        <v>355</v>
      </c>
      <c r="D782" s="181"/>
      <c r="E782" s="181" t="s">
        <v>21</v>
      </c>
      <c r="F782" s="594" t="s">
        <v>1047</v>
      </c>
      <c r="G782" s="592"/>
      <c r="H782" s="592"/>
      <c r="I782" s="593"/>
      <c r="J782" s="181" t="s">
        <v>23</v>
      </c>
      <c r="K782" s="255">
        <f>SUM(L782:M782)</f>
        <v>19848</v>
      </c>
      <c r="L782" s="340">
        <v>19848</v>
      </c>
      <c r="M782" s="237"/>
      <c r="N782" s="174"/>
      <c r="P782" s="252"/>
      <c r="Q782" s="453"/>
      <c r="R782" s="47"/>
      <c r="S782" s="47"/>
      <c r="T782" s="46"/>
    </row>
    <row r="783" spans="1:31" customHeight="1" ht="12.75" s="10" customFormat="1">
      <c r="A783" s="231"/>
      <c r="B783" s="266" t="s">
        <v>1679</v>
      </c>
      <c r="C783" s="181" t="s">
        <v>355</v>
      </c>
      <c r="D783" s="181"/>
      <c r="E783" s="181" t="s">
        <v>21</v>
      </c>
      <c r="F783" s="594" t="s">
        <v>1047</v>
      </c>
      <c r="G783" s="592"/>
      <c r="H783" s="592"/>
      <c r="I783" s="593"/>
      <c r="J783" s="181" t="s">
        <v>23</v>
      </c>
      <c r="K783" s="255">
        <f>SUM(L783:M783)</f>
        <v>9924</v>
      </c>
      <c r="L783" s="340">
        <v>9924</v>
      </c>
      <c r="M783" s="237"/>
      <c r="N783" s="174"/>
      <c r="P783" s="252"/>
      <c r="Q783" s="453"/>
      <c r="R783" s="47"/>
      <c r="S783" s="47"/>
      <c r="T783" s="46"/>
    </row>
    <row r="784" spans="1:31" customHeight="1" ht="12.75" s="10" customFormat="1">
      <c r="A784" s="231"/>
      <c r="B784" s="266" t="s">
        <v>1680</v>
      </c>
      <c r="C784" s="181" t="s">
        <v>355</v>
      </c>
      <c r="D784" s="181"/>
      <c r="E784" s="181" t="s">
        <v>21</v>
      </c>
      <c r="F784" s="594" t="s">
        <v>1047</v>
      </c>
      <c r="G784" s="592"/>
      <c r="H784" s="592"/>
      <c r="I784" s="593"/>
      <c r="J784" s="181" t="s">
        <v>23</v>
      </c>
      <c r="K784" s="255">
        <f>SUM(L784:M784)</f>
        <v>50400</v>
      </c>
      <c r="L784" s="340">
        <v>50400</v>
      </c>
      <c r="M784" s="237"/>
      <c r="N784" s="174"/>
      <c r="P784" s="252"/>
      <c r="Q784" s="453"/>
      <c r="R784" s="47"/>
      <c r="S784" s="47"/>
      <c r="T784" s="46"/>
    </row>
    <row r="785" spans="1:31" customHeight="1" ht="12.75" s="10" customFormat="1">
      <c r="A785" s="266"/>
      <c r="B785" s="295" t="s">
        <v>1681</v>
      </c>
      <c r="C785" s="181" t="s">
        <v>355</v>
      </c>
      <c r="D785" s="181"/>
      <c r="E785" s="181" t="s">
        <v>21</v>
      </c>
      <c r="F785" s="594" t="s">
        <v>1047</v>
      </c>
      <c r="G785" s="592"/>
      <c r="H785" s="592"/>
      <c r="I785" s="593"/>
      <c r="J785" s="181" t="s">
        <v>23</v>
      </c>
      <c r="K785" s="255">
        <f>SUM(L785:M785)</f>
        <v>114150</v>
      </c>
      <c r="L785" s="340">
        <v>114150</v>
      </c>
      <c r="M785" s="237"/>
      <c r="N785" s="174"/>
      <c r="P785" s="252"/>
      <c r="Q785" s="453"/>
      <c r="R785" s="47"/>
      <c r="S785" s="47"/>
      <c r="T785" s="46"/>
    </row>
    <row r="786" spans="1:31" customHeight="1" ht="12.75" s="10" customFormat="1">
      <c r="A786" s="231"/>
      <c r="B786" s="295" t="s">
        <v>1682</v>
      </c>
      <c r="C786" s="181" t="s">
        <v>355</v>
      </c>
      <c r="D786" s="181"/>
      <c r="E786" s="181" t="s">
        <v>21</v>
      </c>
      <c r="F786" s="594" t="s">
        <v>1047</v>
      </c>
      <c r="G786" s="592"/>
      <c r="H786" s="592"/>
      <c r="I786" s="593"/>
      <c r="J786" s="181" t="s">
        <v>23</v>
      </c>
      <c r="K786" s="255">
        <f>SUM(L786:M786)</f>
        <v>114600</v>
      </c>
      <c r="L786" s="340">
        <v>114600</v>
      </c>
      <c r="M786" s="237"/>
      <c r="N786" s="174"/>
      <c r="P786" s="252"/>
      <c r="Q786" s="453"/>
      <c r="R786" s="47"/>
      <c r="S786" s="47"/>
      <c r="T786" s="46"/>
    </row>
    <row r="787" spans="1:31" customHeight="1" ht="12.75" s="10" customFormat="1">
      <c r="A787" s="231"/>
      <c r="B787" s="295" t="s">
        <v>1683</v>
      </c>
      <c r="C787" s="181" t="s">
        <v>355</v>
      </c>
      <c r="D787" s="181"/>
      <c r="E787" s="181" t="s">
        <v>21</v>
      </c>
      <c r="F787" s="594" t="s">
        <v>1047</v>
      </c>
      <c r="G787" s="592"/>
      <c r="H787" s="592"/>
      <c r="I787" s="593"/>
      <c r="J787" s="181" t="s">
        <v>23</v>
      </c>
      <c r="K787" s="255">
        <f>SUM(L787:M787)</f>
        <v>12495</v>
      </c>
      <c r="L787" s="340">
        <v>12495</v>
      </c>
      <c r="M787" s="237"/>
      <c r="N787" s="174"/>
      <c r="P787" s="252"/>
      <c r="Q787" s="453"/>
      <c r="R787" s="47"/>
      <c r="S787" s="47"/>
      <c r="T787" s="46"/>
    </row>
    <row r="788" spans="1:31" customHeight="1" ht="12.75" s="10" customFormat="1">
      <c r="A788" s="231"/>
      <c r="B788" s="295" t="s">
        <v>1684</v>
      </c>
      <c r="C788" s="181" t="s">
        <v>355</v>
      </c>
      <c r="D788" s="181"/>
      <c r="E788" s="181" t="s">
        <v>21</v>
      </c>
      <c r="F788" s="594" t="s">
        <v>1047</v>
      </c>
      <c r="G788" s="592"/>
      <c r="H788" s="592"/>
      <c r="I788" s="593"/>
      <c r="J788" s="181" t="s">
        <v>23</v>
      </c>
      <c r="K788" s="255">
        <f>SUM(L788:M788)</f>
        <v>1586</v>
      </c>
      <c r="L788" s="340">
        <v>1586</v>
      </c>
      <c r="M788" s="237"/>
      <c r="N788" s="174"/>
      <c r="P788" s="252"/>
      <c r="Q788" s="453"/>
      <c r="R788" s="47"/>
      <c r="S788" s="47"/>
      <c r="T788" s="46"/>
    </row>
    <row r="789" spans="1:31" customHeight="1" ht="12.75" s="10" customFormat="1">
      <c r="A789" s="231"/>
      <c r="B789" s="295" t="s">
        <v>1685</v>
      </c>
      <c r="C789" s="181" t="s">
        <v>355</v>
      </c>
      <c r="D789" s="181"/>
      <c r="E789" s="181" t="s">
        <v>21</v>
      </c>
      <c r="F789" s="594" t="s">
        <v>1047</v>
      </c>
      <c r="G789" s="592"/>
      <c r="H789" s="592"/>
      <c r="I789" s="593"/>
      <c r="J789" s="181" t="s">
        <v>23</v>
      </c>
      <c r="K789" s="255">
        <f>SUM(L789:M789)</f>
        <v>1586</v>
      </c>
      <c r="L789" s="340">
        <v>1586</v>
      </c>
      <c r="M789" s="237"/>
      <c r="N789" s="174"/>
      <c r="P789" s="252"/>
      <c r="Q789" s="453"/>
      <c r="R789" s="47"/>
      <c r="S789" s="47"/>
      <c r="T789" s="46"/>
    </row>
    <row r="790" spans="1:31" customHeight="1" ht="12.75" s="10" customFormat="1">
      <c r="A790" s="231"/>
      <c r="B790" s="295" t="s">
        <v>1686</v>
      </c>
      <c r="C790" s="181" t="s">
        <v>355</v>
      </c>
      <c r="D790" s="181"/>
      <c r="E790" s="181" t="s">
        <v>21</v>
      </c>
      <c r="F790" s="594" t="s">
        <v>1047</v>
      </c>
      <c r="G790" s="592"/>
      <c r="H790" s="592"/>
      <c r="I790" s="593"/>
      <c r="J790" s="181" t="s">
        <v>23</v>
      </c>
      <c r="K790" s="255">
        <f>SUM(L790:M790)</f>
        <v>1586</v>
      </c>
      <c r="L790" s="340">
        <v>1586</v>
      </c>
      <c r="M790" s="237"/>
      <c r="N790" s="174"/>
      <c r="P790" s="252"/>
      <c r="Q790" s="453"/>
      <c r="R790" s="47"/>
      <c r="S790" s="47"/>
      <c r="T790" s="46"/>
    </row>
    <row r="791" spans="1:31" customHeight="1" ht="12.75" s="10" customFormat="1">
      <c r="A791" s="231"/>
      <c r="B791" s="266" t="s">
        <v>1687</v>
      </c>
      <c r="C791" s="181" t="s">
        <v>355</v>
      </c>
      <c r="D791" s="181"/>
      <c r="E791" s="181" t="s">
        <v>21</v>
      </c>
      <c r="F791" s="594" t="s">
        <v>1047</v>
      </c>
      <c r="G791" s="592"/>
      <c r="H791" s="592"/>
      <c r="I791" s="593"/>
      <c r="J791" s="181" t="s">
        <v>23</v>
      </c>
      <c r="K791" s="255">
        <f>SUM(L791:M791)</f>
        <v>2100</v>
      </c>
      <c r="L791" s="340">
        <v>2100</v>
      </c>
      <c r="M791" s="237"/>
      <c r="N791" s="174"/>
      <c r="P791" s="252"/>
      <c r="Q791" s="453"/>
      <c r="R791" s="47"/>
      <c r="S791" s="47"/>
      <c r="T791" s="46"/>
    </row>
    <row r="792" spans="1:31" customHeight="1" ht="12.75" s="10" customFormat="1">
      <c r="A792" s="231"/>
      <c r="B792" s="266" t="s">
        <v>1688</v>
      </c>
      <c r="C792" s="181" t="s">
        <v>355</v>
      </c>
      <c r="D792" s="181"/>
      <c r="E792" s="181" t="s">
        <v>21</v>
      </c>
      <c r="F792" s="594" t="s">
        <v>1047</v>
      </c>
      <c r="G792" s="592"/>
      <c r="H792" s="592"/>
      <c r="I792" s="593"/>
      <c r="J792" s="181" t="s">
        <v>23</v>
      </c>
      <c r="K792" s="255">
        <f>SUM(L792:M792)</f>
        <v>237456</v>
      </c>
      <c r="L792" s="340">
        <v>237456</v>
      </c>
      <c r="M792" s="237"/>
      <c r="N792" s="174"/>
      <c r="P792" s="252"/>
      <c r="Q792" s="453"/>
      <c r="R792" s="47"/>
      <c r="S792" s="47"/>
      <c r="T792" s="46"/>
    </row>
    <row r="793" spans="1:31" customHeight="1" ht="12.75" s="10" customFormat="1">
      <c r="A793" s="231"/>
      <c r="B793" s="266" t="s">
        <v>1689</v>
      </c>
      <c r="C793" s="181" t="s">
        <v>355</v>
      </c>
      <c r="D793" s="181"/>
      <c r="E793" s="181" t="s">
        <v>21</v>
      </c>
      <c r="F793" s="594" t="s">
        <v>1047</v>
      </c>
      <c r="G793" s="592"/>
      <c r="H793" s="592"/>
      <c r="I793" s="593"/>
      <c r="J793" s="181" t="s">
        <v>23</v>
      </c>
      <c r="K793" s="255">
        <f>SUM(L793:M793)</f>
        <v>434700</v>
      </c>
      <c r="L793" s="340">
        <v>434700</v>
      </c>
      <c r="M793" s="237"/>
      <c r="N793" s="174"/>
      <c r="P793" s="252"/>
      <c r="Q793" s="453"/>
      <c r="R793" s="47"/>
      <c r="S793" s="47"/>
      <c r="T793" s="46"/>
    </row>
    <row r="794" spans="1:31" customHeight="1" ht="12.75" s="10" customFormat="1">
      <c r="A794" s="231"/>
      <c r="B794" s="295" t="s">
        <v>1690</v>
      </c>
      <c r="C794" s="181" t="s">
        <v>355</v>
      </c>
      <c r="D794" s="181"/>
      <c r="E794" s="181" t="s">
        <v>21</v>
      </c>
      <c r="F794" s="594" t="s">
        <v>1047</v>
      </c>
      <c r="G794" s="592"/>
      <c r="H794" s="592"/>
      <c r="I794" s="593"/>
      <c r="J794" s="181" t="s">
        <v>23</v>
      </c>
      <c r="K794" s="255">
        <f>SUM(L794:M794)</f>
        <v>10458</v>
      </c>
      <c r="L794" s="340">
        <v>10458</v>
      </c>
      <c r="M794" s="237"/>
      <c r="N794" s="174"/>
      <c r="P794" s="252"/>
      <c r="Q794" s="453"/>
      <c r="R794" s="47"/>
      <c r="S794" s="47"/>
      <c r="T794" s="46"/>
    </row>
    <row r="795" spans="1:31" customHeight="1" ht="12.75" s="10" customFormat="1">
      <c r="A795" s="231"/>
      <c r="B795" s="295" t="s">
        <v>1691</v>
      </c>
      <c r="C795" s="181" t="s">
        <v>355</v>
      </c>
      <c r="D795" s="181"/>
      <c r="E795" s="181" t="s">
        <v>21</v>
      </c>
      <c r="F795" s="594" t="s">
        <v>1047</v>
      </c>
      <c r="G795" s="592"/>
      <c r="H795" s="592"/>
      <c r="I795" s="593"/>
      <c r="J795" s="181" t="s">
        <v>23</v>
      </c>
      <c r="K795" s="255">
        <f>SUM(L795:M795)</f>
        <v>10458</v>
      </c>
      <c r="L795" s="340">
        <v>10458</v>
      </c>
      <c r="M795" s="237"/>
      <c r="N795" s="174"/>
      <c r="P795" s="252"/>
      <c r="Q795" s="453"/>
      <c r="R795" s="47"/>
      <c r="S795" s="47"/>
      <c r="T795" s="46"/>
    </row>
    <row r="796" spans="1:31" customHeight="1" ht="12.75" s="10" customFormat="1">
      <c r="A796" s="231"/>
      <c r="B796" s="295" t="s">
        <v>1692</v>
      </c>
      <c r="C796" s="181" t="s">
        <v>355</v>
      </c>
      <c r="D796" s="181"/>
      <c r="E796" s="181" t="s">
        <v>21</v>
      </c>
      <c r="F796" s="594" t="s">
        <v>1047</v>
      </c>
      <c r="G796" s="592"/>
      <c r="H796" s="592"/>
      <c r="I796" s="593"/>
      <c r="J796" s="181" t="s">
        <v>23</v>
      </c>
      <c r="K796" s="255">
        <f>SUM(L796:M796)</f>
        <v>55000</v>
      </c>
      <c r="L796" s="340">
        <v>55000</v>
      </c>
      <c r="M796" s="237"/>
      <c r="N796" s="174"/>
      <c r="P796" s="252"/>
      <c r="Q796" s="453"/>
      <c r="R796" s="47"/>
      <c r="S796" s="47"/>
      <c r="T796" s="46"/>
    </row>
    <row r="797" spans="1:31" customHeight="1" ht="12.75" s="10" customFormat="1">
      <c r="A797" s="231"/>
      <c r="B797" s="295" t="s">
        <v>1693</v>
      </c>
      <c r="C797" s="181" t="s">
        <v>355</v>
      </c>
      <c r="D797" s="181"/>
      <c r="E797" s="181" t="s">
        <v>21</v>
      </c>
      <c r="F797" s="594" t="s">
        <v>1047</v>
      </c>
      <c r="G797" s="592"/>
      <c r="H797" s="592"/>
      <c r="I797" s="593"/>
      <c r="J797" s="181" t="s">
        <v>23</v>
      </c>
      <c r="K797" s="255">
        <f>SUM(L797:M797)</f>
        <v>5015</v>
      </c>
      <c r="L797" s="340">
        <v>5015</v>
      </c>
      <c r="M797" s="237"/>
      <c r="N797" s="174"/>
      <c r="P797" s="252"/>
      <c r="Q797" s="453"/>
      <c r="R797" s="47"/>
      <c r="S797" s="47"/>
      <c r="T797" s="46"/>
    </row>
    <row r="798" spans="1:31" customHeight="1" ht="12.75" s="10" customFormat="1">
      <c r="A798" s="231"/>
      <c r="B798" s="295" t="s">
        <v>1694</v>
      </c>
      <c r="C798" s="181" t="s">
        <v>355</v>
      </c>
      <c r="D798" s="181"/>
      <c r="E798" s="181" t="s">
        <v>21</v>
      </c>
      <c r="F798" s="594" t="s">
        <v>1047</v>
      </c>
      <c r="G798" s="592"/>
      <c r="H798" s="592"/>
      <c r="I798" s="593"/>
      <c r="J798" s="181" t="s">
        <v>23</v>
      </c>
      <c r="K798" s="255">
        <f>SUM(L798:M798)</f>
        <v>47905</v>
      </c>
      <c r="L798" s="340">
        <v>47905</v>
      </c>
      <c r="M798" s="237"/>
      <c r="N798" s="174"/>
      <c r="P798" s="252"/>
      <c r="Q798" s="453"/>
      <c r="R798" s="47"/>
      <c r="S798" s="47"/>
      <c r="T798" s="46"/>
    </row>
    <row r="799" spans="1:31" customHeight="1" ht="12.75" s="10" customFormat="1">
      <c r="A799" s="231"/>
      <c r="B799" s="295" t="s">
        <v>1695</v>
      </c>
      <c r="C799" s="181" t="s">
        <v>355</v>
      </c>
      <c r="D799" s="181"/>
      <c r="E799" s="181" t="s">
        <v>21</v>
      </c>
      <c r="F799" s="594" t="s">
        <v>1047</v>
      </c>
      <c r="G799" s="592"/>
      <c r="H799" s="592"/>
      <c r="I799" s="593"/>
      <c r="J799" s="181" t="s">
        <v>23</v>
      </c>
      <c r="K799" s="255">
        <f>SUM(L799:M799)</f>
        <v>3600</v>
      </c>
      <c r="L799" s="340">
        <v>3600</v>
      </c>
      <c r="M799" s="237"/>
      <c r="N799" s="174"/>
      <c r="P799" s="252"/>
      <c r="Q799" s="453"/>
      <c r="R799" s="47"/>
      <c r="S799" s="47"/>
      <c r="T799" s="46"/>
    </row>
    <row r="800" spans="1:31" customHeight="1" ht="12.75" s="10" customFormat="1">
      <c r="A800" s="231"/>
      <c r="B800" s="295" t="s">
        <v>1696</v>
      </c>
      <c r="C800" s="181" t="s">
        <v>355</v>
      </c>
      <c r="D800" s="181"/>
      <c r="E800" s="181" t="s">
        <v>21</v>
      </c>
      <c r="F800" s="594" t="s">
        <v>1047</v>
      </c>
      <c r="G800" s="592"/>
      <c r="H800" s="592"/>
      <c r="I800" s="593"/>
      <c r="J800" s="181" t="s">
        <v>23</v>
      </c>
      <c r="K800" s="255">
        <f>SUM(L800:M800)</f>
        <v>27800</v>
      </c>
      <c r="L800" s="340">
        <v>27800</v>
      </c>
      <c r="M800" s="237"/>
      <c r="N800" s="174"/>
      <c r="P800" s="252"/>
      <c r="Q800" s="453"/>
      <c r="R800" s="47"/>
      <c r="S800" s="47"/>
      <c r="T800" s="46"/>
    </row>
    <row r="801" spans="1:31" customHeight="1" ht="12.75" s="10" customFormat="1">
      <c r="A801" s="231"/>
      <c r="B801" s="343" t="s">
        <v>1697</v>
      </c>
      <c r="C801" s="181" t="s">
        <v>355</v>
      </c>
      <c r="D801" s="181"/>
      <c r="E801" s="181" t="s">
        <v>21</v>
      </c>
      <c r="F801" s="594" t="s">
        <v>1047</v>
      </c>
      <c r="G801" s="592"/>
      <c r="H801" s="592"/>
      <c r="I801" s="593"/>
      <c r="J801" s="181" t="s">
        <v>23</v>
      </c>
      <c r="K801" s="255">
        <f>SUM(L801:M801)</f>
        <v>7500</v>
      </c>
      <c r="L801" s="340">
        <v>7500</v>
      </c>
      <c r="M801" s="237"/>
      <c r="N801" s="174"/>
      <c r="P801" s="252"/>
      <c r="Q801" s="453"/>
      <c r="R801" s="47"/>
      <c r="S801" s="47"/>
      <c r="T801" s="46"/>
    </row>
    <row r="802" spans="1:31" customHeight="1" ht="12.75" s="10" customFormat="1">
      <c r="A802" s="231"/>
      <c r="B802" s="295" t="s">
        <v>1698</v>
      </c>
      <c r="C802" s="181" t="s">
        <v>355</v>
      </c>
      <c r="D802" s="181"/>
      <c r="E802" s="181" t="s">
        <v>21</v>
      </c>
      <c r="F802" s="594" t="s">
        <v>1047</v>
      </c>
      <c r="G802" s="592"/>
      <c r="H802" s="592"/>
      <c r="I802" s="593"/>
      <c r="J802" s="181" t="s">
        <v>23</v>
      </c>
      <c r="K802" s="255">
        <f>SUM(L802:M802)</f>
        <v>3308</v>
      </c>
      <c r="L802" s="340">
        <v>3308</v>
      </c>
      <c r="M802" s="237"/>
      <c r="N802" s="174"/>
      <c r="P802" s="252"/>
      <c r="Q802" s="453"/>
      <c r="R802" s="47"/>
      <c r="S802" s="47"/>
      <c r="T802" s="46"/>
    </row>
    <row r="803" spans="1:31" customHeight="1" ht="12.75" s="10" customFormat="1">
      <c r="A803" s="231"/>
      <c r="B803" s="295" t="s">
        <v>1699</v>
      </c>
      <c r="C803" s="181" t="s">
        <v>355</v>
      </c>
      <c r="D803" s="181"/>
      <c r="E803" s="181" t="s">
        <v>21</v>
      </c>
      <c r="F803" s="594" t="s">
        <v>1047</v>
      </c>
      <c r="G803" s="592"/>
      <c r="H803" s="592"/>
      <c r="I803" s="593"/>
      <c r="J803" s="181" t="s">
        <v>23</v>
      </c>
      <c r="K803" s="255">
        <f>SUM(L803:M803)</f>
        <v>12504</v>
      </c>
      <c r="L803" s="340">
        <v>12504</v>
      </c>
      <c r="M803" s="237"/>
      <c r="N803" s="174"/>
      <c r="P803" s="252"/>
      <c r="Q803" s="453"/>
      <c r="R803" s="47"/>
      <c r="S803" s="47"/>
      <c r="T803" s="46"/>
    </row>
    <row r="804" spans="1:31" customHeight="1" ht="12.75" s="10" customFormat="1">
      <c r="A804" s="231"/>
      <c r="B804" s="266" t="s">
        <v>1700</v>
      </c>
      <c r="C804" s="181" t="s">
        <v>355</v>
      </c>
      <c r="D804" s="181"/>
      <c r="E804" s="181" t="s">
        <v>21</v>
      </c>
      <c r="F804" s="594" t="s">
        <v>1047</v>
      </c>
      <c r="G804" s="592"/>
      <c r="H804" s="592"/>
      <c r="I804" s="593"/>
      <c r="J804" s="181" t="s">
        <v>23</v>
      </c>
      <c r="K804" s="255">
        <f>SUM(L804:M804)</f>
        <v>51900</v>
      </c>
      <c r="L804" s="340">
        <v>51900</v>
      </c>
      <c r="M804" s="237"/>
      <c r="N804" s="174"/>
      <c r="P804" s="252"/>
      <c r="Q804" s="453"/>
      <c r="R804" s="47"/>
      <c r="S804" s="47"/>
      <c r="T804" s="46"/>
    </row>
    <row r="805" spans="1:31" customHeight="1" ht="12.75" s="10" customFormat="1">
      <c r="A805" s="231"/>
      <c r="B805" s="341" t="s">
        <v>1701</v>
      </c>
      <c r="C805" s="181" t="s">
        <v>355</v>
      </c>
      <c r="D805" s="181"/>
      <c r="E805" s="181" t="s">
        <v>21</v>
      </c>
      <c r="F805" s="594" t="s">
        <v>1047</v>
      </c>
      <c r="G805" s="592"/>
      <c r="H805" s="592"/>
      <c r="I805" s="593"/>
      <c r="J805" s="181" t="s">
        <v>23</v>
      </c>
      <c r="K805" s="255">
        <f>SUM(L805:M805)</f>
        <v>1578</v>
      </c>
      <c r="L805" s="340">
        <v>1578</v>
      </c>
      <c r="M805" s="237"/>
      <c r="N805" s="174"/>
      <c r="P805" s="252"/>
      <c r="Q805" s="453"/>
      <c r="R805" s="47"/>
      <c r="S805" s="47"/>
      <c r="T805" s="46"/>
    </row>
    <row r="806" spans="1:31" customHeight="1" ht="12.75" s="10" customFormat="1">
      <c r="A806" s="231"/>
      <c r="B806" s="341" t="s">
        <v>1702</v>
      </c>
      <c r="C806" s="181" t="s">
        <v>355</v>
      </c>
      <c r="D806" s="181"/>
      <c r="E806" s="181" t="s">
        <v>21</v>
      </c>
      <c r="F806" s="594" t="s">
        <v>1047</v>
      </c>
      <c r="G806" s="592"/>
      <c r="H806" s="592"/>
      <c r="I806" s="593"/>
      <c r="J806" s="181" t="s">
        <v>23</v>
      </c>
      <c r="K806" s="255">
        <f>SUM(L806:M806)</f>
        <v>1578</v>
      </c>
      <c r="L806" s="340">
        <v>1578</v>
      </c>
      <c r="M806" s="237"/>
      <c r="N806" s="174"/>
      <c r="P806" s="252"/>
      <c r="Q806" s="453"/>
      <c r="R806" s="47"/>
      <c r="S806" s="47"/>
      <c r="T806" s="46"/>
    </row>
    <row r="807" spans="1:31" customHeight="1" ht="12.75" s="10" customFormat="1">
      <c r="A807" s="231"/>
      <c r="B807" s="341" t="s">
        <v>1703</v>
      </c>
      <c r="C807" s="181" t="s">
        <v>355</v>
      </c>
      <c r="D807" s="181"/>
      <c r="E807" s="181" t="s">
        <v>21</v>
      </c>
      <c r="F807" s="594" t="s">
        <v>1047</v>
      </c>
      <c r="G807" s="592"/>
      <c r="H807" s="592"/>
      <c r="I807" s="593"/>
      <c r="J807" s="181" t="s">
        <v>23</v>
      </c>
      <c r="K807" s="255">
        <f>SUM(L807:M807)</f>
        <v>3000</v>
      </c>
      <c r="L807" s="340">
        <v>3000</v>
      </c>
      <c r="M807" s="237"/>
      <c r="N807" s="174"/>
      <c r="P807" s="252"/>
      <c r="Q807" s="453"/>
      <c r="R807" s="47"/>
      <c r="S807" s="47"/>
      <c r="T807" s="46"/>
    </row>
    <row r="808" spans="1:31" customHeight="1" ht="12.75" s="10" customFormat="1">
      <c r="A808" s="231"/>
      <c r="B808" s="295" t="s">
        <v>1704</v>
      </c>
      <c r="C808" s="181" t="s">
        <v>355</v>
      </c>
      <c r="D808" s="181"/>
      <c r="E808" s="181" t="s">
        <v>21</v>
      </c>
      <c r="F808" s="594" t="s">
        <v>1047</v>
      </c>
      <c r="G808" s="592"/>
      <c r="H808" s="592"/>
      <c r="I808" s="593"/>
      <c r="J808" s="181" t="s">
        <v>23</v>
      </c>
      <c r="K808" s="255">
        <f>SUM(L808:M808)</f>
        <v>27320</v>
      </c>
      <c r="L808" s="340">
        <v>27320</v>
      </c>
      <c r="M808" s="237"/>
      <c r="N808" s="174"/>
      <c r="P808" s="252"/>
      <c r="Q808" s="453"/>
      <c r="R808" s="47"/>
      <c r="S808" s="47"/>
      <c r="T808" s="46"/>
    </row>
    <row r="809" spans="1:31" customHeight="1" ht="12.75" s="10" customFormat="1">
      <c r="A809" s="231"/>
      <c r="B809" s="266" t="s">
        <v>1705</v>
      </c>
      <c r="C809" s="181" t="s">
        <v>355</v>
      </c>
      <c r="D809" s="181"/>
      <c r="E809" s="181" t="s">
        <v>21</v>
      </c>
      <c r="F809" s="594" t="s">
        <v>1047</v>
      </c>
      <c r="G809" s="592"/>
      <c r="H809" s="592"/>
      <c r="I809" s="593"/>
      <c r="J809" s="181" t="s">
        <v>23</v>
      </c>
      <c r="K809" s="255">
        <f>SUM(L809:M809)</f>
        <v>3960</v>
      </c>
      <c r="L809" s="340">
        <v>3960</v>
      </c>
      <c r="M809" s="237"/>
      <c r="N809" s="174"/>
      <c r="P809" s="252"/>
      <c r="Q809" s="453"/>
      <c r="R809" s="47"/>
      <c r="S809" s="47"/>
      <c r="T809" s="46"/>
    </row>
    <row r="810" spans="1:31" customHeight="1" ht="12.75" s="10" customFormat="1">
      <c r="A810" s="344"/>
      <c r="B810" s="242" t="s">
        <v>1706</v>
      </c>
      <c r="C810" s="181" t="s">
        <v>355</v>
      </c>
      <c r="D810" s="181"/>
      <c r="E810" s="181" t="s">
        <v>21</v>
      </c>
      <c r="F810" s="594" t="s">
        <v>1047</v>
      </c>
      <c r="G810" s="592"/>
      <c r="H810" s="592"/>
      <c r="I810" s="593"/>
      <c r="J810" s="181" t="s">
        <v>23</v>
      </c>
      <c r="K810" s="255">
        <f>SUM(L810:M810)</f>
        <v>50925</v>
      </c>
      <c r="L810" s="340">
        <v>50925</v>
      </c>
      <c r="M810" s="237"/>
      <c r="N810" s="174"/>
      <c r="P810" s="252"/>
      <c r="Q810" s="453"/>
      <c r="R810" s="47"/>
      <c r="S810" s="47"/>
      <c r="T810" s="46"/>
    </row>
    <row r="811" spans="1:31" customHeight="1" ht="12.75" s="10" customFormat="1">
      <c r="A811" s="344"/>
      <c r="B811" s="242" t="s">
        <v>1707</v>
      </c>
      <c r="C811" s="181" t="s">
        <v>355</v>
      </c>
      <c r="D811" s="181"/>
      <c r="E811" s="181" t="s">
        <v>21</v>
      </c>
      <c r="F811" s="594" t="s">
        <v>1047</v>
      </c>
      <c r="G811" s="592"/>
      <c r="H811" s="592"/>
      <c r="I811" s="593"/>
      <c r="J811" s="181" t="s">
        <v>23</v>
      </c>
      <c r="K811" s="255">
        <f>SUM(L811:M811)</f>
        <v>47212</v>
      </c>
      <c r="L811" s="340">
        <v>47212</v>
      </c>
      <c r="M811" s="237"/>
      <c r="N811" s="174"/>
      <c r="P811" s="252"/>
      <c r="Q811" s="453"/>
      <c r="R811" s="47"/>
      <c r="S811" s="47"/>
      <c r="T811" s="46"/>
    </row>
    <row r="812" spans="1:31" customHeight="1" ht="12.75" s="10" customFormat="1">
      <c r="A812" s="344"/>
      <c r="B812" s="242" t="s">
        <v>1708</v>
      </c>
      <c r="C812" s="181" t="s">
        <v>355</v>
      </c>
      <c r="D812" s="181"/>
      <c r="E812" s="181" t="s">
        <v>21</v>
      </c>
      <c r="F812" s="594" t="s">
        <v>1047</v>
      </c>
      <c r="G812" s="592"/>
      <c r="H812" s="592"/>
      <c r="I812" s="593"/>
      <c r="J812" s="181" t="s">
        <v>23</v>
      </c>
      <c r="K812" s="255">
        <f>SUM(L812:M812)</f>
        <v>6512</v>
      </c>
      <c r="L812" s="340">
        <v>6512</v>
      </c>
      <c r="M812" s="237"/>
      <c r="N812" s="174"/>
      <c r="P812" s="252"/>
      <c r="Q812" s="453"/>
      <c r="R812" s="47"/>
      <c r="S812" s="47"/>
      <c r="T812" s="46"/>
    </row>
    <row r="813" spans="1:31" customHeight="1" ht="12.75" s="10" customFormat="1">
      <c r="A813" s="231"/>
      <c r="B813" s="242" t="s">
        <v>1709</v>
      </c>
      <c r="C813" s="181" t="s">
        <v>355</v>
      </c>
      <c r="D813" s="181"/>
      <c r="E813" s="181" t="s">
        <v>21</v>
      </c>
      <c r="F813" s="594" t="s">
        <v>1047</v>
      </c>
      <c r="G813" s="592"/>
      <c r="H813" s="592"/>
      <c r="I813" s="593"/>
      <c r="J813" s="181" t="s">
        <v>23</v>
      </c>
      <c r="K813" s="255">
        <f>SUM(L813:M813)</f>
        <v>60236</v>
      </c>
      <c r="L813" s="340">
        <v>60236</v>
      </c>
      <c r="M813" s="237"/>
      <c r="N813" s="174"/>
      <c r="P813" s="252"/>
      <c r="Q813" s="453"/>
      <c r="R813" s="47"/>
      <c r="S813" s="47"/>
      <c r="T813" s="46"/>
    </row>
    <row r="814" spans="1:31" customHeight="1" ht="12.75" s="10" customFormat="1">
      <c r="A814" s="344"/>
      <c r="B814" s="242" t="s">
        <v>1710</v>
      </c>
      <c r="C814" s="181" t="s">
        <v>355</v>
      </c>
      <c r="D814" s="181"/>
      <c r="E814" s="181" t="s">
        <v>21</v>
      </c>
      <c r="F814" s="594" t="s">
        <v>1047</v>
      </c>
      <c r="G814" s="592"/>
      <c r="H814" s="592"/>
      <c r="I814" s="593"/>
      <c r="J814" s="181" t="s">
        <v>23</v>
      </c>
      <c r="K814" s="255">
        <f>SUM(L814:M814)</f>
        <v>7560</v>
      </c>
      <c r="L814" s="340">
        <v>7560</v>
      </c>
      <c r="M814" s="237"/>
      <c r="N814" s="174"/>
      <c r="P814" s="252"/>
      <c r="Q814" s="453"/>
      <c r="R814" s="47"/>
      <c r="S814" s="47"/>
      <c r="T814" s="46"/>
    </row>
    <row r="815" spans="1:31" customHeight="1" ht="12.75" s="10" customFormat="1">
      <c r="A815" s="344"/>
      <c r="B815" s="242" t="s">
        <v>1711</v>
      </c>
      <c r="C815" s="181" t="s">
        <v>355</v>
      </c>
      <c r="D815" s="181"/>
      <c r="E815" s="181" t="s">
        <v>21</v>
      </c>
      <c r="F815" s="594" t="s">
        <v>1047</v>
      </c>
      <c r="G815" s="592"/>
      <c r="H815" s="592"/>
      <c r="I815" s="593"/>
      <c r="J815" s="181" t="s">
        <v>23</v>
      </c>
      <c r="K815" s="255">
        <f>SUM(L815:M815)</f>
        <v>13230</v>
      </c>
      <c r="L815" s="340">
        <v>13230</v>
      </c>
      <c r="M815" s="237"/>
      <c r="N815" s="174"/>
      <c r="P815" s="252"/>
      <c r="Q815" s="453"/>
      <c r="R815" s="47"/>
      <c r="S815" s="47"/>
      <c r="T815" s="46"/>
    </row>
    <row r="816" spans="1:31" customHeight="1" ht="12.75" s="10" customFormat="1">
      <c r="A816" s="344"/>
      <c r="B816" s="242" t="s">
        <v>1712</v>
      </c>
      <c r="C816" s="181" t="s">
        <v>355</v>
      </c>
      <c r="D816" s="181"/>
      <c r="E816" s="181" t="s">
        <v>21</v>
      </c>
      <c r="F816" s="594" t="s">
        <v>1047</v>
      </c>
      <c r="G816" s="592"/>
      <c r="H816" s="592"/>
      <c r="I816" s="593"/>
      <c r="J816" s="181" t="s">
        <v>23</v>
      </c>
      <c r="K816" s="255">
        <f>SUM(L816:M816)</f>
        <v>4200</v>
      </c>
      <c r="L816" s="340">
        <v>4200</v>
      </c>
      <c r="M816" s="237"/>
      <c r="N816" s="174"/>
      <c r="P816" s="252"/>
      <c r="Q816" s="453"/>
      <c r="R816" s="47"/>
      <c r="S816" s="47"/>
      <c r="T816" s="46"/>
    </row>
    <row r="817" spans="1:31" customHeight="1" ht="12.75" s="10" customFormat="1">
      <c r="A817" s="344"/>
      <c r="B817" s="345" t="s">
        <v>1713</v>
      </c>
      <c r="C817" s="181" t="s">
        <v>355</v>
      </c>
      <c r="D817" s="181"/>
      <c r="E817" s="181" t="s">
        <v>21</v>
      </c>
      <c r="F817" s="594" t="s">
        <v>1047</v>
      </c>
      <c r="G817" s="592"/>
      <c r="H817" s="592"/>
      <c r="I817" s="593"/>
      <c r="J817" s="181" t="s">
        <v>23</v>
      </c>
      <c r="K817" s="255">
        <f>SUM(L817:M817)</f>
        <v>12600</v>
      </c>
      <c r="L817" s="340">
        <v>12600</v>
      </c>
      <c r="M817" s="237"/>
      <c r="N817" s="174"/>
      <c r="P817" s="252"/>
      <c r="Q817" s="453"/>
      <c r="R817" s="47"/>
      <c r="S817" s="47"/>
      <c r="T817" s="46"/>
    </row>
    <row r="818" spans="1:31" customHeight="1" ht="12.75" s="10" customFormat="1">
      <c r="A818" s="231"/>
      <c r="B818" s="266" t="s">
        <v>1714</v>
      </c>
      <c r="C818" s="181" t="s">
        <v>355</v>
      </c>
      <c r="D818" s="181"/>
      <c r="E818" s="181" t="s">
        <v>21</v>
      </c>
      <c r="F818" s="594" t="s">
        <v>1047</v>
      </c>
      <c r="G818" s="592"/>
      <c r="H818" s="592"/>
      <c r="I818" s="593"/>
      <c r="J818" s="181" t="s">
        <v>23</v>
      </c>
      <c r="K818" s="255">
        <f>SUM(L818:M818)</f>
        <v>8400</v>
      </c>
      <c r="L818" s="340">
        <v>8400</v>
      </c>
      <c r="M818" s="237"/>
      <c r="N818" s="174"/>
      <c r="P818" s="252"/>
      <c r="Q818" s="453"/>
      <c r="R818" s="47"/>
      <c r="S818" s="47"/>
      <c r="T818" s="46"/>
    </row>
    <row r="819" spans="1:31" customHeight="1" ht="12.75" s="10" customFormat="1">
      <c r="A819" s="346"/>
      <c r="B819" s="347" t="s">
        <v>1715</v>
      </c>
      <c r="C819" s="181" t="s">
        <v>355</v>
      </c>
      <c r="D819" s="181"/>
      <c r="E819" s="181" t="s">
        <v>21</v>
      </c>
      <c r="F819" s="594" t="s">
        <v>1047</v>
      </c>
      <c r="G819" s="592"/>
      <c r="H819" s="592"/>
      <c r="I819" s="593"/>
      <c r="J819" s="181" t="s">
        <v>23</v>
      </c>
      <c r="K819" s="255">
        <f>SUM(L819:M819)</f>
        <v>18200</v>
      </c>
      <c r="L819" s="340">
        <v>18200</v>
      </c>
      <c r="M819" s="237"/>
      <c r="N819" s="174"/>
      <c r="P819" s="252"/>
      <c r="Q819" s="453"/>
      <c r="R819" s="47"/>
      <c r="S819" s="47"/>
      <c r="T819" s="46"/>
    </row>
    <row r="820" spans="1:31" customHeight="1" ht="12.75" s="10" customFormat="1">
      <c r="A820" s="344"/>
      <c r="B820" s="242" t="s">
        <v>1716</v>
      </c>
      <c r="C820" s="181" t="s">
        <v>355</v>
      </c>
      <c r="D820" s="181"/>
      <c r="E820" s="181" t="s">
        <v>21</v>
      </c>
      <c r="F820" s="594" t="s">
        <v>1047</v>
      </c>
      <c r="G820" s="592"/>
      <c r="H820" s="592"/>
      <c r="I820" s="593"/>
      <c r="J820" s="181" t="s">
        <v>23</v>
      </c>
      <c r="K820" s="255">
        <f>SUM(L820:M820)</f>
        <v>3600</v>
      </c>
      <c r="L820" s="340">
        <v>3600</v>
      </c>
      <c r="M820" s="237"/>
      <c r="N820" s="174"/>
      <c r="P820" s="252"/>
      <c r="Q820" s="453"/>
      <c r="R820" s="47"/>
      <c r="S820" s="47"/>
      <c r="T820" s="46"/>
    </row>
    <row r="821" spans="1:31" customHeight="1" ht="12.75" s="10" customFormat="1">
      <c r="A821" s="344"/>
      <c r="B821" s="242" t="s">
        <v>1717</v>
      </c>
      <c r="C821" s="181" t="s">
        <v>355</v>
      </c>
      <c r="D821" s="181"/>
      <c r="E821" s="181" t="s">
        <v>21</v>
      </c>
      <c r="F821" s="594" t="s">
        <v>1047</v>
      </c>
      <c r="G821" s="592"/>
      <c r="H821" s="592"/>
      <c r="I821" s="593"/>
      <c r="J821" s="181" t="s">
        <v>23</v>
      </c>
      <c r="K821" s="255">
        <f>SUM(L821:M821)</f>
        <v>1664</v>
      </c>
      <c r="L821" s="340">
        <v>1664</v>
      </c>
      <c r="M821" s="237"/>
      <c r="N821" s="174"/>
      <c r="P821" s="252"/>
      <c r="Q821" s="453"/>
      <c r="R821" s="47"/>
      <c r="S821" s="47"/>
      <c r="T821" s="46"/>
    </row>
    <row r="822" spans="1:31" customHeight="1" ht="12.75" s="10" customFormat="1">
      <c r="A822" s="231"/>
      <c r="B822" s="295" t="s">
        <v>1718</v>
      </c>
      <c r="C822" s="181" t="s">
        <v>355</v>
      </c>
      <c r="D822" s="181"/>
      <c r="E822" s="181" t="s">
        <v>21</v>
      </c>
      <c r="F822" s="594" t="s">
        <v>1047</v>
      </c>
      <c r="G822" s="592"/>
      <c r="H822" s="592"/>
      <c r="I822" s="593"/>
      <c r="J822" s="181" t="s">
        <v>23</v>
      </c>
      <c r="K822" s="255">
        <f>SUM(L822:M822)</f>
        <v>5130</v>
      </c>
      <c r="L822" s="340">
        <v>5130</v>
      </c>
      <c r="M822" s="237"/>
      <c r="N822" s="174"/>
      <c r="P822" s="252"/>
      <c r="Q822" s="453"/>
      <c r="R822" s="47"/>
      <c r="S822" s="47"/>
      <c r="T822" s="46"/>
    </row>
    <row r="823" spans="1:31" customHeight="1" ht="12.75" s="10" customFormat="1">
      <c r="A823" s="344"/>
      <c r="B823" s="242" t="s">
        <v>1719</v>
      </c>
      <c r="C823" s="181" t="s">
        <v>355</v>
      </c>
      <c r="D823" s="181"/>
      <c r="E823" s="181" t="s">
        <v>21</v>
      </c>
      <c r="F823" s="594" t="s">
        <v>1047</v>
      </c>
      <c r="G823" s="592"/>
      <c r="H823" s="592"/>
      <c r="I823" s="593"/>
      <c r="J823" s="181" t="s">
        <v>23</v>
      </c>
      <c r="K823" s="255">
        <f>SUM(L823:M823)</f>
        <v>22500</v>
      </c>
      <c r="L823" s="340">
        <v>22500</v>
      </c>
      <c r="M823" s="237"/>
      <c r="N823" s="174"/>
      <c r="P823" s="252"/>
      <c r="Q823" s="453"/>
      <c r="R823" s="47"/>
      <c r="S823" s="47"/>
      <c r="T823" s="46"/>
    </row>
    <row r="824" spans="1:31" customHeight="1" ht="12.75" s="10" customFormat="1">
      <c r="A824" s="344"/>
      <c r="B824" s="242" t="s">
        <v>1720</v>
      </c>
      <c r="C824" s="181" t="s">
        <v>355</v>
      </c>
      <c r="D824" s="181"/>
      <c r="E824" s="181" t="s">
        <v>21</v>
      </c>
      <c r="F824" s="594" t="s">
        <v>1047</v>
      </c>
      <c r="G824" s="592"/>
      <c r="H824" s="592"/>
      <c r="I824" s="593"/>
      <c r="J824" s="181" t="s">
        <v>23</v>
      </c>
      <c r="K824" s="255">
        <f>SUM(L824:M824)</f>
        <v>7500</v>
      </c>
      <c r="L824" s="340">
        <v>7500</v>
      </c>
      <c r="M824" s="237"/>
      <c r="N824" s="174"/>
      <c r="P824" s="252"/>
      <c r="Q824" s="453"/>
      <c r="R824" s="47"/>
      <c r="S824" s="47"/>
      <c r="T824" s="46"/>
    </row>
    <row r="825" spans="1:31" customHeight="1" ht="12.75" s="10" customFormat="1">
      <c r="A825" s="344"/>
      <c r="B825" s="242" t="s">
        <v>1721</v>
      </c>
      <c r="C825" s="181" t="s">
        <v>355</v>
      </c>
      <c r="D825" s="181"/>
      <c r="E825" s="181" t="s">
        <v>21</v>
      </c>
      <c r="F825" s="594" t="s">
        <v>1047</v>
      </c>
      <c r="G825" s="592"/>
      <c r="H825" s="592"/>
      <c r="I825" s="593"/>
      <c r="J825" s="181" t="s">
        <v>23</v>
      </c>
      <c r="K825" s="255">
        <f>SUM(L825:M825)</f>
        <v>7500</v>
      </c>
      <c r="L825" s="340">
        <v>7500</v>
      </c>
      <c r="M825" s="237"/>
      <c r="N825" s="174"/>
      <c r="P825" s="252"/>
      <c r="Q825" s="453"/>
      <c r="R825" s="47"/>
      <c r="S825" s="47"/>
      <c r="T825" s="46"/>
    </row>
    <row r="826" spans="1:31" customHeight="1" ht="12.75" s="10" customFormat="1">
      <c r="A826" s="344"/>
      <c r="B826" s="242" t="s">
        <v>1722</v>
      </c>
      <c r="C826" s="181" t="s">
        <v>355</v>
      </c>
      <c r="D826" s="181"/>
      <c r="E826" s="181" t="s">
        <v>21</v>
      </c>
      <c r="F826" s="594" t="s">
        <v>1047</v>
      </c>
      <c r="G826" s="592"/>
      <c r="H826" s="592"/>
      <c r="I826" s="593"/>
      <c r="J826" s="181" t="s">
        <v>23</v>
      </c>
      <c r="K826" s="255">
        <f>SUM(L826:M826)</f>
        <v>7500</v>
      </c>
      <c r="L826" s="340">
        <v>7500</v>
      </c>
      <c r="M826" s="237"/>
      <c r="N826" s="174"/>
      <c r="P826" s="252"/>
      <c r="Q826" s="453"/>
      <c r="R826" s="47"/>
      <c r="S826" s="47"/>
      <c r="T826" s="46"/>
    </row>
    <row r="827" spans="1:31" customHeight="1" ht="12.75" s="10" customFormat="1">
      <c r="A827" s="344"/>
      <c r="B827" s="242" t="s">
        <v>1723</v>
      </c>
      <c r="C827" s="181" t="s">
        <v>355</v>
      </c>
      <c r="D827" s="181"/>
      <c r="E827" s="181" t="s">
        <v>21</v>
      </c>
      <c r="F827" s="594" t="s">
        <v>1047</v>
      </c>
      <c r="G827" s="592"/>
      <c r="H827" s="592"/>
      <c r="I827" s="593"/>
      <c r="J827" s="181" t="s">
        <v>23</v>
      </c>
      <c r="K827" s="255">
        <f>SUM(L827:M827)</f>
        <v>6450</v>
      </c>
      <c r="L827" s="340">
        <v>6450</v>
      </c>
      <c r="M827" s="237"/>
      <c r="N827" s="174"/>
      <c r="P827" s="252"/>
      <c r="Q827" s="453"/>
      <c r="R827" s="47"/>
      <c r="S827" s="47"/>
      <c r="T827" s="46"/>
    </row>
    <row r="828" spans="1:31" customHeight="1" ht="12.75" s="10" customFormat="1">
      <c r="A828" s="344"/>
      <c r="B828" s="242" t="s">
        <v>1724</v>
      </c>
      <c r="C828" s="181" t="s">
        <v>355</v>
      </c>
      <c r="D828" s="181"/>
      <c r="E828" s="181" t="s">
        <v>21</v>
      </c>
      <c r="F828" s="594" t="s">
        <v>1047</v>
      </c>
      <c r="G828" s="592"/>
      <c r="H828" s="592"/>
      <c r="I828" s="593"/>
      <c r="J828" s="181" t="s">
        <v>23</v>
      </c>
      <c r="K828" s="255">
        <f>SUM(L828:M828)</f>
        <v>2000</v>
      </c>
      <c r="L828" s="340">
        <v>2000</v>
      </c>
      <c r="M828" s="237"/>
      <c r="N828" s="174"/>
      <c r="P828" s="252"/>
      <c r="Q828" s="453"/>
      <c r="R828" s="47"/>
      <c r="S828" s="47"/>
      <c r="T828" s="46"/>
    </row>
    <row r="829" spans="1:31" customHeight="1" ht="12.75" s="10" customFormat="1">
      <c r="A829" s="344"/>
      <c r="B829" s="348" t="s">
        <v>1725</v>
      </c>
      <c r="C829" s="181" t="s">
        <v>355</v>
      </c>
      <c r="D829" s="181"/>
      <c r="E829" s="181" t="s">
        <v>21</v>
      </c>
      <c r="F829" s="594" t="s">
        <v>1047</v>
      </c>
      <c r="G829" s="592"/>
      <c r="H829" s="592"/>
      <c r="I829" s="593"/>
      <c r="J829" s="181" t="s">
        <v>23</v>
      </c>
      <c r="K829" s="255">
        <f>SUM(L829:M829)</f>
        <v>720000</v>
      </c>
      <c r="L829" s="340">
        <v>720000</v>
      </c>
      <c r="M829" s="237"/>
      <c r="N829" s="174"/>
      <c r="P829" s="252"/>
      <c r="Q829" s="453"/>
      <c r="R829" s="47"/>
      <c r="S829" s="47"/>
      <c r="T829" s="46"/>
    </row>
    <row r="830" spans="1:31" customHeight="1" ht="12.75" s="10" customFormat="1">
      <c r="A830" s="344"/>
      <c r="B830" s="348" t="s">
        <v>1726</v>
      </c>
      <c r="C830" s="181" t="s">
        <v>355</v>
      </c>
      <c r="D830" s="181"/>
      <c r="E830" s="181" t="s">
        <v>21</v>
      </c>
      <c r="F830" s="594" t="s">
        <v>1047</v>
      </c>
      <c r="G830" s="592"/>
      <c r="H830" s="592"/>
      <c r="I830" s="593"/>
      <c r="J830" s="181" t="s">
        <v>23</v>
      </c>
      <c r="K830" s="255">
        <f>SUM(L830:M830)</f>
        <v>95000</v>
      </c>
      <c r="L830" s="340">
        <v>95000</v>
      </c>
      <c r="M830" s="237"/>
      <c r="N830" s="174"/>
      <c r="P830" s="252"/>
      <c r="Q830" s="453"/>
      <c r="R830" s="47"/>
      <c r="S830" s="47"/>
      <c r="T830" s="46"/>
    </row>
    <row r="831" spans="1:31" customHeight="1" ht="12.75" s="10" customFormat="1">
      <c r="A831" s="344"/>
      <c r="B831" s="349" t="s">
        <v>1727</v>
      </c>
      <c r="C831" s="181" t="s">
        <v>355</v>
      </c>
      <c r="D831" s="181"/>
      <c r="E831" s="181" t="s">
        <v>21</v>
      </c>
      <c r="F831" s="594" t="s">
        <v>1047</v>
      </c>
      <c r="G831" s="592"/>
      <c r="H831" s="592"/>
      <c r="I831" s="593"/>
      <c r="J831" s="181" t="s">
        <v>23</v>
      </c>
      <c r="K831" s="255">
        <f>SUM(L831:M831)</f>
        <v>10780</v>
      </c>
      <c r="L831" s="340">
        <v>10780</v>
      </c>
      <c r="M831" s="237"/>
      <c r="N831" s="174"/>
      <c r="P831" s="252"/>
      <c r="Q831" s="453"/>
      <c r="R831" s="47"/>
      <c r="S831" s="47"/>
      <c r="T831" s="46"/>
    </row>
    <row r="832" spans="1:31" customHeight="1" ht="12.75" s="10" customFormat="1">
      <c r="A832" s="231"/>
      <c r="B832" s="349" t="s">
        <v>1728</v>
      </c>
      <c r="C832" s="181" t="s">
        <v>355</v>
      </c>
      <c r="D832" s="181"/>
      <c r="E832" s="181" t="s">
        <v>21</v>
      </c>
      <c r="F832" s="594" t="s">
        <v>1047</v>
      </c>
      <c r="G832" s="592"/>
      <c r="H832" s="592"/>
      <c r="I832" s="593"/>
      <c r="J832" s="181" t="s">
        <v>23</v>
      </c>
      <c r="K832" s="255">
        <f>SUM(L832:M832)</f>
        <v>8750</v>
      </c>
      <c r="L832" s="340">
        <v>8750</v>
      </c>
      <c r="M832" s="237"/>
      <c r="N832" s="174"/>
      <c r="P832" s="252"/>
      <c r="Q832" s="453"/>
      <c r="R832" s="47"/>
      <c r="S832" s="47"/>
      <c r="T832" s="46"/>
    </row>
    <row r="833" spans="1:31" customHeight="1" ht="12.75" s="10" customFormat="1">
      <c r="A833" s="289" t="s">
        <v>1729</v>
      </c>
      <c r="B833" s="244"/>
      <c r="C833" s="181"/>
      <c r="D833" s="181"/>
      <c r="E833" s="181"/>
      <c r="F833" s="228"/>
      <c r="G833" s="229"/>
      <c r="H833" s="229"/>
      <c r="I833" s="230"/>
      <c r="J833" s="181"/>
      <c r="K833" s="255">
        <f>SUM(L833:M833)</f>
        <v>0</v>
      </c>
      <c r="L833" s="340"/>
      <c r="M833" s="237"/>
      <c r="N833" s="174"/>
      <c r="P833" s="252"/>
      <c r="Q833" s="453"/>
      <c r="R833" s="47"/>
      <c r="S833" s="47"/>
      <c r="T833" s="46"/>
    </row>
    <row r="834" spans="1:31" customHeight="1" ht="12.75" s="10" customFormat="1">
      <c r="A834" s="231"/>
      <c r="B834" s="266" t="s">
        <v>1730</v>
      </c>
      <c r="C834" s="181" t="s">
        <v>355</v>
      </c>
      <c r="D834" s="181"/>
      <c r="E834" s="181" t="s">
        <v>21</v>
      </c>
      <c r="F834" s="594" t="s">
        <v>1047</v>
      </c>
      <c r="G834" s="592"/>
      <c r="H834" s="592"/>
      <c r="I834" s="593"/>
      <c r="J834" s="181" t="s">
        <v>23</v>
      </c>
      <c r="K834" s="255">
        <f>SUM(L834:M834)</f>
        <v>35900</v>
      </c>
      <c r="L834" s="340">
        <v>35900</v>
      </c>
      <c r="M834" s="237"/>
      <c r="N834" s="174"/>
      <c r="P834" s="252"/>
      <c r="Q834" s="453"/>
      <c r="R834" s="47"/>
      <c r="S834" s="47"/>
      <c r="T834" s="46"/>
    </row>
    <row r="835" spans="1:31" customHeight="1" ht="12.75" s="10" customFormat="1">
      <c r="A835" s="350"/>
      <c r="B835" s="292" t="s">
        <v>1731</v>
      </c>
      <c r="C835" s="181"/>
      <c r="D835" s="181"/>
      <c r="E835" s="181"/>
      <c r="F835" s="228"/>
      <c r="G835" s="229"/>
      <c r="H835" s="229"/>
      <c r="I835" s="230"/>
      <c r="J835" s="181"/>
      <c r="K835" s="255">
        <f>SUM(L835:M835)</f>
        <v>4032560</v>
      </c>
      <c r="L835" s="351">
        <v>4032560</v>
      </c>
      <c r="M835" s="237"/>
      <c r="N835" s="174"/>
      <c r="P835" s="252"/>
      <c r="Q835" s="453"/>
      <c r="R835" s="47"/>
      <c r="S835" s="47"/>
      <c r="T835" s="46"/>
    </row>
    <row r="836" spans="1:31" customHeight="1" ht="12.75" s="10" customFormat="1">
      <c r="A836" s="352"/>
      <c r="B836" s="243" t="s">
        <v>1732</v>
      </c>
      <c r="C836" s="181"/>
      <c r="D836" s="181"/>
      <c r="E836" s="181"/>
      <c r="F836" s="228"/>
      <c r="G836" s="229"/>
      <c r="H836" s="229"/>
      <c r="I836" s="230"/>
      <c r="J836" s="181"/>
      <c r="K836" s="255">
        <f>SUM(L836:M836)</f>
        <v>60000</v>
      </c>
      <c r="L836" s="353">
        <v>60000</v>
      </c>
      <c r="M836" s="237"/>
      <c r="N836" s="174"/>
      <c r="P836" s="252"/>
      <c r="Q836" s="453"/>
      <c r="R836" s="47"/>
      <c r="S836" s="47"/>
      <c r="T836" s="46"/>
    </row>
    <row r="837" spans="1:31" customHeight="1" ht="12.75" s="10" customFormat="1">
      <c r="A837" s="293" t="s">
        <v>1733</v>
      </c>
      <c r="B837" s="298"/>
      <c r="C837" s="181"/>
      <c r="D837" s="181"/>
      <c r="E837" s="181"/>
      <c r="F837" s="228"/>
      <c r="G837" s="229"/>
      <c r="H837" s="229"/>
      <c r="I837" s="230"/>
      <c r="J837" s="181"/>
      <c r="K837" s="255">
        <f>SUM(L837:M837)</f>
        <v>0</v>
      </c>
      <c r="L837" s="354"/>
      <c r="M837" s="237"/>
      <c r="N837" s="174"/>
      <c r="P837" s="252"/>
      <c r="Q837" s="453"/>
      <c r="R837" s="47"/>
      <c r="S837" s="47"/>
      <c r="T837" s="46"/>
    </row>
    <row r="838" spans="1:31" customHeight="1" ht="12.75" s="10" customFormat="1">
      <c r="A838" s="223"/>
      <c r="B838" s="293" t="s">
        <v>1734</v>
      </c>
      <c r="C838" s="181"/>
      <c r="D838" s="181"/>
      <c r="E838" s="181"/>
      <c r="F838" s="228"/>
      <c r="G838" s="229"/>
      <c r="H838" s="229"/>
      <c r="I838" s="230"/>
      <c r="J838" s="181"/>
      <c r="K838" s="255">
        <f>SUM(L838:M838)</f>
        <v>0</v>
      </c>
      <c r="L838" s="355"/>
      <c r="M838" s="237"/>
      <c r="N838" s="174"/>
      <c r="P838" s="252"/>
      <c r="Q838" s="453"/>
      <c r="R838" s="47"/>
      <c r="S838" s="47"/>
      <c r="T838" s="46"/>
    </row>
    <row r="839" spans="1:31" customHeight="1" ht="12.75" s="10" customFormat="1">
      <c r="A839" s="266"/>
      <c r="B839" s="264" t="s">
        <v>1735</v>
      </c>
      <c r="C839" s="181" t="s">
        <v>355</v>
      </c>
      <c r="D839" s="181"/>
      <c r="E839" s="181" t="s">
        <v>21</v>
      </c>
      <c r="F839" s="594" t="s">
        <v>1047</v>
      </c>
      <c r="G839" s="592"/>
      <c r="H839" s="592"/>
      <c r="I839" s="593"/>
      <c r="J839" s="181" t="s">
        <v>23</v>
      </c>
      <c r="K839" s="255">
        <f>SUM(L839:M839)</f>
        <v>8310</v>
      </c>
      <c r="L839" s="314">
        <v>8310</v>
      </c>
      <c r="M839" s="237"/>
      <c r="N839" s="174"/>
      <c r="P839" s="252"/>
      <c r="Q839" s="453"/>
      <c r="R839" s="47"/>
      <c r="S839" s="47"/>
      <c r="T839" s="46"/>
    </row>
    <row r="840" spans="1:31" customHeight="1" ht="12.75" s="10" customFormat="1">
      <c r="A840" s="266"/>
      <c r="B840" s="356" t="s">
        <v>1736</v>
      </c>
      <c r="C840" s="181" t="s">
        <v>355</v>
      </c>
      <c r="D840" s="181"/>
      <c r="E840" s="181" t="s">
        <v>21</v>
      </c>
      <c r="F840" s="594" t="s">
        <v>1047</v>
      </c>
      <c r="G840" s="592"/>
      <c r="H840" s="592"/>
      <c r="I840" s="593"/>
      <c r="J840" s="181" t="s">
        <v>23</v>
      </c>
      <c r="K840" s="255">
        <f>SUM(L840:M840)</f>
        <v>2177</v>
      </c>
      <c r="L840" s="314">
        <v>2177</v>
      </c>
      <c r="M840" s="237"/>
      <c r="N840" s="174"/>
      <c r="P840" s="252"/>
      <c r="Q840" s="453"/>
      <c r="R840" s="47"/>
      <c r="S840" s="47"/>
      <c r="T840" s="46"/>
    </row>
    <row r="841" spans="1:31" customHeight="1" ht="12.75" s="10" customFormat="1">
      <c r="A841" s="266"/>
      <c r="B841" s="347" t="s">
        <v>1737</v>
      </c>
      <c r="C841" s="181" t="s">
        <v>355</v>
      </c>
      <c r="D841" s="181"/>
      <c r="E841" s="181" t="s">
        <v>21</v>
      </c>
      <c r="F841" s="594" t="s">
        <v>1047</v>
      </c>
      <c r="G841" s="592"/>
      <c r="H841" s="592"/>
      <c r="I841" s="593"/>
      <c r="J841" s="181" t="s">
        <v>23</v>
      </c>
      <c r="K841" s="255">
        <f>SUM(L841:M841)</f>
        <v>1940</v>
      </c>
      <c r="L841" s="314">
        <v>1940</v>
      </c>
      <c r="M841" s="237"/>
      <c r="N841" s="174"/>
      <c r="P841" s="252"/>
      <c r="Q841" s="453"/>
      <c r="R841" s="47"/>
      <c r="S841" s="47"/>
      <c r="T841" s="46"/>
    </row>
    <row r="842" spans="1:31" customHeight="1" ht="12.75" s="10" customFormat="1">
      <c r="A842" s="266"/>
      <c r="B842" s="356" t="s">
        <v>1738</v>
      </c>
      <c r="C842" s="181" t="s">
        <v>355</v>
      </c>
      <c r="D842" s="181"/>
      <c r="E842" s="181" t="s">
        <v>21</v>
      </c>
      <c r="F842" s="594" t="s">
        <v>1047</v>
      </c>
      <c r="G842" s="592"/>
      <c r="H842" s="592"/>
      <c r="I842" s="593"/>
      <c r="J842" s="181" t="s">
        <v>23</v>
      </c>
      <c r="K842" s="255">
        <f>SUM(L842:M842)</f>
        <v>3007</v>
      </c>
      <c r="L842" s="314">
        <v>3007</v>
      </c>
      <c r="M842" s="237"/>
      <c r="N842" s="174"/>
      <c r="P842" s="252"/>
      <c r="Q842" s="453"/>
      <c r="R842" s="47"/>
      <c r="S842" s="47"/>
      <c r="T842" s="46"/>
    </row>
    <row r="843" spans="1:31" customHeight="1" ht="12.75" s="10" customFormat="1">
      <c r="A843" s="266"/>
      <c r="B843" s="265" t="s">
        <v>1739</v>
      </c>
      <c r="C843" s="181" t="s">
        <v>355</v>
      </c>
      <c r="D843" s="181"/>
      <c r="E843" s="181" t="s">
        <v>21</v>
      </c>
      <c r="F843" s="594" t="s">
        <v>1047</v>
      </c>
      <c r="G843" s="592"/>
      <c r="H843" s="592"/>
      <c r="I843" s="593"/>
      <c r="J843" s="181" t="s">
        <v>23</v>
      </c>
      <c r="K843" s="255">
        <f>SUM(L843:M843)</f>
        <v>28530</v>
      </c>
      <c r="L843" s="314">
        <v>28530</v>
      </c>
      <c r="M843" s="237"/>
      <c r="N843" s="174"/>
      <c r="P843" s="252"/>
      <c r="Q843" s="453"/>
      <c r="R843" s="47"/>
      <c r="S843" s="47"/>
      <c r="T843" s="46"/>
    </row>
    <row r="844" spans="1:31" customHeight="1" ht="12.75" s="10" customFormat="1">
      <c r="A844" s="266"/>
      <c r="B844" s="265" t="s">
        <v>1671</v>
      </c>
      <c r="C844" s="181" t="s">
        <v>355</v>
      </c>
      <c r="D844" s="181"/>
      <c r="E844" s="181" t="s">
        <v>21</v>
      </c>
      <c r="F844" s="594" t="s">
        <v>1047</v>
      </c>
      <c r="G844" s="592"/>
      <c r="H844" s="592"/>
      <c r="I844" s="593"/>
      <c r="J844" s="181" t="s">
        <v>23</v>
      </c>
      <c r="K844" s="255">
        <f>SUM(L844:M844)</f>
        <v>3110</v>
      </c>
      <c r="L844" s="314">
        <v>3110</v>
      </c>
      <c r="M844" s="237"/>
      <c r="N844" s="174"/>
      <c r="P844" s="252"/>
      <c r="Q844" s="453"/>
      <c r="R844" s="47"/>
      <c r="S844" s="47"/>
      <c r="T844" s="46"/>
    </row>
    <row r="845" spans="1:31" customHeight="1" ht="12.75" s="10" customFormat="1">
      <c r="A845" s="266"/>
      <c r="B845" s="265" t="s">
        <v>1740</v>
      </c>
      <c r="C845" s="181" t="s">
        <v>355</v>
      </c>
      <c r="D845" s="181"/>
      <c r="E845" s="181" t="s">
        <v>21</v>
      </c>
      <c r="F845" s="594" t="s">
        <v>1047</v>
      </c>
      <c r="G845" s="592"/>
      <c r="H845" s="592"/>
      <c r="I845" s="593"/>
      <c r="J845" s="181" t="s">
        <v>23</v>
      </c>
      <c r="K845" s="255">
        <f>SUM(L845:M845)</f>
        <v>2630</v>
      </c>
      <c r="L845" s="314">
        <v>2630</v>
      </c>
      <c r="M845" s="237"/>
      <c r="N845" s="174"/>
      <c r="P845" s="252"/>
      <c r="Q845" s="453"/>
      <c r="R845" s="47"/>
      <c r="S845" s="47"/>
      <c r="T845" s="46"/>
    </row>
    <row r="846" spans="1:31" customHeight="1" ht="12.75" s="10" customFormat="1">
      <c r="A846" s="266"/>
      <c r="B846" s="265" t="s">
        <v>1741</v>
      </c>
      <c r="C846" s="181" t="s">
        <v>355</v>
      </c>
      <c r="D846" s="181"/>
      <c r="E846" s="181" t="s">
        <v>21</v>
      </c>
      <c r="F846" s="594" t="s">
        <v>1047</v>
      </c>
      <c r="G846" s="592"/>
      <c r="H846" s="592"/>
      <c r="I846" s="593"/>
      <c r="J846" s="181" t="s">
        <v>23</v>
      </c>
      <c r="K846" s="255">
        <f>SUM(L846:M846)</f>
        <v>166325</v>
      </c>
      <c r="L846" s="314">
        <v>166325</v>
      </c>
      <c r="M846" s="237"/>
      <c r="N846" s="174"/>
      <c r="P846" s="252"/>
      <c r="Q846" s="453"/>
      <c r="R846" s="47"/>
      <c r="S846" s="47"/>
      <c r="T846" s="46"/>
    </row>
    <row r="847" spans="1:31" customHeight="1" ht="12.75" s="10" customFormat="1">
      <c r="A847" s="266"/>
      <c r="B847" s="265" t="s">
        <v>1742</v>
      </c>
      <c r="C847" s="181" t="s">
        <v>355</v>
      </c>
      <c r="D847" s="181"/>
      <c r="E847" s="181" t="s">
        <v>21</v>
      </c>
      <c r="F847" s="594" t="s">
        <v>1047</v>
      </c>
      <c r="G847" s="592"/>
      <c r="H847" s="592"/>
      <c r="I847" s="593"/>
      <c r="J847" s="181" t="s">
        <v>23</v>
      </c>
      <c r="K847" s="255">
        <f>SUM(L847:M847)</f>
        <v>54600</v>
      </c>
      <c r="L847" s="314">
        <v>54600</v>
      </c>
      <c r="M847" s="237"/>
      <c r="N847" s="174"/>
      <c r="P847" s="252"/>
      <c r="Q847" s="453"/>
      <c r="R847" s="47"/>
      <c r="S847" s="47"/>
      <c r="T847" s="46"/>
    </row>
    <row r="848" spans="1:31" customHeight="1" ht="12.75" s="10" customFormat="1">
      <c r="A848" s="266"/>
      <c r="B848" s="265" t="s">
        <v>1743</v>
      </c>
      <c r="C848" s="181" t="s">
        <v>355</v>
      </c>
      <c r="D848" s="181"/>
      <c r="E848" s="181" t="s">
        <v>21</v>
      </c>
      <c r="F848" s="594" t="s">
        <v>1047</v>
      </c>
      <c r="G848" s="592"/>
      <c r="H848" s="592"/>
      <c r="I848" s="593"/>
      <c r="J848" s="181" t="s">
        <v>23</v>
      </c>
      <c r="K848" s="255">
        <f>SUM(L848:M848)</f>
        <v>7000</v>
      </c>
      <c r="L848" s="314">
        <v>7000</v>
      </c>
      <c r="M848" s="237"/>
      <c r="N848" s="174"/>
      <c r="P848" s="252"/>
      <c r="Q848" s="453"/>
      <c r="R848" s="47"/>
      <c r="S848" s="47"/>
      <c r="T848" s="46"/>
    </row>
    <row r="849" spans="1:31" customHeight="1" ht="12.75" s="10" customFormat="1">
      <c r="A849" s="266"/>
      <c r="B849" s="265" t="s">
        <v>1744</v>
      </c>
      <c r="C849" s="181" t="s">
        <v>355</v>
      </c>
      <c r="D849" s="181"/>
      <c r="E849" s="181" t="s">
        <v>21</v>
      </c>
      <c r="F849" s="594" t="s">
        <v>1047</v>
      </c>
      <c r="G849" s="592"/>
      <c r="H849" s="592"/>
      <c r="I849" s="593"/>
      <c r="J849" s="181" t="s">
        <v>23</v>
      </c>
      <c r="K849" s="255">
        <f>SUM(L849:M849)</f>
        <v>7000</v>
      </c>
      <c r="L849" s="314">
        <v>7000</v>
      </c>
      <c r="M849" s="237"/>
      <c r="N849" s="174"/>
      <c r="P849" s="252"/>
      <c r="Q849" s="453"/>
      <c r="R849" s="47"/>
      <c r="S849" s="47"/>
      <c r="T849" s="46"/>
    </row>
    <row r="850" spans="1:31" customHeight="1" ht="12.75" s="10" customFormat="1">
      <c r="A850" s="266"/>
      <c r="B850" s="265" t="s">
        <v>1745</v>
      </c>
      <c r="C850" s="181" t="s">
        <v>355</v>
      </c>
      <c r="D850" s="181"/>
      <c r="E850" s="181" t="s">
        <v>21</v>
      </c>
      <c r="F850" s="594" t="s">
        <v>1047</v>
      </c>
      <c r="G850" s="592"/>
      <c r="H850" s="592"/>
      <c r="I850" s="593"/>
      <c r="J850" s="181" t="s">
        <v>23</v>
      </c>
      <c r="K850" s="255">
        <f>SUM(L850:M850)</f>
        <v>5040</v>
      </c>
      <c r="L850" s="314">
        <v>5040</v>
      </c>
      <c r="M850" s="237"/>
      <c r="N850" s="174"/>
      <c r="P850" s="252"/>
      <c r="Q850" s="453"/>
      <c r="R850" s="47"/>
      <c r="S850" s="47"/>
      <c r="T850" s="46"/>
    </row>
    <row r="851" spans="1:31" customHeight="1" ht="12.75" s="10" customFormat="1">
      <c r="A851" s="266"/>
      <c r="B851" s="265" t="s">
        <v>1746</v>
      </c>
      <c r="C851" s="181" t="s">
        <v>355</v>
      </c>
      <c r="D851" s="181"/>
      <c r="E851" s="181" t="s">
        <v>21</v>
      </c>
      <c r="F851" s="594" t="s">
        <v>1047</v>
      </c>
      <c r="G851" s="592"/>
      <c r="H851" s="592"/>
      <c r="I851" s="593"/>
      <c r="J851" s="181" t="s">
        <v>23</v>
      </c>
      <c r="K851" s="255">
        <f>SUM(L851:M851)</f>
        <v>8773</v>
      </c>
      <c r="L851" s="314">
        <v>8773</v>
      </c>
      <c r="M851" s="237"/>
      <c r="N851" s="174"/>
      <c r="P851" s="252"/>
      <c r="Q851" s="453"/>
      <c r="R851" s="47"/>
      <c r="S851" s="47"/>
      <c r="T851" s="46"/>
    </row>
    <row r="852" spans="1:31" customHeight="1" ht="12.75" s="10" customFormat="1">
      <c r="A852" s="266"/>
      <c r="B852" s="265" t="s">
        <v>1747</v>
      </c>
      <c r="C852" s="181" t="s">
        <v>355</v>
      </c>
      <c r="D852" s="181"/>
      <c r="E852" s="181" t="s">
        <v>21</v>
      </c>
      <c r="F852" s="594" t="s">
        <v>1047</v>
      </c>
      <c r="G852" s="592"/>
      <c r="H852" s="592"/>
      <c r="I852" s="593"/>
      <c r="J852" s="181" t="s">
        <v>23</v>
      </c>
      <c r="K852" s="255">
        <f>SUM(L852:M852)</f>
        <v>3661</v>
      </c>
      <c r="L852" s="314">
        <v>3661</v>
      </c>
      <c r="M852" s="237"/>
      <c r="N852" s="174"/>
      <c r="P852" s="252"/>
      <c r="Q852" s="453"/>
      <c r="R852" s="47"/>
      <c r="S852" s="47"/>
      <c r="T852" s="46"/>
    </row>
    <row r="853" spans="1:31" customHeight="1" ht="12.75" s="10" customFormat="1">
      <c r="A853" s="266"/>
      <c r="B853" s="265" t="s">
        <v>1748</v>
      </c>
      <c r="C853" s="181" t="s">
        <v>355</v>
      </c>
      <c r="D853" s="181"/>
      <c r="E853" s="181" t="s">
        <v>21</v>
      </c>
      <c r="F853" s="594" t="s">
        <v>1047</v>
      </c>
      <c r="G853" s="592"/>
      <c r="H853" s="592"/>
      <c r="I853" s="593"/>
      <c r="J853" s="181" t="s">
        <v>23</v>
      </c>
      <c r="K853" s="255">
        <f>SUM(L853:M853)</f>
        <v>3234</v>
      </c>
      <c r="L853" s="314">
        <v>3234</v>
      </c>
      <c r="M853" s="237"/>
      <c r="N853" s="174"/>
      <c r="P853" s="252"/>
      <c r="Q853" s="453"/>
      <c r="R853" s="47"/>
      <c r="S853" s="47"/>
      <c r="T853" s="46"/>
    </row>
    <row r="854" spans="1:31" customHeight="1" ht="12.75" s="10" customFormat="1">
      <c r="A854" s="266"/>
      <c r="B854" s="265" t="s">
        <v>1749</v>
      </c>
      <c r="C854" s="181" t="s">
        <v>355</v>
      </c>
      <c r="D854" s="181"/>
      <c r="E854" s="181" t="s">
        <v>21</v>
      </c>
      <c r="F854" s="594" t="s">
        <v>1047</v>
      </c>
      <c r="G854" s="592"/>
      <c r="H854" s="592"/>
      <c r="I854" s="593"/>
      <c r="J854" s="181" t="s">
        <v>23</v>
      </c>
      <c r="K854" s="255">
        <f>SUM(L854:M854)</f>
        <v>693</v>
      </c>
      <c r="L854" s="314">
        <v>693</v>
      </c>
      <c r="M854" s="237"/>
      <c r="N854" s="174"/>
      <c r="P854" s="252"/>
      <c r="Q854" s="453"/>
      <c r="R854" s="47"/>
      <c r="S854" s="47"/>
      <c r="T854" s="46"/>
    </row>
    <row r="855" spans="1:31" customHeight="1" ht="12.75" s="10" customFormat="1">
      <c r="A855" s="266"/>
      <c r="B855" s="266" t="s">
        <v>1750</v>
      </c>
      <c r="C855" s="181" t="s">
        <v>355</v>
      </c>
      <c r="D855" s="181"/>
      <c r="E855" s="181" t="s">
        <v>21</v>
      </c>
      <c r="F855" s="594" t="s">
        <v>1047</v>
      </c>
      <c r="G855" s="592"/>
      <c r="H855" s="592"/>
      <c r="I855" s="593"/>
      <c r="J855" s="181" t="s">
        <v>23</v>
      </c>
      <c r="K855" s="255">
        <f>SUM(L855:M855)</f>
        <v>1250</v>
      </c>
      <c r="L855" s="314">
        <v>1250</v>
      </c>
      <c r="M855" s="237"/>
      <c r="N855" s="174"/>
      <c r="P855" s="252"/>
      <c r="Q855" s="453"/>
      <c r="R855" s="47"/>
      <c r="S855" s="47"/>
      <c r="T855" s="46"/>
    </row>
    <row r="856" spans="1:31" customHeight="1" ht="12.75" s="10" customFormat="1">
      <c r="A856" s="266"/>
      <c r="B856" s="265" t="s">
        <v>1751</v>
      </c>
      <c r="C856" s="181" t="s">
        <v>355</v>
      </c>
      <c r="D856" s="181"/>
      <c r="E856" s="181" t="s">
        <v>21</v>
      </c>
      <c r="F856" s="594" t="s">
        <v>1047</v>
      </c>
      <c r="G856" s="592"/>
      <c r="H856" s="592"/>
      <c r="I856" s="593"/>
      <c r="J856" s="181" t="s">
        <v>23</v>
      </c>
      <c r="K856" s="255">
        <f>SUM(L856:M856)</f>
        <v>5500</v>
      </c>
      <c r="L856" s="314">
        <v>5500</v>
      </c>
      <c r="M856" s="237"/>
      <c r="N856" s="174"/>
      <c r="P856" s="252"/>
      <c r="Q856" s="453"/>
      <c r="R856" s="47"/>
      <c r="S856" s="47"/>
      <c r="T856" s="46"/>
    </row>
    <row r="857" spans="1:31" customHeight="1" ht="12.75" s="10" customFormat="1">
      <c r="A857" s="266"/>
      <c r="B857" s="265" t="s">
        <v>1752</v>
      </c>
      <c r="C857" s="181" t="s">
        <v>355</v>
      </c>
      <c r="D857" s="181"/>
      <c r="E857" s="181" t="s">
        <v>21</v>
      </c>
      <c r="F857" s="594" t="s">
        <v>1047</v>
      </c>
      <c r="G857" s="592"/>
      <c r="H857" s="592"/>
      <c r="I857" s="593"/>
      <c r="J857" s="181" t="s">
        <v>23</v>
      </c>
      <c r="K857" s="255">
        <f>SUM(L857:M857)</f>
        <v>1800</v>
      </c>
      <c r="L857" s="314">
        <v>1800</v>
      </c>
      <c r="M857" s="237"/>
      <c r="N857" s="174"/>
      <c r="P857" s="252"/>
      <c r="Q857" s="453"/>
      <c r="R857" s="47"/>
      <c r="S857" s="47"/>
      <c r="T857" s="46"/>
    </row>
    <row r="858" spans="1:31" customHeight="1" ht="12.75" s="10" customFormat="1">
      <c r="A858" s="266"/>
      <c r="B858" s="266" t="s">
        <v>1753</v>
      </c>
      <c r="C858" s="181" t="s">
        <v>355</v>
      </c>
      <c r="D858" s="181"/>
      <c r="E858" s="181" t="s">
        <v>21</v>
      </c>
      <c r="F858" s="594" t="s">
        <v>1047</v>
      </c>
      <c r="G858" s="592"/>
      <c r="H858" s="592"/>
      <c r="I858" s="593"/>
      <c r="J858" s="181" t="s">
        <v>23</v>
      </c>
      <c r="K858" s="255">
        <f>SUM(L858:M858)</f>
        <v>8100</v>
      </c>
      <c r="L858" s="314">
        <v>8100</v>
      </c>
      <c r="M858" s="237"/>
      <c r="N858" s="174"/>
      <c r="P858" s="252"/>
      <c r="Q858" s="453"/>
      <c r="R858" s="47"/>
      <c r="S858" s="47"/>
      <c r="T858" s="46"/>
    </row>
    <row r="859" spans="1:31" customHeight="1" ht="12.75" s="10" customFormat="1">
      <c r="A859" s="266"/>
      <c r="B859" s="265" t="s">
        <v>1754</v>
      </c>
      <c r="C859" s="181" t="s">
        <v>355</v>
      </c>
      <c r="D859" s="181"/>
      <c r="E859" s="181" t="s">
        <v>21</v>
      </c>
      <c r="F859" s="594" t="s">
        <v>1047</v>
      </c>
      <c r="G859" s="592"/>
      <c r="H859" s="592"/>
      <c r="I859" s="593"/>
      <c r="J859" s="181" t="s">
        <v>23</v>
      </c>
      <c r="K859" s="255">
        <f>SUM(L859:M859)</f>
        <v>12817</v>
      </c>
      <c r="L859" s="314">
        <v>12817</v>
      </c>
      <c r="M859" s="237"/>
      <c r="N859" s="174"/>
      <c r="P859" s="252"/>
      <c r="Q859" s="453"/>
      <c r="R859" s="47"/>
      <c r="S859" s="47"/>
      <c r="T859" s="46"/>
    </row>
    <row r="860" spans="1:31" customHeight="1" ht="12.75" s="10" customFormat="1">
      <c r="A860" s="266"/>
      <c r="B860" s="265" t="s">
        <v>1755</v>
      </c>
      <c r="C860" s="181" t="s">
        <v>355</v>
      </c>
      <c r="D860" s="181"/>
      <c r="E860" s="181" t="s">
        <v>21</v>
      </c>
      <c r="F860" s="594" t="s">
        <v>1047</v>
      </c>
      <c r="G860" s="592"/>
      <c r="H860" s="592"/>
      <c r="I860" s="593"/>
      <c r="J860" s="181" t="s">
        <v>23</v>
      </c>
      <c r="K860" s="255">
        <f>SUM(L860:M860)</f>
        <v>3662</v>
      </c>
      <c r="L860" s="314">
        <v>3662</v>
      </c>
      <c r="M860" s="237"/>
      <c r="N860" s="174"/>
      <c r="P860" s="252"/>
      <c r="Q860" s="453"/>
      <c r="R860" s="47"/>
      <c r="S860" s="47"/>
      <c r="T860" s="46"/>
    </row>
    <row r="861" spans="1:31" customHeight="1" ht="12.75" s="10" customFormat="1">
      <c r="A861" s="266"/>
      <c r="B861" s="265" t="s">
        <v>1756</v>
      </c>
      <c r="C861" s="181" t="s">
        <v>355</v>
      </c>
      <c r="D861" s="181"/>
      <c r="E861" s="181" t="s">
        <v>21</v>
      </c>
      <c r="F861" s="594" t="s">
        <v>1047</v>
      </c>
      <c r="G861" s="592"/>
      <c r="H861" s="592"/>
      <c r="I861" s="593"/>
      <c r="J861" s="181" t="s">
        <v>23</v>
      </c>
      <c r="K861" s="255">
        <f>SUM(L861:M861)</f>
        <v>25410</v>
      </c>
      <c r="L861" s="314">
        <v>25410</v>
      </c>
      <c r="M861" s="237"/>
      <c r="N861" s="174"/>
      <c r="P861" s="252"/>
      <c r="Q861" s="453"/>
      <c r="R861" s="47"/>
      <c r="S861" s="47"/>
      <c r="T861" s="46"/>
    </row>
    <row r="862" spans="1:31" customHeight="1" ht="12.75" s="10" customFormat="1">
      <c r="A862" s="266"/>
      <c r="B862" s="265" t="s">
        <v>1757</v>
      </c>
      <c r="C862" s="181" t="s">
        <v>355</v>
      </c>
      <c r="D862" s="181"/>
      <c r="E862" s="181" t="s">
        <v>21</v>
      </c>
      <c r="F862" s="594" t="s">
        <v>1047</v>
      </c>
      <c r="G862" s="592"/>
      <c r="H862" s="592"/>
      <c r="I862" s="593"/>
      <c r="J862" s="181" t="s">
        <v>23</v>
      </c>
      <c r="K862" s="255">
        <f>SUM(L862:M862)</f>
        <v>751</v>
      </c>
      <c r="L862" s="314">
        <v>751</v>
      </c>
      <c r="M862" s="237"/>
      <c r="N862" s="174"/>
      <c r="P862" s="252"/>
      <c r="Q862" s="453"/>
      <c r="R862" s="47"/>
      <c r="S862" s="47"/>
      <c r="T862" s="46"/>
    </row>
    <row r="863" spans="1:31" customHeight="1" ht="12.75" s="10" customFormat="1">
      <c r="A863" s="266"/>
      <c r="B863" s="265" t="s">
        <v>1758</v>
      </c>
      <c r="C863" s="181" t="s">
        <v>355</v>
      </c>
      <c r="D863" s="181"/>
      <c r="E863" s="181" t="s">
        <v>21</v>
      </c>
      <c r="F863" s="594" t="s">
        <v>1047</v>
      </c>
      <c r="G863" s="592"/>
      <c r="H863" s="592"/>
      <c r="I863" s="593"/>
      <c r="J863" s="181" t="s">
        <v>23</v>
      </c>
      <c r="K863" s="255">
        <f>SUM(L863:M863)</f>
        <v>4500</v>
      </c>
      <c r="L863" s="314">
        <v>4500</v>
      </c>
      <c r="M863" s="237"/>
      <c r="N863" s="174"/>
      <c r="P863" s="252"/>
      <c r="Q863" s="453"/>
      <c r="R863" s="47"/>
      <c r="S863" s="47"/>
      <c r="T863" s="46"/>
    </row>
    <row r="864" spans="1:31" customHeight="1" ht="12.75" s="10" customFormat="1">
      <c r="A864" s="357"/>
      <c r="B864" s="265" t="s">
        <v>1759</v>
      </c>
      <c r="C864" s="181" t="s">
        <v>355</v>
      </c>
      <c r="D864" s="181"/>
      <c r="E864" s="181" t="s">
        <v>21</v>
      </c>
      <c r="F864" s="594" t="s">
        <v>1047</v>
      </c>
      <c r="G864" s="592"/>
      <c r="H864" s="592"/>
      <c r="I864" s="593"/>
      <c r="J864" s="181" t="s">
        <v>23</v>
      </c>
      <c r="K864" s="255">
        <f>SUM(L864:M864)</f>
        <v>16640</v>
      </c>
      <c r="L864" s="314">
        <v>16640</v>
      </c>
      <c r="M864" s="237"/>
      <c r="N864" s="174"/>
      <c r="P864" s="252"/>
      <c r="Q864" s="453"/>
      <c r="R864" s="47"/>
      <c r="S864" s="47"/>
      <c r="T864" s="46"/>
    </row>
    <row r="865" spans="1:31" customHeight="1" ht="12.75" s="10" customFormat="1">
      <c r="A865" s="357"/>
      <c r="B865" s="265" t="s">
        <v>1760</v>
      </c>
      <c r="C865" s="181" t="s">
        <v>355</v>
      </c>
      <c r="D865" s="181"/>
      <c r="E865" s="181" t="s">
        <v>21</v>
      </c>
      <c r="F865" s="594" t="s">
        <v>1047</v>
      </c>
      <c r="G865" s="592"/>
      <c r="H865" s="592"/>
      <c r="I865" s="593"/>
      <c r="J865" s="181" t="s">
        <v>23</v>
      </c>
      <c r="K865" s="255">
        <f>SUM(L865:M865)</f>
        <v>123136</v>
      </c>
      <c r="L865" s="314">
        <v>123136</v>
      </c>
      <c r="M865" s="237"/>
      <c r="N865" s="174"/>
      <c r="P865" s="252"/>
      <c r="Q865" s="453"/>
      <c r="R865" s="47"/>
      <c r="S865" s="47"/>
      <c r="T865" s="46"/>
    </row>
    <row r="866" spans="1:31" customHeight="1" ht="12.75" s="10" customFormat="1">
      <c r="A866" s="357"/>
      <c r="B866" s="265" t="s">
        <v>1761</v>
      </c>
      <c r="C866" s="181" t="s">
        <v>355</v>
      </c>
      <c r="D866" s="181"/>
      <c r="E866" s="181" t="s">
        <v>21</v>
      </c>
      <c r="F866" s="594" t="s">
        <v>1047</v>
      </c>
      <c r="G866" s="592"/>
      <c r="H866" s="592"/>
      <c r="I866" s="593"/>
      <c r="J866" s="181" t="s">
        <v>23</v>
      </c>
      <c r="K866" s="255">
        <f>SUM(L866:M866)</f>
        <v>7192</v>
      </c>
      <c r="L866" s="314">
        <v>7192</v>
      </c>
      <c r="M866" s="237"/>
      <c r="N866" s="174"/>
      <c r="P866" s="252"/>
      <c r="Q866" s="453"/>
      <c r="R866" s="47"/>
      <c r="S866" s="47"/>
      <c r="T866" s="46"/>
    </row>
    <row r="867" spans="1:31" customHeight="1" ht="12.75" s="10" customFormat="1">
      <c r="A867" s="357"/>
      <c r="B867" s="266" t="s">
        <v>1762</v>
      </c>
      <c r="C867" s="181" t="s">
        <v>355</v>
      </c>
      <c r="D867" s="181"/>
      <c r="E867" s="181" t="s">
        <v>21</v>
      </c>
      <c r="F867" s="594" t="s">
        <v>1047</v>
      </c>
      <c r="G867" s="592"/>
      <c r="H867" s="592"/>
      <c r="I867" s="593"/>
      <c r="J867" s="181" t="s">
        <v>23</v>
      </c>
      <c r="K867" s="255">
        <f>SUM(L867:M867)</f>
        <v>112650</v>
      </c>
      <c r="L867" s="314">
        <v>112650</v>
      </c>
      <c r="M867" s="237"/>
      <c r="N867" s="174"/>
      <c r="P867" s="252"/>
      <c r="Q867" s="453"/>
      <c r="R867" s="47"/>
      <c r="S867" s="47"/>
      <c r="T867" s="46"/>
    </row>
    <row r="868" spans="1:31" customHeight="1" ht="12.75" s="10" customFormat="1">
      <c r="A868" s="357"/>
      <c r="B868" s="265" t="s">
        <v>1763</v>
      </c>
      <c r="C868" s="181" t="s">
        <v>355</v>
      </c>
      <c r="D868" s="181"/>
      <c r="E868" s="181" t="s">
        <v>21</v>
      </c>
      <c r="F868" s="594" t="s">
        <v>1047</v>
      </c>
      <c r="G868" s="592"/>
      <c r="H868" s="592"/>
      <c r="I868" s="593"/>
      <c r="J868" s="181" t="s">
        <v>23</v>
      </c>
      <c r="K868" s="255">
        <f>SUM(L868:M868)</f>
        <v>19960</v>
      </c>
      <c r="L868" s="314">
        <v>19960</v>
      </c>
      <c r="M868" s="237"/>
      <c r="N868" s="174"/>
      <c r="P868" s="252"/>
      <c r="Q868" s="453"/>
      <c r="R868" s="47"/>
      <c r="S868" s="47"/>
      <c r="T868" s="46"/>
    </row>
    <row r="869" spans="1:31" customHeight="1" ht="12.75" s="10" customFormat="1">
      <c r="A869" s="357"/>
      <c r="B869" s="358" t="s">
        <v>1764</v>
      </c>
      <c r="C869" s="181" t="s">
        <v>355</v>
      </c>
      <c r="D869" s="181"/>
      <c r="E869" s="181" t="s">
        <v>21</v>
      </c>
      <c r="F869" s="594" t="s">
        <v>1047</v>
      </c>
      <c r="G869" s="592"/>
      <c r="H869" s="592"/>
      <c r="I869" s="593"/>
      <c r="J869" s="181" t="s">
        <v>23</v>
      </c>
      <c r="K869" s="255">
        <f>SUM(L869:M869)</f>
        <v>54600</v>
      </c>
      <c r="L869" s="314">
        <v>54600</v>
      </c>
      <c r="M869" s="237"/>
      <c r="N869" s="174"/>
      <c r="P869" s="252"/>
      <c r="Q869" s="453"/>
      <c r="R869" s="47"/>
      <c r="S869" s="47"/>
      <c r="T869" s="46"/>
    </row>
    <row r="870" spans="1:31" customHeight="1" ht="12.75" s="10" customFormat="1">
      <c r="A870" s="357"/>
      <c r="B870" s="266" t="s">
        <v>1765</v>
      </c>
      <c r="C870" s="181" t="s">
        <v>355</v>
      </c>
      <c r="D870" s="181"/>
      <c r="E870" s="181" t="s">
        <v>21</v>
      </c>
      <c r="F870" s="594" t="s">
        <v>1047</v>
      </c>
      <c r="G870" s="592"/>
      <c r="H870" s="592"/>
      <c r="I870" s="593"/>
      <c r="J870" s="181" t="s">
        <v>23</v>
      </c>
      <c r="K870" s="255">
        <f>SUM(L870:M870)</f>
        <v>43668</v>
      </c>
      <c r="L870" s="314">
        <v>43668</v>
      </c>
      <c r="M870" s="237"/>
      <c r="N870" s="174"/>
      <c r="P870" s="252"/>
      <c r="Q870" s="453"/>
      <c r="R870" s="47"/>
      <c r="S870" s="47"/>
      <c r="T870" s="46"/>
    </row>
    <row r="871" spans="1:31" customHeight="1" ht="12.75" s="10" customFormat="1">
      <c r="A871" s="357"/>
      <c r="B871" s="266" t="s">
        <v>1766</v>
      </c>
      <c r="C871" s="181" t="s">
        <v>355</v>
      </c>
      <c r="D871" s="181"/>
      <c r="E871" s="181" t="s">
        <v>21</v>
      </c>
      <c r="F871" s="594" t="s">
        <v>1047</v>
      </c>
      <c r="G871" s="592"/>
      <c r="H871" s="592"/>
      <c r="I871" s="593"/>
      <c r="J871" s="181" t="s">
        <v>23</v>
      </c>
      <c r="K871" s="255">
        <f>SUM(L871:M871)</f>
        <v>56700</v>
      </c>
      <c r="L871" s="314">
        <v>56700</v>
      </c>
      <c r="M871" s="237"/>
      <c r="N871" s="174"/>
      <c r="P871" s="252"/>
      <c r="Q871" s="453"/>
      <c r="R871" s="47"/>
      <c r="S871" s="47"/>
      <c r="T871" s="46"/>
    </row>
    <row r="872" spans="1:31" customHeight="1" ht="12.75" s="10" customFormat="1">
      <c r="A872" s="357"/>
      <c r="B872" s="265" t="s">
        <v>1767</v>
      </c>
      <c r="C872" s="181" t="s">
        <v>355</v>
      </c>
      <c r="D872" s="181"/>
      <c r="E872" s="181" t="s">
        <v>21</v>
      </c>
      <c r="F872" s="594" t="s">
        <v>1047</v>
      </c>
      <c r="G872" s="592"/>
      <c r="H872" s="592"/>
      <c r="I872" s="593"/>
      <c r="J872" s="181" t="s">
        <v>23</v>
      </c>
      <c r="K872" s="255">
        <f>SUM(L872:M872)</f>
        <v>14550</v>
      </c>
      <c r="L872" s="314">
        <v>14550</v>
      </c>
      <c r="M872" s="237"/>
      <c r="N872" s="174"/>
      <c r="P872" s="252"/>
      <c r="Q872" s="453"/>
      <c r="R872" s="47"/>
      <c r="S872" s="47"/>
      <c r="T872" s="46"/>
    </row>
    <row r="873" spans="1:31" customHeight="1" ht="12.75" s="10" customFormat="1">
      <c r="A873" s="359"/>
      <c r="B873" s="265" t="s">
        <v>1768</v>
      </c>
      <c r="C873" s="181" t="s">
        <v>355</v>
      </c>
      <c r="D873" s="181"/>
      <c r="E873" s="181" t="s">
        <v>21</v>
      </c>
      <c r="F873" s="594" t="s">
        <v>1047</v>
      </c>
      <c r="G873" s="592"/>
      <c r="H873" s="592"/>
      <c r="I873" s="593"/>
      <c r="J873" s="181" t="s">
        <v>23</v>
      </c>
      <c r="K873" s="255">
        <f>SUM(L873:M873)</f>
        <v>1590</v>
      </c>
      <c r="L873" s="314">
        <v>1590</v>
      </c>
      <c r="M873" s="237"/>
      <c r="N873" s="174"/>
      <c r="P873" s="252"/>
      <c r="Q873" s="453"/>
      <c r="R873" s="47"/>
      <c r="S873" s="47"/>
      <c r="T873" s="46"/>
    </row>
    <row r="874" spans="1:31" customHeight="1" ht="12.75" s="10" customFormat="1">
      <c r="A874" s="359"/>
      <c r="B874" s="356" t="s">
        <v>1769</v>
      </c>
      <c r="C874" s="181" t="s">
        <v>355</v>
      </c>
      <c r="D874" s="181"/>
      <c r="E874" s="181" t="s">
        <v>21</v>
      </c>
      <c r="F874" s="594" t="s">
        <v>1047</v>
      </c>
      <c r="G874" s="592"/>
      <c r="H874" s="592"/>
      <c r="I874" s="593"/>
      <c r="J874" s="181" t="s">
        <v>23</v>
      </c>
      <c r="K874" s="255">
        <f>SUM(L874:M874)</f>
        <v>23760</v>
      </c>
      <c r="L874" s="314">
        <v>23760</v>
      </c>
      <c r="M874" s="237"/>
      <c r="N874" s="174"/>
      <c r="P874" s="252"/>
      <c r="Q874" s="453"/>
      <c r="R874" s="47"/>
      <c r="S874" s="47"/>
      <c r="T874" s="46"/>
    </row>
    <row r="875" spans="1:31" customHeight="1" ht="12.75" s="10" customFormat="1">
      <c r="A875" s="357"/>
      <c r="B875" s="356" t="s">
        <v>1770</v>
      </c>
      <c r="C875" s="181" t="s">
        <v>355</v>
      </c>
      <c r="D875" s="181"/>
      <c r="E875" s="181" t="s">
        <v>21</v>
      </c>
      <c r="F875" s="594" t="s">
        <v>1047</v>
      </c>
      <c r="G875" s="592"/>
      <c r="H875" s="592"/>
      <c r="I875" s="593"/>
      <c r="J875" s="181" t="s">
        <v>23</v>
      </c>
      <c r="K875" s="255">
        <f>SUM(L875:M875)</f>
        <v>278</v>
      </c>
      <c r="L875" s="314">
        <v>278</v>
      </c>
      <c r="M875" s="237"/>
      <c r="N875" s="174"/>
      <c r="P875" s="252"/>
      <c r="Q875" s="453"/>
      <c r="R875" s="47"/>
      <c r="S875" s="47"/>
      <c r="T875" s="46"/>
    </row>
    <row r="876" spans="1:31" customHeight="1" ht="12.75" s="10" customFormat="1">
      <c r="A876" s="357"/>
      <c r="B876" s="265" t="s">
        <v>1771</v>
      </c>
      <c r="C876" s="181" t="s">
        <v>355</v>
      </c>
      <c r="D876" s="181"/>
      <c r="E876" s="181" t="s">
        <v>21</v>
      </c>
      <c r="F876" s="594" t="s">
        <v>1047</v>
      </c>
      <c r="G876" s="592"/>
      <c r="H876" s="592"/>
      <c r="I876" s="593"/>
      <c r="J876" s="181" t="s">
        <v>23</v>
      </c>
      <c r="K876" s="255">
        <f>SUM(L876:M876)</f>
        <v>210000</v>
      </c>
      <c r="L876" s="314">
        <v>210000</v>
      </c>
      <c r="M876" s="237"/>
      <c r="N876" s="174"/>
      <c r="P876" s="252"/>
      <c r="Q876" s="453"/>
      <c r="R876" s="47"/>
      <c r="S876" s="47"/>
      <c r="T876" s="46"/>
    </row>
    <row r="877" spans="1:31" customHeight="1" ht="12.75" s="10" customFormat="1">
      <c r="A877" s="357"/>
      <c r="B877" s="265" t="s">
        <v>1772</v>
      </c>
      <c r="C877" s="181" t="s">
        <v>355</v>
      </c>
      <c r="D877" s="181"/>
      <c r="E877" s="181" t="s">
        <v>21</v>
      </c>
      <c r="F877" s="594" t="s">
        <v>1047</v>
      </c>
      <c r="G877" s="592"/>
      <c r="H877" s="592"/>
      <c r="I877" s="593"/>
      <c r="J877" s="181" t="s">
        <v>23</v>
      </c>
      <c r="K877" s="255">
        <f>SUM(L877:M877)</f>
        <v>2310</v>
      </c>
      <c r="L877" s="314">
        <v>2310</v>
      </c>
      <c r="M877" s="237"/>
      <c r="N877" s="174"/>
      <c r="P877" s="252"/>
      <c r="Q877" s="453"/>
      <c r="R877" s="47"/>
      <c r="S877" s="47"/>
      <c r="T877" s="46"/>
    </row>
    <row r="878" spans="1:31" customHeight="1" ht="12.75" s="10" customFormat="1">
      <c r="A878" s="357"/>
      <c r="B878" s="265" t="s">
        <v>1773</v>
      </c>
      <c r="C878" s="181" t="s">
        <v>355</v>
      </c>
      <c r="D878" s="181"/>
      <c r="E878" s="181" t="s">
        <v>21</v>
      </c>
      <c r="F878" s="594" t="s">
        <v>1047</v>
      </c>
      <c r="G878" s="592"/>
      <c r="H878" s="592"/>
      <c r="I878" s="593"/>
      <c r="J878" s="181" t="s">
        <v>23</v>
      </c>
      <c r="K878" s="255">
        <f>SUM(L878:M878)</f>
        <v>7980</v>
      </c>
      <c r="L878" s="314">
        <v>7980</v>
      </c>
      <c r="M878" s="237"/>
      <c r="N878" s="174"/>
      <c r="P878" s="252"/>
      <c r="Q878" s="453"/>
      <c r="R878" s="47"/>
      <c r="S878" s="47"/>
      <c r="T878" s="46"/>
    </row>
    <row r="879" spans="1:31" customHeight="1" ht="12.75" s="10" customFormat="1">
      <c r="A879" s="357"/>
      <c r="B879" s="265" t="s">
        <v>1774</v>
      </c>
      <c r="C879" s="181" t="s">
        <v>355</v>
      </c>
      <c r="D879" s="181"/>
      <c r="E879" s="181" t="s">
        <v>21</v>
      </c>
      <c r="F879" s="594" t="s">
        <v>1047</v>
      </c>
      <c r="G879" s="592"/>
      <c r="H879" s="592"/>
      <c r="I879" s="593"/>
      <c r="J879" s="181" t="s">
        <v>23</v>
      </c>
      <c r="K879" s="255">
        <f>SUM(L879:M879)</f>
        <v>78750</v>
      </c>
      <c r="L879" s="314">
        <v>78750</v>
      </c>
      <c r="M879" s="237"/>
      <c r="N879" s="174"/>
      <c r="P879" s="252"/>
      <c r="Q879" s="453"/>
      <c r="R879" s="47"/>
      <c r="S879" s="47"/>
      <c r="T879" s="46"/>
    </row>
    <row r="880" spans="1:31" customHeight="1" ht="12.75" s="10" customFormat="1">
      <c r="A880" s="357"/>
      <c r="B880" s="266" t="s">
        <v>1775</v>
      </c>
      <c r="C880" s="181" t="s">
        <v>355</v>
      </c>
      <c r="D880" s="181"/>
      <c r="E880" s="181" t="s">
        <v>21</v>
      </c>
      <c r="F880" s="594" t="s">
        <v>1047</v>
      </c>
      <c r="G880" s="592"/>
      <c r="H880" s="592"/>
      <c r="I880" s="593"/>
      <c r="J880" s="181" t="s">
        <v>23</v>
      </c>
      <c r="K880" s="255">
        <f>SUM(L880:M880)</f>
        <v>195360</v>
      </c>
      <c r="L880" s="314">
        <v>195360</v>
      </c>
      <c r="M880" s="237"/>
      <c r="N880" s="174"/>
      <c r="P880" s="252"/>
      <c r="Q880" s="453"/>
      <c r="R880" s="47"/>
      <c r="S880" s="47"/>
      <c r="T880" s="46"/>
    </row>
    <row r="881" spans="1:31" customHeight="1" ht="12.75" s="10" customFormat="1">
      <c r="A881" s="357"/>
      <c r="B881" s="345" t="s">
        <v>1776</v>
      </c>
      <c r="C881" s="181" t="s">
        <v>355</v>
      </c>
      <c r="D881" s="181"/>
      <c r="E881" s="181" t="s">
        <v>21</v>
      </c>
      <c r="F881" s="594" t="s">
        <v>1047</v>
      </c>
      <c r="G881" s="592"/>
      <c r="H881" s="592"/>
      <c r="I881" s="593"/>
      <c r="J881" s="181" t="s">
        <v>23</v>
      </c>
      <c r="K881" s="255">
        <f>SUM(L881:M881)</f>
        <v>132300</v>
      </c>
      <c r="L881" s="314">
        <v>132300</v>
      </c>
      <c r="M881" s="237"/>
      <c r="N881" s="174"/>
      <c r="P881" s="252"/>
      <c r="Q881" s="453"/>
      <c r="R881" s="47"/>
      <c r="S881" s="47"/>
      <c r="T881" s="46"/>
    </row>
    <row r="882" spans="1:31" customHeight="1" ht="12.75" s="10" customFormat="1">
      <c r="A882" s="357"/>
      <c r="B882" s="358" t="s">
        <v>1777</v>
      </c>
      <c r="C882" s="181" t="s">
        <v>355</v>
      </c>
      <c r="D882" s="181"/>
      <c r="E882" s="181" t="s">
        <v>21</v>
      </c>
      <c r="F882" s="594" t="s">
        <v>1047</v>
      </c>
      <c r="G882" s="592"/>
      <c r="H882" s="592"/>
      <c r="I882" s="593"/>
      <c r="J882" s="181" t="s">
        <v>23</v>
      </c>
      <c r="K882" s="255">
        <f>SUM(L882:M882)</f>
        <v>14000</v>
      </c>
      <c r="L882" s="314">
        <v>14000</v>
      </c>
      <c r="M882" s="237"/>
      <c r="N882" s="174"/>
      <c r="P882" s="252"/>
      <c r="Q882" s="453"/>
      <c r="R882" s="47"/>
      <c r="S882" s="47"/>
      <c r="T882" s="46"/>
    </row>
    <row r="883" spans="1:31" customHeight="1" ht="12.75" s="10" customFormat="1">
      <c r="A883" s="360"/>
      <c r="B883" s="265" t="s">
        <v>1778</v>
      </c>
      <c r="C883" s="181" t="s">
        <v>355</v>
      </c>
      <c r="D883" s="181"/>
      <c r="E883" s="181" t="s">
        <v>21</v>
      </c>
      <c r="F883" s="594" t="s">
        <v>1047</v>
      </c>
      <c r="G883" s="592"/>
      <c r="H883" s="592"/>
      <c r="I883" s="593"/>
      <c r="J883" s="181" t="s">
        <v>23</v>
      </c>
      <c r="K883" s="255">
        <f>SUM(L883:M883)</f>
        <v>2076</v>
      </c>
      <c r="L883" s="314">
        <v>2076</v>
      </c>
      <c r="M883" s="237"/>
      <c r="N883" s="174"/>
      <c r="P883" s="252"/>
      <c r="Q883" s="453"/>
      <c r="R883" s="47"/>
      <c r="S883" s="47"/>
      <c r="T883" s="46"/>
    </row>
    <row r="884" spans="1:31" customHeight="1" ht="12.75" s="10" customFormat="1">
      <c r="A884" s="350"/>
      <c r="B884" s="242" t="s">
        <v>1731</v>
      </c>
      <c r="C884" s="181"/>
      <c r="D884" s="181"/>
      <c r="E884" s="181"/>
      <c r="F884" s="228"/>
      <c r="G884" s="229"/>
      <c r="H884" s="229"/>
      <c r="I884" s="230"/>
      <c r="J884" s="181"/>
      <c r="K884" s="255">
        <f>SUM(L884:M884)</f>
        <v>1487320</v>
      </c>
      <c r="L884" s="355">
        <v>1487320</v>
      </c>
      <c r="M884" s="237"/>
      <c r="N884" s="174"/>
      <c r="P884" s="252"/>
      <c r="Q884" s="453"/>
      <c r="R884" s="47"/>
      <c r="S884" s="47"/>
      <c r="T884" s="46"/>
    </row>
    <row r="885" spans="1:31" customHeight="1" ht="12.75" s="10" customFormat="1">
      <c r="A885" s="223"/>
      <c r="B885" s="293" t="s">
        <v>1779</v>
      </c>
      <c r="C885" s="181"/>
      <c r="D885" s="181"/>
      <c r="E885" s="181"/>
      <c r="F885" s="228"/>
      <c r="G885" s="229"/>
      <c r="H885" s="229"/>
      <c r="I885" s="230"/>
      <c r="J885" s="181"/>
      <c r="K885" s="255">
        <f>SUM(L885:M885)</f>
        <v>0</v>
      </c>
      <c r="L885" s="355"/>
      <c r="M885" s="237"/>
      <c r="N885" s="174"/>
      <c r="P885" s="252"/>
      <c r="Q885" s="453"/>
      <c r="R885" s="47"/>
      <c r="S885" s="47"/>
      <c r="T885" s="46"/>
    </row>
    <row r="886" spans="1:31" customHeight="1" ht="12.75" s="10" customFormat="1">
      <c r="A886" s="266"/>
      <c r="B886" s="266" t="s">
        <v>1780</v>
      </c>
      <c r="C886" s="181" t="s">
        <v>355</v>
      </c>
      <c r="D886" s="181"/>
      <c r="E886" s="181" t="s">
        <v>21</v>
      </c>
      <c r="F886" s="594" t="s">
        <v>1047</v>
      </c>
      <c r="G886" s="592"/>
      <c r="H886" s="592"/>
      <c r="I886" s="593"/>
      <c r="J886" s="181" t="s">
        <v>23</v>
      </c>
      <c r="K886" s="255">
        <f>SUM(L886:M886)</f>
        <v>74750</v>
      </c>
      <c r="L886" s="314">
        <v>74750</v>
      </c>
      <c r="M886" s="237"/>
      <c r="N886" s="174"/>
      <c r="P886" s="252"/>
      <c r="Q886" s="453"/>
      <c r="R886" s="47"/>
      <c r="S886" s="47"/>
      <c r="T886" s="46"/>
    </row>
    <row r="887" spans="1:31" customHeight="1" ht="12.75" s="10" customFormat="1">
      <c r="A887" s="266"/>
      <c r="B887" s="266" t="s">
        <v>1781</v>
      </c>
      <c r="C887" s="181" t="s">
        <v>355</v>
      </c>
      <c r="D887" s="181"/>
      <c r="E887" s="181" t="s">
        <v>21</v>
      </c>
      <c r="F887" s="594" t="s">
        <v>1047</v>
      </c>
      <c r="G887" s="592"/>
      <c r="H887" s="592"/>
      <c r="I887" s="593"/>
      <c r="J887" s="181" t="s">
        <v>23</v>
      </c>
      <c r="K887" s="255">
        <f>SUM(L887:M887)</f>
        <v>77046</v>
      </c>
      <c r="L887" s="314">
        <v>77046</v>
      </c>
      <c r="M887" s="237"/>
      <c r="N887" s="174"/>
      <c r="P887" s="252"/>
      <c r="Q887" s="453"/>
      <c r="R887" s="47"/>
      <c r="S887" s="47"/>
      <c r="T887" s="46"/>
    </row>
    <row r="888" spans="1:31" customHeight="1" ht="12.75" s="10" customFormat="1">
      <c r="A888" s="266"/>
      <c r="B888" s="266" t="s">
        <v>1782</v>
      </c>
      <c r="C888" s="181" t="s">
        <v>355</v>
      </c>
      <c r="D888" s="181"/>
      <c r="E888" s="181" t="s">
        <v>21</v>
      </c>
      <c r="F888" s="594" t="s">
        <v>1047</v>
      </c>
      <c r="G888" s="592"/>
      <c r="H888" s="592"/>
      <c r="I888" s="593"/>
      <c r="J888" s="181" t="s">
        <v>23</v>
      </c>
      <c r="K888" s="255">
        <f>SUM(L888:M888)</f>
        <v>108300</v>
      </c>
      <c r="L888" s="314">
        <v>108300</v>
      </c>
      <c r="M888" s="237"/>
      <c r="N888" s="174"/>
      <c r="P888" s="252"/>
      <c r="Q888" s="453"/>
      <c r="R888" s="47"/>
      <c r="S888" s="47"/>
      <c r="T888" s="46"/>
    </row>
    <row r="889" spans="1:31" customHeight="1" ht="12.75" s="10" customFormat="1">
      <c r="A889" s="266"/>
      <c r="B889" s="266" t="s">
        <v>1783</v>
      </c>
      <c r="C889" s="181" t="s">
        <v>355</v>
      </c>
      <c r="D889" s="181"/>
      <c r="E889" s="181" t="s">
        <v>21</v>
      </c>
      <c r="F889" s="594" t="s">
        <v>1047</v>
      </c>
      <c r="G889" s="592"/>
      <c r="H889" s="592"/>
      <c r="I889" s="593"/>
      <c r="J889" s="181" t="s">
        <v>23</v>
      </c>
      <c r="K889" s="255">
        <f>SUM(L889:M889)</f>
        <v>161000</v>
      </c>
      <c r="L889" s="314">
        <v>161000</v>
      </c>
      <c r="M889" s="237"/>
      <c r="N889" s="174"/>
      <c r="P889" s="252"/>
      <c r="Q889" s="453"/>
      <c r="R889" s="47"/>
      <c r="S889" s="47"/>
      <c r="T889" s="46"/>
    </row>
    <row r="890" spans="1:31" customHeight="1" ht="12.75" s="10" customFormat="1">
      <c r="A890" s="266"/>
      <c r="B890" s="266" t="s">
        <v>1784</v>
      </c>
      <c r="C890" s="181" t="s">
        <v>355</v>
      </c>
      <c r="D890" s="181"/>
      <c r="E890" s="181" t="s">
        <v>21</v>
      </c>
      <c r="F890" s="594" t="s">
        <v>1047</v>
      </c>
      <c r="G890" s="592"/>
      <c r="H890" s="592"/>
      <c r="I890" s="593"/>
      <c r="J890" s="181" t="s">
        <v>23</v>
      </c>
      <c r="K890" s="255">
        <f>SUM(L890:M890)</f>
        <v>174300</v>
      </c>
      <c r="L890" s="314">
        <v>174300</v>
      </c>
      <c r="M890" s="237"/>
      <c r="N890" s="174"/>
      <c r="P890" s="252"/>
      <c r="Q890" s="453"/>
      <c r="R890" s="47"/>
      <c r="S890" s="47"/>
      <c r="T890" s="46"/>
    </row>
    <row r="891" spans="1:31" customHeight="1" ht="12.75" s="10" customFormat="1">
      <c r="A891" s="266"/>
      <c r="B891" s="266" t="s">
        <v>1785</v>
      </c>
      <c r="C891" s="181" t="s">
        <v>355</v>
      </c>
      <c r="D891" s="181"/>
      <c r="E891" s="181" t="s">
        <v>21</v>
      </c>
      <c r="F891" s="594" t="s">
        <v>1047</v>
      </c>
      <c r="G891" s="592"/>
      <c r="H891" s="592"/>
      <c r="I891" s="593"/>
      <c r="J891" s="181" t="s">
        <v>23</v>
      </c>
      <c r="K891" s="255">
        <f>SUM(L891:M891)</f>
        <v>42792</v>
      </c>
      <c r="L891" s="314">
        <v>42792</v>
      </c>
      <c r="M891" s="237"/>
      <c r="N891" s="174"/>
      <c r="P891" s="252"/>
      <c r="Q891" s="453"/>
      <c r="R891" s="47"/>
      <c r="S891" s="47"/>
      <c r="T891" s="46"/>
    </row>
    <row r="892" spans="1:31" customHeight="1" ht="12.75" s="10" customFormat="1">
      <c r="A892" s="266"/>
      <c r="B892" s="266" t="s">
        <v>1786</v>
      </c>
      <c r="C892" s="181" t="s">
        <v>355</v>
      </c>
      <c r="D892" s="181"/>
      <c r="E892" s="181" t="s">
        <v>21</v>
      </c>
      <c r="F892" s="594" t="s">
        <v>1047</v>
      </c>
      <c r="G892" s="592"/>
      <c r="H892" s="592"/>
      <c r="I892" s="593"/>
      <c r="J892" s="181" t="s">
        <v>23</v>
      </c>
      <c r="K892" s="255">
        <f>SUM(L892:M892)</f>
        <v>294300</v>
      </c>
      <c r="L892" s="314">
        <v>294300</v>
      </c>
      <c r="M892" s="237"/>
      <c r="N892" s="174"/>
      <c r="P892" s="252"/>
      <c r="Q892" s="453"/>
      <c r="R892" s="47"/>
      <c r="S892" s="47"/>
      <c r="T892" s="46"/>
    </row>
    <row r="893" spans="1:31" customHeight="1" ht="12.75" s="10" customFormat="1">
      <c r="A893" s="266"/>
      <c r="B893" s="266" t="s">
        <v>1787</v>
      </c>
      <c r="C893" s="181" t="s">
        <v>355</v>
      </c>
      <c r="D893" s="181"/>
      <c r="E893" s="181" t="s">
        <v>21</v>
      </c>
      <c r="F893" s="594" t="s">
        <v>1047</v>
      </c>
      <c r="G893" s="592"/>
      <c r="H893" s="592"/>
      <c r="I893" s="593"/>
      <c r="J893" s="181" t="s">
        <v>23</v>
      </c>
      <c r="K893" s="255">
        <f>SUM(L893:M893)</f>
        <v>151800</v>
      </c>
      <c r="L893" s="314">
        <v>151800</v>
      </c>
      <c r="M893" s="237"/>
      <c r="N893" s="174"/>
      <c r="P893" s="252"/>
      <c r="Q893" s="453"/>
      <c r="R893" s="47"/>
      <c r="S893" s="47"/>
      <c r="T893" s="46"/>
    </row>
    <row r="894" spans="1:31" customHeight="1" ht="12.75" s="10" customFormat="1">
      <c r="A894" s="266"/>
      <c r="B894" s="266" t="s">
        <v>1788</v>
      </c>
      <c r="C894" s="181" t="s">
        <v>355</v>
      </c>
      <c r="D894" s="181"/>
      <c r="E894" s="181" t="s">
        <v>21</v>
      </c>
      <c r="F894" s="594" t="s">
        <v>1047</v>
      </c>
      <c r="G894" s="592"/>
      <c r="H894" s="592"/>
      <c r="I894" s="593"/>
      <c r="J894" s="181" t="s">
        <v>23</v>
      </c>
      <c r="K894" s="255">
        <f>SUM(L894:M894)</f>
        <v>52880</v>
      </c>
      <c r="L894" s="314">
        <v>52880</v>
      </c>
      <c r="M894" s="237"/>
      <c r="N894" s="174"/>
      <c r="P894" s="252"/>
      <c r="Q894" s="453"/>
      <c r="R894" s="47"/>
      <c r="S894" s="47"/>
      <c r="T894" s="46"/>
    </row>
    <row r="895" spans="1:31" customHeight="1" ht="12.75" s="10" customFormat="1">
      <c r="A895" s="266"/>
      <c r="B895" s="266" t="s">
        <v>1789</v>
      </c>
      <c r="C895" s="181" t="s">
        <v>355</v>
      </c>
      <c r="D895" s="181"/>
      <c r="E895" s="181" t="s">
        <v>21</v>
      </c>
      <c r="F895" s="594" t="s">
        <v>1047</v>
      </c>
      <c r="G895" s="592"/>
      <c r="H895" s="592"/>
      <c r="I895" s="593"/>
      <c r="J895" s="181" t="s">
        <v>23</v>
      </c>
      <c r="K895" s="255">
        <f>SUM(L895:M895)</f>
        <v>79320</v>
      </c>
      <c r="L895" s="314">
        <v>79320</v>
      </c>
      <c r="M895" s="237"/>
      <c r="N895" s="174"/>
      <c r="P895" s="252"/>
      <c r="Q895" s="453"/>
      <c r="R895" s="47"/>
      <c r="S895" s="47"/>
      <c r="T895" s="46"/>
    </row>
    <row r="896" spans="1:31" customHeight="1" ht="12.75" s="10" customFormat="1">
      <c r="A896" s="266"/>
      <c r="B896" s="266" t="s">
        <v>1790</v>
      </c>
      <c r="C896" s="181" t="s">
        <v>355</v>
      </c>
      <c r="D896" s="181"/>
      <c r="E896" s="181" t="s">
        <v>21</v>
      </c>
      <c r="F896" s="594" t="s">
        <v>1047</v>
      </c>
      <c r="G896" s="592"/>
      <c r="H896" s="592"/>
      <c r="I896" s="593"/>
      <c r="J896" s="181" t="s">
        <v>23</v>
      </c>
      <c r="K896" s="255">
        <f>SUM(L896:M896)</f>
        <v>100650</v>
      </c>
      <c r="L896" s="314">
        <v>100650</v>
      </c>
      <c r="M896" s="237"/>
      <c r="N896" s="174"/>
      <c r="P896" s="252"/>
      <c r="Q896" s="453"/>
      <c r="R896" s="47"/>
      <c r="S896" s="47"/>
      <c r="T896" s="46"/>
    </row>
    <row r="897" spans="1:31" customHeight="1" ht="12.75" s="10" customFormat="1">
      <c r="A897" s="266"/>
      <c r="B897" s="266" t="s">
        <v>1791</v>
      </c>
      <c r="C897" s="181" t="s">
        <v>355</v>
      </c>
      <c r="D897" s="181"/>
      <c r="E897" s="181" t="s">
        <v>21</v>
      </c>
      <c r="F897" s="594" t="s">
        <v>1047</v>
      </c>
      <c r="G897" s="592"/>
      <c r="H897" s="592"/>
      <c r="I897" s="593"/>
      <c r="J897" s="181" t="s">
        <v>23</v>
      </c>
      <c r="K897" s="255">
        <f>SUM(L897:M897)</f>
        <v>85300</v>
      </c>
      <c r="L897" s="314">
        <v>85300</v>
      </c>
      <c r="M897" s="237"/>
      <c r="N897" s="174"/>
      <c r="P897" s="252"/>
      <c r="Q897" s="453"/>
      <c r="R897" s="47"/>
      <c r="S897" s="47"/>
      <c r="T897" s="46"/>
    </row>
    <row r="898" spans="1:31" customHeight="1" ht="12.75" s="10" customFormat="1">
      <c r="A898" s="266"/>
      <c r="B898" s="266" t="s">
        <v>1792</v>
      </c>
      <c r="C898" s="181" t="s">
        <v>355</v>
      </c>
      <c r="D898" s="181"/>
      <c r="E898" s="181" t="s">
        <v>21</v>
      </c>
      <c r="F898" s="594" t="s">
        <v>1047</v>
      </c>
      <c r="G898" s="592"/>
      <c r="H898" s="592"/>
      <c r="I898" s="593"/>
      <c r="J898" s="181" t="s">
        <v>23</v>
      </c>
      <c r="K898" s="255">
        <f>SUM(L898:M898)</f>
        <v>28300</v>
      </c>
      <c r="L898" s="314">
        <v>28300</v>
      </c>
      <c r="M898" s="237"/>
      <c r="N898" s="174"/>
      <c r="P898" s="252"/>
      <c r="Q898" s="453"/>
      <c r="R898" s="47"/>
      <c r="S898" s="47"/>
      <c r="T898" s="46"/>
    </row>
    <row r="899" spans="1:31" customHeight="1" ht="12.75" s="10" customFormat="1">
      <c r="A899" s="266"/>
      <c r="B899" s="266" t="s">
        <v>1793</v>
      </c>
      <c r="C899" s="181" t="s">
        <v>355</v>
      </c>
      <c r="D899" s="181"/>
      <c r="E899" s="181" t="s">
        <v>21</v>
      </c>
      <c r="F899" s="594" t="s">
        <v>1047</v>
      </c>
      <c r="G899" s="592"/>
      <c r="H899" s="592"/>
      <c r="I899" s="593"/>
      <c r="J899" s="181" t="s">
        <v>23</v>
      </c>
      <c r="K899" s="255">
        <f>SUM(L899:M899)</f>
        <v>38400</v>
      </c>
      <c r="L899" s="314">
        <v>38400</v>
      </c>
      <c r="M899" s="237"/>
      <c r="N899" s="174"/>
      <c r="P899" s="252"/>
      <c r="Q899" s="453"/>
      <c r="R899" s="47"/>
      <c r="S899" s="47"/>
      <c r="T899" s="46"/>
    </row>
    <row r="900" spans="1:31" customHeight="1" ht="12.75" s="10" customFormat="1">
      <c r="A900" s="266"/>
      <c r="B900" s="242" t="s">
        <v>1731</v>
      </c>
      <c r="C900" s="181"/>
      <c r="D900" s="181"/>
      <c r="E900" s="181"/>
      <c r="F900" s="228"/>
      <c r="G900" s="229"/>
      <c r="H900" s="229"/>
      <c r="I900" s="230"/>
      <c r="J900" s="181"/>
      <c r="K900" s="255">
        <f>SUM(L900:M900)</f>
        <v>1469138</v>
      </c>
      <c r="L900" s="355">
        <v>1469138</v>
      </c>
      <c r="M900" s="237"/>
      <c r="N900" s="174"/>
      <c r="P900" s="252"/>
      <c r="Q900" s="453"/>
      <c r="R900" s="47"/>
      <c r="S900" s="47"/>
      <c r="T900" s="46"/>
    </row>
    <row r="901" spans="1:31" customHeight="1" ht="12.75" s="10" customFormat="1">
      <c r="A901" s="223"/>
      <c r="B901" s="293" t="s">
        <v>1794</v>
      </c>
      <c r="C901" s="181"/>
      <c r="D901" s="181"/>
      <c r="E901" s="181"/>
      <c r="F901" s="228"/>
      <c r="G901" s="229"/>
      <c r="H901" s="229"/>
      <c r="I901" s="230"/>
      <c r="J901" s="181"/>
      <c r="K901" s="255">
        <f>SUM(L901:M901)</f>
        <v>0</v>
      </c>
      <c r="L901" s="355"/>
      <c r="M901" s="237"/>
      <c r="N901" s="174"/>
      <c r="P901" s="252"/>
      <c r="Q901" s="453"/>
      <c r="R901" s="47"/>
      <c r="S901" s="47"/>
      <c r="T901" s="46"/>
    </row>
    <row r="902" spans="1:31" customHeight="1" ht="12.75" s="10" customFormat="1">
      <c r="A902" s="266"/>
      <c r="B902" s="242" t="s">
        <v>1795</v>
      </c>
      <c r="C902" s="181" t="s">
        <v>355</v>
      </c>
      <c r="D902" s="181"/>
      <c r="E902" s="181" t="s">
        <v>21</v>
      </c>
      <c r="F902" s="594" t="s">
        <v>1047</v>
      </c>
      <c r="G902" s="592"/>
      <c r="H902" s="592"/>
      <c r="I902" s="593"/>
      <c r="J902" s="181" t="s">
        <v>23</v>
      </c>
      <c r="K902" s="255">
        <f>SUM(L902:M902)</f>
        <v>209090</v>
      </c>
      <c r="L902" s="314">
        <v>209090</v>
      </c>
      <c r="M902" s="237"/>
      <c r="N902" s="174"/>
      <c r="P902" s="252"/>
      <c r="Q902" s="453"/>
      <c r="R902" s="47"/>
      <c r="S902" s="47"/>
      <c r="T902" s="46"/>
    </row>
    <row r="903" spans="1:31" customHeight="1" ht="12.75" s="10" customFormat="1">
      <c r="A903" s="266"/>
      <c r="B903" s="242" t="s">
        <v>1796</v>
      </c>
      <c r="C903" s="181" t="s">
        <v>355</v>
      </c>
      <c r="D903" s="181"/>
      <c r="E903" s="181" t="s">
        <v>21</v>
      </c>
      <c r="F903" s="594" t="s">
        <v>1047</v>
      </c>
      <c r="G903" s="592"/>
      <c r="H903" s="592"/>
      <c r="I903" s="593"/>
      <c r="J903" s="181" t="s">
        <v>23</v>
      </c>
      <c r="K903" s="255">
        <f>SUM(L903:M903)</f>
        <v>105525</v>
      </c>
      <c r="L903" s="314">
        <v>105525</v>
      </c>
      <c r="M903" s="237"/>
      <c r="N903" s="174"/>
      <c r="P903" s="252"/>
      <c r="Q903" s="453"/>
      <c r="R903" s="47"/>
      <c r="S903" s="47"/>
      <c r="T903" s="46"/>
    </row>
    <row r="904" spans="1:31" customHeight="1" ht="12.75" s="10" customFormat="1">
      <c r="A904" s="266"/>
      <c r="B904" s="242" t="s">
        <v>1797</v>
      </c>
      <c r="C904" s="181" t="s">
        <v>355</v>
      </c>
      <c r="D904" s="181"/>
      <c r="E904" s="181" t="s">
        <v>21</v>
      </c>
      <c r="F904" s="594" t="s">
        <v>1047</v>
      </c>
      <c r="G904" s="592"/>
      <c r="H904" s="592"/>
      <c r="I904" s="593"/>
      <c r="J904" s="181" t="s">
        <v>23</v>
      </c>
      <c r="K904" s="255">
        <f>SUM(L904:M904)</f>
        <v>246942</v>
      </c>
      <c r="L904" s="314">
        <v>246942</v>
      </c>
      <c r="M904" s="237"/>
      <c r="N904" s="174"/>
      <c r="P904" s="252"/>
      <c r="Q904" s="453"/>
      <c r="R904" s="47"/>
      <c r="S904" s="47"/>
      <c r="T904" s="46"/>
    </row>
    <row r="905" spans="1:31" customHeight="1" ht="12.75" s="10" customFormat="1">
      <c r="A905" s="266"/>
      <c r="B905" s="242" t="s">
        <v>1798</v>
      </c>
      <c r="C905" s="181" t="s">
        <v>355</v>
      </c>
      <c r="D905" s="181"/>
      <c r="E905" s="181" t="s">
        <v>21</v>
      </c>
      <c r="F905" s="594" t="s">
        <v>1047</v>
      </c>
      <c r="G905" s="592"/>
      <c r="H905" s="592"/>
      <c r="I905" s="593"/>
      <c r="J905" s="181" t="s">
        <v>23</v>
      </c>
      <c r="K905" s="255">
        <f>SUM(L905:M905)</f>
        <v>91000</v>
      </c>
      <c r="L905" s="314">
        <v>91000</v>
      </c>
      <c r="M905" s="237"/>
      <c r="N905" s="174"/>
      <c r="P905" s="252"/>
      <c r="Q905" s="453"/>
      <c r="R905" s="47"/>
      <c r="S905" s="47"/>
      <c r="T905" s="46"/>
    </row>
    <row r="906" spans="1:31" customHeight="1" ht="12.75" s="10" customFormat="1">
      <c r="A906" s="266"/>
      <c r="B906" s="242" t="s">
        <v>1799</v>
      </c>
      <c r="C906" s="181" t="s">
        <v>355</v>
      </c>
      <c r="D906" s="181"/>
      <c r="E906" s="181" t="s">
        <v>21</v>
      </c>
      <c r="F906" s="594" t="s">
        <v>1047</v>
      </c>
      <c r="G906" s="592"/>
      <c r="H906" s="592"/>
      <c r="I906" s="593"/>
      <c r="J906" s="181" t="s">
        <v>23</v>
      </c>
      <c r="K906" s="255">
        <f>SUM(L906:M906)</f>
        <v>101700</v>
      </c>
      <c r="L906" s="314">
        <v>101700</v>
      </c>
      <c r="M906" s="237"/>
      <c r="N906" s="174"/>
      <c r="P906" s="252"/>
      <c r="Q906" s="453"/>
      <c r="R906" s="47"/>
      <c r="S906" s="47"/>
      <c r="T906" s="46"/>
    </row>
    <row r="907" spans="1:31" customHeight="1" ht="12.75" s="10" customFormat="1">
      <c r="A907" s="266"/>
      <c r="B907" s="361"/>
      <c r="C907" s="181"/>
      <c r="D907" s="181"/>
      <c r="E907" s="181"/>
      <c r="F907" s="228"/>
      <c r="G907" s="229"/>
      <c r="H907" s="229"/>
      <c r="I907" s="230"/>
      <c r="J907" s="181"/>
      <c r="K907" s="255">
        <f>SUM(L907:M907)</f>
        <v>754257</v>
      </c>
      <c r="L907" s="355">
        <v>754257</v>
      </c>
      <c r="M907" s="237"/>
      <c r="N907" s="174"/>
      <c r="P907" s="252"/>
      <c r="Q907" s="453"/>
      <c r="R907" s="47"/>
      <c r="S907" s="47"/>
      <c r="T907" s="46"/>
    </row>
    <row r="908" spans="1:31" customHeight="1" ht="27.75" s="10" customFormat="1">
      <c r="A908" s="223"/>
      <c r="B908" s="243" t="s">
        <v>1800</v>
      </c>
      <c r="C908" s="181"/>
      <c r="D908" s="181"/>
      <c r="E908" s="181"/>
      <c r="F908" s="228"/>
      <c r="G908" s="229"/>
      <c r="H908" s="229"/>
      <c r="I908" s="230"/>
      <c r="J908" s="181"/>
      <c r="K908" s="255">
        <f>SUM(L908:M908)</f>
        <v>0</v>
      </c>
      <c r="L908" s="362"/>
      <c r="M908" s="237"/>
      <c r="N908" s="174"/>
      <c r="P908" s="252"/>
      <c r="Q908" s="453"/>
      <c r="R908" s="47"/>
      <c r="S908" s="47"/>
      <c r="T908" s="46"/>
    </row>
    <row r="909" spans="1:31" customHeight="1" ht="12.75" s="10" customFormat="1">
      <c r="A909" s="360"/>
      <c r="B909" s="292" t="s">
        <v>1801</v>
      </c>
      <c r="C909" s="181" t="s">
        <v>355</v>
      </c>
      <c r="D909" s="181"/>
      <c r="E909" s="181" t="s">
        <v>21</v>
      </c>
      <c r="F909" s="594" t="s">
        <v>1047</v>
      </c>
      <c r="G909" s="592"/>
      <c r="H909" s="592"/>
      <c r="I909" s="593"/>
      <c r="J909" s="181" t="s">
        <v>23</v>
      </c>
      <c r="K909" s="255">
        <f>SUM(L909:M909)</f>
        <v>14164</v>
      </c>
      <c r="L909" s="363">
        <v>14164</v>
      </c>
      <c r="M909" s="237"/>
      <c r="N909" s="174"/>
      <c r="P909" s="252"/>
      <c r="Q909" s="453"/>
      <c r="R909" s="47"/>
      <c r="S909" s="47"/>
      <c r="T909" s="46"/>
    </row>
    <row r="910" spans="1:31" customHeight="1" ht="12.75" s="10" customFormat="1">
      <c r="A910" s="360"/>
      <c r="B910" s="292" t="s">
        <v>1802</v>
      </c>
      <c r="C910" s="181" t="s">
        <v>355</v>
      </c>
      <c r="D910" s="181"/>
      <c r="E910" s="181" t="s">
        <v>21</v>
      </c>
      <c r="F910" s="594" t="s">
        <v>1047</v>
      </c>
      <c r="G910" s="592"/>
      <c r="H910" s="592"/>
      <c r="I910" s="593"/>
      <c r="J910" s="181" t="s">
        <v>23</v>
      </c>
      <c r="K910" s="255">
        <f>SUM(L910:M910)</f>
        <v>10826</v>
      </c>
      <c r="L910" s="363">
        <v>10826</v>
      </c>
      <c r="M910" s="237"/>
      <c r="N910" s="174"/>
      <c r="P910" s="252"/>
      <c r="Q910" s="453"/>
      <c r="R910" s="47"/>
      <c r="S910" s="47"/>
      <c r="T910" s="46"/>
    </row>
    <row r="911" spans="1:31" customHeight="1" ht="12.75" s="10" customFormat="1">
      <c r="A911" s="360"/>
      <c r="B911" s="292" t="s">
        <v>1803</v>
      </c>
      <c r="C911" s="181" t="s">
        <v>355</v>
      </c>
      <c r="D911" s="181"/>
      <c r="E911" s="181" t="s">
        <v>21</v>
      </c>
      <c r="F911" s="594" t="s">
        <v>1047</v>
      </c>
      <c r="G911" s="592"/>
      <c r="H911" s="592"/>
      <c r="I911" s="593"/>
      <c r="J911" s="181" t="s">
        <v>23</v>
      </c>
      <c r="K911" s="255">
        <f>SUM(L911:M911)</f>
        <v>78400</v>
      </c>
      <c r="L911" s="363">
        <v>78400</v>
      </c>
      <c r="M911" s="237"/>
      <c r="N911" s="174"/>
      <c r="P911" s="252"/>
      <c r="Q911" s="453"/>
      <c r="R911" s="47"/>
      <c r="S911" s="47"/>
      <c r="T911" s="46"/>
    </row>
    <row r="912" spans="1:31" customHeight="1" ht="12.75" s="10" customFormat="1">
      <c r="A912" s="360"/>
      <c r="B912" s="292" t="s">
        <v>1804</v>
      </c>
      <c r="C912" s="181" t="s">
        <v>355</v>
      </c>
      <c r="D912" s="181"/>
      <c r="E912" s="181" t="s">
        <v>21</v>
      </c>
      <c r="F912" s="594" t="s">
        <v>1047</v>
      </c>
      <c r="G912" s="592"/>
      <c r="H912" s="592"/>
      <c r="I912" s="593"/>
      <c r="J912" s="181" t="s">
        <v>23</v>
      </c>
      <c r="K912" s="255">
        <f>SUM(L912:M912)</f>
        <v>14652</v>
      </c>
      <c r="L912" s="363">
        <v>14652</v>
      </c>
      <c r="M912" s="237"/>
      <c r="N912" s="174"/>
      <c r="P912" s="252"/>
      <c r="Q912" s="453"/>
      <c r="R912" s="47"/>
      <c r="S912" s="47"/>
      <c r="T912" s="46"/>
    </row>
    <row r="913" spans="1:31" customHeight="1" ht="12.75" s="10" customFormat="1">
      <c r="A913" s="360"/>
      <c r="B913" s="292" t="s">
        <v>1805</v>
      </c>
      <c r="C913" s="181" t="s">
        <v>355</v>
      </c>
      <c r="D913" s="181"/>
      <c r="E913" s="181" t="s">
        <v>21</v>
      </c>
      <c r="F913" s="594" t="s">
        <v>1047</v>
      </c>
      <c r="G913" s="592"/>
      <c r="H913" s="592"/>
      <c r="I913" s="593"/>
      <c r="J913" s="181" t="s">
        <v>23</v>
      </c>
      <c r="K913" s="255">
        <f>SUM(L913:M913)</f>
        <v>1995</v>
      </c>
      <c r="L913" s="363">
        <v>1995</v>
      </c>
      <c r="M913" s="237"/>
      <c r="N913" s="174"/>
      <c r="P913" s="252"/>
      <c r="Q913" s="453"/>
      <c r="R913" s="47"/>
      <c r="S913" s="47"/>
      <c r="T913" s="46"/>
    </row>
    <row r="914" spans="1:31" customHeight="1" ht="12.75" s="10" customFormat="1">
      <c r="A914" s="360"/>
      <c r="B914" s="292" t="s">
        <v>1806</v>
      </c>
      <c r="C914" s="181" t="s">
        <v>355</v>
      </c>
      <c r="D914" s="181"/>
      <c r="E914" s="181" t="s">
        <v>21</v>
      </c>
      <c r="F914" s="594" t="s">
        <v>1047</v>
      </c>
      <c r="G914" s="592"/>
      <c r="H914" s="592"/>
      <c r="I914" s="593"/>
      <c r="J914" s="181" t="s">
        <v>23</v>
      </c>
      <c r="K914" s="255">
        <f>SUM(L914:M914)</f>
        <v>3264</v>
      </c>
      <c r="L914" s="363">
        <v>3264</v>
      </c>
      <c r="M914" s="237"/>
      <c r="N914" s="174"/>
      <c r="P914" s="252"/>
      <c r="Q914" s="453"/>
      <c r="R914" s="47"/>
      <c r="S914" s="47"/>
      <c r="T914" s="46"/>
    </row>
    <row r="915" spans="1:31" customHeight="1" ht="12.75" s="10" customFormat="1">
      <c r="A915" s="360"/>
      <c r="B915" s="292" t="s">
        <v>1807</v>
      </c>
      <c r="C915" s="181" t="s">
        <v>355</v>
      </c>
      <c r="D915" s="181"/>
      <c r="E915" s="181" t="s">
        <v>21</v>
      </c>
      <c r="F915" s="594" t="s">
        <v>1047</v>
      </c>
      <c r="G915" s="592"/>
      <c r="H915" s="592"/>
      <c r="I915" s="593"/>
      <c r="J915" s="181" t="s">
        <v>23</v>
      </c>
      <c r="K915" s="255">
        <f>SUM(L915:M915)</f>
        <v>7000</v>
      </c>
      <c r="L915" s="363">
        <v>7000</v>
      </c>
      <c r="M915" s="237"/>
      <c r="N915" s="174"/>
      <c r="P915" s="252"/>
      <c r="Q915" s="453"/>
      <c r="R915" s="47"/>
      <c r="S915" s="47"/>
      <c r="T915" s="46"/>
    </row>
    <row r="916" spans="1:31" customHeight="1" ht="12.75" s="10" customFormat="1">
      <c r="A916" s="360"/>
      <c r="B916" s="292" t="s">
        <v>1808</v>
      </c>
      <c r="C916" s="181" t="s">
        <v>355</v>
      </c>
      <c r="D916" s="181"/>
      <c r="E916" s="181" t="s">
        <v>21</v>
      </c>
      <c r="F916" s="594" t="s">
        <v>1047</v>
      </c>
      <c r="G916" s="592"/>
      <c r="H916" s="592"/>
      <c r="I916" s="593"/>
      <c r="J916" s="181" t="s">
        <v>23</v>
      </c>
      <c r="K916" s="255">
        <f>SUM(L916:M916)</f>
        <v>16000</v>
      </c>
      <c r="L916" s="363">
        <v>16000</v>
      </c>
      <c r="M916" s="237"/>
      <c r="N916" s="174"/>
      <c r="P916" s="252"/>
      <c r="Q916" s="453"/>
      <c r="R916" s="47"/>
      <c r="S916" s="47"/>
      <c r="T916" s="46"/>
    </row>
    <row r="917" spans="1:31" customHeight="1" ht="12.75" s="10" customFormat="1">
      <c r="A917" s="360"/>
      <c r="B917" s="292" t="s">
        <v>1809</v>
      </c>
      <c r="C917" s="181" t="s">
        <v>355</v>
      </c>
      <c r="D917" s="181"/>
      <c r="E917" s="181" t="s">
        <v>21</v>
      </c>
      <c r="F917" s="594" t="s">
        <v>1047</v>
      </c>
      <c r="G917" s="592"/>
      <c r="H917" s="592"/>
      <c r="I917" s="593"/>
      <c r="J917" s="181" t="s">
        <v>23</v>
      </c>
      <c r="K917" s="255">
        <f>SUM(L917:M917)</f>
        <v>25200</v>
      </c>
      <c r="L917" s="363">
        <v>25200</v>
      </c>
      <c r="M917" s="237"/>
      <c r="N917" s="174"/>
      <c r="P917" s="252"/>
      <c r="Q917" s="453"/>
      <c r="R917" s="47"/>
      <c r="S917" s="47"/>
      <c r="T917" s="46"/>
    </row>
    <row r="918" spans="1:31" customHeight="1" ht="12.75" s="10" customFormat="1">
      <c r="A918" s="360"/>
      <c r="B918" s="292" t="s">
        <v>1810</v>
      </c>
      <c r="C918" s="181" t="s">
        <v>355</v>
      </c>
      <c r="D918" s="181"/>
      <c r="E918" s="181" t="s">
        <v>21</v>
      </c>
      <c r="F918" s="594" t="s">
        <v>1047</v>
      </c>
      <c r="G918" s="592"/>
      <c r="H918" s="592"/>
      <c r="I918" s="593"/>
      <c r="J918" s="181" t="s">
        <v>23</v>
      </c>
      <c r="K918" s="255">
        <f>SUM(L918:M918)</f>
        <v>1831</v>
      </c>
      <c r="L918" s="363">
        <v>1831</v>
      </c>
      <c r="M918" s="237"/>
      <c r="N918" s="174"/>
      <c r="P918" s="252"/>
      <c r="Q918" s="453"/>
      <c r="R918" s="47"/>
      <c r="S918" s="47"/>
      <c r="T918" s="46"/>
    </row>
    <row r="919" spans="1:31" customHeight="1" ht="12.75" s="10" customFormat="1">
      <c r="A919" s="360"/>
      <c r="B919" s="292" t="s">
        <v>1811</v>
      </c>
      <c r="C919" s="181" t="s">
        <v>355</v>
      </c>
      <c r="D919" s="181"/>
      <c r="E919" s="181" t="s">
        <v>21</v>
      </c>
      <c r="F919" s="594" t="s">
        <v>1047</v>
      </c>
      <c r="G919" s="592"/>
      <c r="H919" s="592"/>
      <c r="I919" s="593"/>
      <c r="J919" s="181" t="s">
        <v>23</v>
      </c>
      <c r="K919" s="255">
        <f>SUM(L919:M919)</f>
        <v>1831</v>
      </c>
      <c r="L919" s="363">
        <v>1831</v>
      </c>
      <c r="M919" s="237"/>
      <c r="N919" s="174"/>
      <c r="P919" s="252"/>
      <c r="Q919" s="453"/>
      <c r="R919" s="47"/>
      <c r="S919" s="47"/>
      <c r="T919" s="46"/>
    </row>
    <row r="920" spans="1:31" customHeight="1" ht="12.75" s="10" customFormat="1">
      <c r="A920" s="360"/>
      <c r="B920" s="292" t="s">
        <v>1812</v>
      </c>
      <c r="C920" s="181" t="s">
        <v>355</v>
      </c>
      <c r="D920" s="181"/>
      <c r="E920" s="181" t="s">
        <v>21</v>
      </c>
      <c r="F920" s="594" t="s">
        <v>1047</v>
      </c>
      <c r="G920" s="592"/>
      <c r="H920" s="592"/>
      <c r="I920" s="593"/>
      <c r="J920" s="181" t="s">
        <v>23</v>
      </c>
      <c r="K920" s="255">
        <f>SUM(L920:M920)</f>
        <v>1866</v>
      </c>
      <c r="L920" s="363">
        <v>1866</v>
      </c>
      <c r="M920" s="237"/>
      <c r="N920" s="174"/>
      <c r="P920" s="252"/>
      <c r="Q920" s="453"/>
      <c r="R920" s="47"/>
      <c r="S920" s="47"/>
      <c r="T920" s="46"/>
    </row>
    <row r="921" spans="1:31" customHeight="1" ht="12.75" s="10" customFormat="1">
      <c r="A921" s="360"/>
      <c r="B921" s="242" t="s">
        <v>1731</v>
      </c>
      <c r="C921" s="181"/>
      <c r="D921" s="181"/>
      <c r="E921" s="181"/>
      <c r="F921" s="228"/>
      <c r="G921" s="229"/>
      <c r="H921" s="229"/>
      <c r="I921" s="230"/>
      <c r="J921" s="181"/>
      <c r="K921" s="255">
        <f>SUM(L921:M921)</f>
        <v>177029</v>
      </c>
      <c r="L921" s="364">
        <v>177029</v>
      </c>
      <c r="M921" s="237"/>
      <c r="N921" s="174"/>
      <c r="P921" s="252"/>
      <c r="Q921" s="453"/>
      <c r="R921" s="47"/>
      <c r="S921" s="47"/>
      <c r="T921" s="46"/>
    </row>
    <row r="922" spans="1:31" customHeight="1" ht="12.75" s="10" customFormat="1">
      <c r="A922" s="360"/>
      <c r="B922" s="231" t="s">
        <v>1813</v>
      </c>
      <c r="C922" s="181"/>
      <c r="D922" s="181"/>
      <c r="E922" s="181"/>
      <c r="F922" s="228"/>
      <c r="G922" s="229"/>
      <c r="H922" s="229"/>
      <c r="I922" s="230"/>
      <c r="J922" s="181"/>
      <c r="K922" s="255">
        <f>SUM(L922:M922)</f>
        <v>0</v>
      </c>
      <c r="L922" s="365"/>
      <c r="M922" s="237"/>
      <c r="N922" s="174"/>
      <c r="P922" s="252"/>
      <c r="Q922" s="453"/>
      <c r="R922" s="47"/>
      <c r="S922" s="47"/>
      <c r="T922" s="46"/>
    </row>
    <row r="923" spans="1:31" customHeight="1" ht="12.75" s="10" customFormat="1">
      <c r="A923" s="360"/>
      <c r="B923" s="241" t="s">
        <v>1771</v>
      </c>
      <c r="C923" s="181" t="s">
        <v>355</v>
      </c>
      <c r="D923" s="181"/>
      <c r="E923" s="181" t="s">
        <v>21</v>
      </c>
      <c r="F923" s="594" t="s">
        <v>1047</v>
      </c>
      <c r="G923" s="592"/>
      <c r="H923" s="592"/>
      <c r="I923" s="593"/>
      <c r="J923" s="181" t="s">
        <v>23</v>
      </c>
      <c r="K923" s="255">
        <f>SUM(L923:M923)</f>
        <v>6000</v>
      </c>
      <c r="L923" s="340">
        <v>6000</v>
      </c>
      <c r="M923" s="237"/>
      <c r="N923" s="174"/>
      <c r="P923" s="252"/>
      <c r="Q923" s="453"/>
      <c r="R923" s="47"/>
      <c r="S923" s="47"/>
      <c r="T923" s="46"/>
    </row>
    <row r="924" spans="1:31" customHeight="1" ht="12.75" s="10" customFormat="1">
      <c r="A924" s="360"/>
      <c r="B924" s="241" t="s">
        <v>1769</v>
      </c>
      <c r="C924" s="181" t="s">
        <v>355</v>
      </c>
      <c r="D924" s="181"/>
      <c r="E924" s="181" t="s">
        <v>21</v>
      </c>
      <c r="F924" s="594" t="s">
        <v>1047</v>
      </c>
      <c r="G924" s="592"/>
      <c r="H924" s="592"/>
      <c r="I924" s="593"/>
      <c r="J924" s="181" t="s">
        <v>23</v>
      </c>
      <c r="K924" s="255">
        <f>SUM(L924:M924)</f>
        <v>528</v>
      </c>
      <c r="L924" s="340">
        <v>528</v>
      </c>
      <c r="M924" s="237"/>
      <c r="N924" s="174"/>
      <c r="P924" s="252"/>
      <c r="Q924" s="453"/>
      <c r="R924" s="47"/>
      <c r="S924" s="47"/>
      <c r="T924" s="46"/>
    </row>
    <row r="925" spans="1:31" customHeight="1" ht="12.75" s="10" customFormat="1">
      <c r="A925" s="360"/>
      <c r="B925" s="241" t="s">
        <v>1814</v>
      </c>
      <c r="C925" s="181" t="s">
        <v>355</v>
      </c>
      <c r="D925" s="181"/>
      <c r="E925" s="181" t="s">
        <v>21</v>
      </c>
      <c r="F925" s="594" t="s">
        <v>1047</v>
      </c>
      <c r="G925" s="592"/>
      <c r="H925" s="592"/>
      <c r="I925" s="593"/>
      <c r="J925" s="181" t="s">
        <v>23</v>
      </c>
      <c r="K925" s="255">
        <f>SUM(L925:M925)</f>
        <v>2426</v>
      </c>
      <c r="L925" s="340">
        <v>2426</v>
      </c>
      <c r="M925" s="237"/>
      <c r="N925" s="174"/>
      <c r="P925" s="252"/>
      <c r="Q925" s="453"/>
      <c r="R925" s="47"/>
      <c r="S925" s="47"/>
      <c r="T925" s="46"/>
    </row>
    <row r="926" spans="1:31" customHeight="1" ht="12.75" s="10" customFormat="1">
      <c r="A926" s="360"/>
      <c r="B926" s="241" t="s">
        <v>1815</v>
      </c>
      <c r="C926" s="181" t="s">
        <v>355</v>
      </c>
      <c r="D926" s="181"/>
      <c r="E926" s="181" t="s">
        <v>21</v>
      </c>
      <c r="F926" s="594" t="s">
        <v>1047</v>
      </c>
      <c r="G926" s="592"/>
      <c r="H926" s="592"/>
      <c r="I926" s="593"/>
      <c r="J926" s="181" t="s">
        <v>23</v>
      </c>
      <c r="K926" s="255">
        <f>SUM(L926:M926)</f>
        <v>485</v>
      </c>
      <c r="L926" s="340">
        <v>485</v>
      </c>
      <c r="M926" s="237"/>
      <c r="N926" s="174"/>
      <c r="P926" s="252"/>
      <c r="Q926" s="453"/>
      <c r="R926" s="47"/>
      <c r="S926" s="47"/>
      <c r="T926" s="46"/>
    </row>
    <row r="927" spans="1:31" customHeight="1" ht="12.75" s="10" customFormat="1">
      <c r="A927" s="226"/>
      <c r="B927" s="242" t="s">
        <v>1731</v>
      </c>
      <c r="C927" s="181" t="s">
        <v>355</v>
      </c>
      <c r="D927" s="181"/>
      <c r="E927" s="181" t="s">
        <v>21</v>
      </c>
      <c r="F927" s="594" t="s">
        <v>1047</v>
      </c>
      <c r="G927" s="592"/>
      <c r="H927" s="592"/>
      <c r="I927" s="593"/>
      <c r="J927" s="181" t="s">
        <v>23</v>
      </c>
      <c r="K927" s="255">
        <f>SUM(L927:M927)</f>
        <v>9439</v>
      </c>
      <c r="L927" s="364">
        <v>9439</v>
      </c>
      <c r="M927" s="237"/>
      <c r="N927" s="174"/>
      <c r="P927" s="252"/>
      <c r="Q927" s="453"/>
      <c r="R927" s="47"/>
      <c r="S927" s="47"/>
      <c r="T927" s="46"/>
    </row>
    <row r="928" spans="1:31" customHeight="1" ht="12.75" s="10" customFormat="1">
      <c r="A928" s="226"/>
      <c r="B928" s="258"/>
      <c r="C928" s="181"/>
      <c r="D928" s="181"/>
      <c r="E928" s="181"/>
      <c r="F928" s="228"/>
      <c r="G928" s="229"/>
      <c r="H928" s="229"/>
      <c r="I928" s="230"/>
      <c r="J928" s="181"/>
      <c r="K928" s="255">
        <f>SUM(L928:M928)</f>
        <v>7989743</v>
      </c>
      <c r="L928" s="366">
        <v>7989743</v>
      </c>
      <c r="M928" s="237"/>
      <c r="N928" s="174"/>
      <c r="P928" s="252"/>
      <c r="Q928" s="453"/>
      <c r="R928" s="47"/>
      <c r="S928" s="47"/>
      <c r="T928" s="46"/>
    </row>
    <row r="929" spans="1:31" customHeight="1" ht="12.75" s="10" customFormat="1">
      <c r="A929" s="226"/>
      <c r="B929" s="274" t="s">
        <v>1816</v>
      </c>
      <c r="C929" s="181" t="s">
        <v>355</v>
      </c>
      <c r="D929" s="181"/>
      <c r="E929" s="181" t="s">
        <v>21</v>
      </c>
      <c r="F929" s="594" t="s">
        <v>1047</v>
      </c>
      <c r="G929" s="592"/>
      <c r="H929" s="592"/>
      <c r="I929" s="593"/>
      <c r="J929" s="181" t="s">
        <v>23</v>
      </c>
      <c r="K929" s="255"/>
      <c r="L929" s="255"/>
      <c r="M929" s="237"/>
      <c r="N929" s="174"/>
      <c r="P929" s="252"/>
      <c r="Q929" s="453"/>
      <c r="R929" s="47"/>
      <c r="S929" s="47"/>
      <c r="T929" s="46"/>
    </row>
    <row r="930" spans="1:31" customHeight="1" ht="12.75" s="10" customFormat="1">
      <c r="A930" s="226"/>
      <c r="B930" s="294" t="s">
        <v>1817</v>
      </c>
      <c r="C930" s="181"/>
      <c r="D930" s="181"/>
      <c r="E930" s="181"/>
      <c r="F930" s="228"/>
      <c r="G930" s="229"/>
      <c r="H930" s="229"/>
      <c r="I930" s="230"/>
      <c r="J930" s="181"/>
      <c r="K930" s="255"/>
      <c r="L930" s="255"/>
      <c r="M930" s="237"/>
      <c r="N930" s="174"/>
      <c r="P930" s="252"/>
      <c r="Q930" s="453"/>
      <c r="R930" s="47"/>
      <c r="S930" s="47"/>
      <c r="T930" s="46"/>
    </row>
    <row r="931" spans="1:31" customHeight="1" ht="12.75" s="10" customFormat="1">
      <c r="A931" s="226"/>
      <c r="B931" s="295" t="s">
        <v>1818</v>
      </c>
      <c r="C931" s="181" t="s">
        <v>355</v>
      </c>
      <c r="D931" s="181"/>
      <c r="E931" s="181" t="s">
        <v>21</v>
      </c>
      <c r="F931" s="594" t="s">
        <v>1047</v>
      </c>
      <c r="G931" s="592"/>
      <c r="H931" s="592"/>
      <c r="I931" s="593"/>
      <c r="J931" s="181" t="s">
        <v>23</v>
      </c>
      <c r="K931" s="255">
        <f>L931+M931</f>
        <v>365250</v>
      </c>
      <c r="L931" s="367">
        <v>365250</v>
      </c>
      <c r="M931" s="237"/>
      <c r="N931" s="174"/>
      <c r="P931" s="252"/>
      <c r="Q931" s="453"/>
      <c r="R931" s="47"/>
      <c r="S931" s="47"/>
      <c r="T931" s="46"/>
    </row>
    <row r="932" spans="1:31" customHeight="1" ht="12.75" s="10" customFormat="1">
      <c r="A932" s="226"/>
      <c r="B932" s="295" t="s">
        <v>1819</v>
      </c>
      <c r="C932" s="181" t="s">
        <v>355</v>
      </c>
      <c r="D932" s="181"/>
      <c r="E932" s="181" t="s">
        <v>21</v>
      </c>
      <c r="F932" s="594" t="s">
        <v>1047</v>
      </c>
      <c r="G932" s="592"/>
      <c r="H932" s="592"/>
      <c r="I932" s="593"/>
      <c r="J932" s="181" t="s">
        <v>23</v>
      </c>
      <c r="K932" s="255">
        <f>L932+M932</f>
        <v>132000</v>
      </c>
      <c r="L932" s="367">
        <v>132000</v>
      </c>
      <c r="M932" s="237"/>
      <c r="N932" s="174"/>
      <c r="P932" s="252"/>
      <c r="Q932" s="453"/>
      <c r="R932" s="47"/>
      <c r="S932" s="47"/>
      <c r="T932" s="46"/>
    </row>
    <row r="933" spans="1:31" customHeight="1" ht="12.75" s="10" customFormat="1">
      <c r="A933" s="226"/>
      <c r="B933" s="295" t="s">
        <v>1820</v>
      </c>
      <c r="C933" s="181" t="s">
        <v>355</v>
      </c>
      <c r="D933" s="181"/>
      <c r="E933" s="181" t="s">
        <v>21</v>
      </c>
      <c r="F933" s="594" t="s">
        <v>1047</v>
      </c>
      <c r="G933" s="592"/>
      <c r="H933" s="592"/>
      <c r="I933" s="593"/>
      <c r="J933" s="181" t="s">
        <v>23</v>
      </c>
      <c r="K933" s="255">
        <f>L933+M933</f>
        <v>9000</v>
      </c>
      <c r="L933" s="367">
        <v>9000</v>
      </c>
      <c r="M933" s="237"/>
      <c r="N933" s="174"/>
      <c r="P933" s="252"/>
      <c r="Q933" s="453"/>
      <c r="R933" s="47"/>
      <c r="S933" s="47"/>
      <c r="T933" s="46"/>
    </row>
    <row r="934" spans="1:31" customHeight="1" ht="12.75" s="10" customFormat="1">
      <c r="A934" s="226"/>
      <c r="B934" s="295" t="s">
        <v>1821</v>
      </c>
      <c r="C934" s="181" t="s">
        <v>355</v>
      </c>
      <c r="D934" s="181"/>
      <c r="E934" s="181" t="s">
        <v>21</v>
      </c>
      <c r="F934" s="594" t="s">
        <v>1047</v>
      </c>
      <c r="G934" s="592"/>
      <c r="H934" s="592"/>
      <c r="I934" s="593"/>
      <c r="J934" s="181" t="s">
        <v>23</v>
      </c>
      <c r="K934" s="255">
        <f>L934+M934</f>
        <v>116400</v>
      </c>
      <c r="L934" s="367">
        <v>116400</v>
      </c>
      <c r="M934" s="237"/>
      <c r="N934" s="174"/>
      <c r="P934" s="252"/>
      <c r="Q934" s="453"/>
      <c r="R934" s="47"/>
      <c r="S934" s="47"/>
      <c r="T934" s="46"/>
    </row>
    <row r="935" spans="1:31" customHeight="1" ht="12.75" s="10" customFormat="1">
      <c r="A935" s="226"/>
      <c r="B935" s="266" t="s">
        <v>1822</v>
      </c>
      <c r="C935" s="181" t="s">
        <v>355</v>
      </c>
      <c r="D935" s="181"/>
      <c r="E935" s="181" t="s">
        <v>21</v>
      </c>
      <c r="F935" s="594" t="s">
        <v>1047</v>
      </c>
      <c r="G935" s="592"/>
      <c r="H935" s="592"/>
      <c r="I935" s="593"/>
      <c r="J935" s="181" t="s">
        <v>23</v>
      </c>
      <c r="K935" s="255">
        <f>L935+M935</f>
        <v>101460</v>
      </c>
      <c r="L935" s="367">
        <v>101460</v>
      </c>
      <c r="M935" s="237"/>
      <c r="N935" s="174"/>
      <c r="P935" s="252"/>
      <c r="Q935" s="453"/>
      <c r="R935" s="47"/>
      <c r="S935" s="47"/>
      <c r="T935" s="46"/>
    </row>
    <row r="936" spans="1:31" customHeight="1" ht="12.75" s="10" customFormat="1">
      <c r="A936" s="226"/>
      <c r="B936" s="266" t="s">
        <v>1823</v>
      </c>
      <c r="C936" s="181" t="s">
        <v>355</v>
      </c>
      <c r="D936" s="181"/>
      <c r="E936" s="181" t="s">
        <v>21</v>
      </c>
      <c r="F936" s="594" t="s">
        <v>1047</v>
      </c>
      <c r="G936" s="592"/>
      <c r="H936" s="592"/>
      <c r="I936" s="593"/>
      <c r="J936" s="181" t="s">
        <v>23</v>
      </c>
      <c r="K936" s="255">
        <f>L936+M936</f>
        <v>171000</v>
      </c>
      <c r="L936" s="367">
        <v>171000</v>
      </c>
      <c r="M936" s="237"/>
      <c r="N936" s="174"/>
      <c r="P936" s="252"/>
      <c r="Q936" s="453"/>
      <c r="R936" s="47"/>
      <c r="S936" s="47"/>
      <c r="T936" s="46"/>
    </row>
    <row r="937" spans="1:31" customHeight="1" ht="12.75" s="10" customFormat="1">
      <c r="A937" s="226"/>
      <c r="B937" s="266" t="s">
        <v>1824</v>
      </c>
      <c r="C937" s="181" t="s">
        <v>355</v>
      </c>
      <c r="D937" s="181"/>
      <c r="E937" s="181" t="s">
        <v>21</v>
      </c>
      <c r="F937" s="594" t="s">
        <v>1047</v>
      </c>
      <c r="G937" s="592"/>
      <c r="H937" s="592"/>
      <c r="I937" s="593"/>
      <c r="J937" s="181" t="s">
        <v>23</v>
      </c>
      <c r="K937" s="255">
        <f>L937+M937</f>
        <v>149100</v>
      </c>
      <c r="L937" s="367">
        <v>149100</v>
      </c>
      <c r="M937" s="237"/>
      <c r="N937" s="174"/>
      <c r="P937" s="252"/>
      <c r="Q937" s="453"/>
      <c r="R937" s="47"/>
      <c r="S937" s="47"/>
      <c r="T937" s="46"/>
    </row>
    <row r="938" spans="1:31" customHeight="1" ht="12.75" s="10" customFormat="1">
      <c r="A938" s="226"/>
      <c r="B938" s="266" t="s">
        <v>1825</v>
      </c>
      <c r="C938" s="181" t="s">
        <v>355</v>
      </c>
      <c r="D938" s="181"/>
      <c r="E938" s="181" t="s">
        <v>21</v>
      </c>
      <c r="F938" s="594" t="s">
        <v>1047</v>
      </c>
      <c r="G938" s="592"/>
      <c r="H938" s="592"/>
      <c r="I938" s="593"/>
      <c r="J938" s="181" t="s">
        <v>23</v>
      </c>
      <c r="K938" s="255">
        <f>L938+M938</f>
        <v>2419430</v>
      </c>
      <c r="L938" s="367">
        <v>2419430</v>
      </c>
      <c r="M938" s="237"/>
      <c r="N938" s="174"/>
      <c r="P938" s="252"/>
      <c r="Q938" s="453"/>
      <c r="R938" s="47"/>
      <c r="S938" s="47"/>
      <c r="T938" s="46"/>
    </row>
    <row r="939" spans="1:31" customHeight="1" ht="12.75" s="10" customFormat="1">
      <c r="A939" s="226"/>
      <c r="B939" s="266" t="s">
        <v>1826</v>
      </c>
      <c r="C939" s="181" t="s">
        <v>355</v>
      </c>
      <c r="D939" s="181"/>
      <c r="E939" s="181" t="s">
        <v>21</v>
      </c>
      <c r="F939" s="594" t="s">
        <v>1047</v>
      </c>
      <c r="G939" s="592"/>
      <c r="H939" s="592"/>
      <c r="I939" s="593"/>
      <c r="J939" s="181" t="s">
        <v>23</v>
      </c>
      <c r="K939" s="255">
        <f>L939+M939</f>
        <v>362500</v>
      </c>
      <c r="L939" s="367">
        <v>362500</v>
      </c>
      <c r="M939" s="237"/>
      <c r="N939" s="174"/>
      <c r="P939" s="252"/>
      <c r="Q939" s="453"/>
      <c r="R939" s="47"/>
      <c r="S939" s="47"/>
      <c r="T939" s="46"/>
    </row>
    <row r="940" spans="1:31" customHeight="1" ht="12.75" s="10" customFormat="1">
      <c r="A940" s="226"/>
      <c r="B940" s="266" t="s">
        <v>1827</v>
      </c>
      <c r="C940" s="181" t="s">
        <v>355</v>
      </c>
      <c r="D940" s="181"/>
      <c r="E940" s="181" t="s">
        <v>21</v>
      </c>
      <c r="F940" s="594" t="s">
        <v>1047</v>
      </c>
      <c r="G940" s="592"/>
      <c r="H940" s="592"/>
      <c r="I940" s="593"/>
      <c r="J940" s="181" t="s">
        <v>23</v>
      </c>
      <c r="K940" s="255">
        <f>L940+M940</f>
        <v>29520</v>
      </c>
      <c r="L940" s="367">
        <v>29520</v>
      </c>
      <c r="M940" s="237"/>
      <c r="N940" s="174"/>
      <c r="P940" s="252"/>
      <c r="Q940" s="453"/>
      <c r="R940" s="47"/>
      <c r="S940" s="47"/>
      <c r="T940" s="46"/>
    </row>
    <row r="941" spans="1:31" customHeight="1" ht="12.75" s="10" customFormat="1">
      <c r="A941" s="226"/>
      <c r="B941" s="266" t="s">
        <v>1828</v>
      </c>
      <c r="C941" s="181" t="s">
        <v>355</v>
      </c>
      <c r="D941" s="181"/>
      <c r="E941" s="181" t="s">
        <v>21</v>
      </c>
      <c r="F941" s="594" t="s">
        <v>1047</v>
      </c>
      <c r="G941" s="592"/>
      <c r="H941" s="592"/>
      <c r="I941" s="593"/>
      <c r="J941" s="181" t="s">
        <v>23</v>
      </c>
      <c r="K941" s="255">
        <f>L941+M941</f>
        <v>68400</v>
      </c>
      <c r="L941" s="367">
        <v>68400</v>
      </c>
      <c r="M941" s="237"/>
      <c r="N941" s="174"/>
      <c r="P941" s="252"/>
      <c r="Q941" s="453"/>
      <c r="R941" s="47"/>
      <c r="S941" s="47"/>
      <c r="T941" s="46"/>
    </row>
    <row r="942" spans="1:31" customHeight="1" ht="12.75" s="10" customFormat="1">
      <c r="A942" s="226"/>
      <c r="B942" s="266" t="s">
        <v>1829</v>
      </c>
      <c r="C942" s="181" t="s">
        <v>355</v>
      </c>
      <c r="D942" s="181"/>
      <c r="E942" s="181" t="s">
        <v>21</v>
      </c>
      <c r="F942" s="594" t="s">
        <v>1047</v>
      </c>
      <c r="G942" s="592"/>
      <c r="H942" s="592"/>
      <c r="I942" s="593"/>
      <c r="J942" s="181" t="s">
        <v>23</v>
      </c>
      <c r="K942" s="255">
        <f>L942+M942</f>
        <v>259200</v>
      </c>
      <c r="L942" s="367">
        <v>259200</v>
      </c>
      <c r="M942" s="237"/>
      <c r="N942" s="174"/>
      <c r="P942" s="252"/>
      <c r="Q942" s="453"/>
      <c r="R942" s="47"/>
      <c r="S942" s="47"/>
      <c r="T942" s="46"/>
    </row>
    <row r="943" spans="1:31" customHeight="1" ht="12.75" s="10" customFormat="1">
      <c r="A943" s="226"/>
      <c r="B943" s="266" t="s">
        <v>1830</v>
      </c>
      <c r="C943" s="181" t="s">
        <v>355</v>
      </c>
      <c r="D943" s="181"/>
      <c r="E943" s="181" t="s">
        <v>21</v>
      </c>
      <c r="F943" s="594" t="s">
        <v>1047</v>
      </c>
      <c r="G943" s="592"/>
      <c r="H943" s="592"/>
      <c r="I943" s="593"/>
      <c r="J943" s="181" t="s">
        <v>23</v>
      </c>
      <c r="K943" s="255">
        <f>L943+M943</f>
        <v>301200</v>
      </c>
      <c r="L943" s="367">
        <v>301200</v>
      </c>
      <c r="M943" s="237"/>
      <c r="N943" s="174"/>
      <c r="P943" s="252"/>
      <c r="Q943" s="453"/>
      <c r="R943" s="47"/>
      <c r="S943" s="47"/>
      <c r="T943" s="46"/>
    </row>
    <row r="944" spans="1:31" customHeight="1" ht="12.75" s="10" customFormat="1">
      <c r="A944" s="226"/>
      <c r="B944" s="266" t="s">
        <v>1831</v>
      </c>
      <c r="C944" s="181" t="s">
        <v>355</v>
      </c>
      <c r="D944" s="181"/>
      <c r="E944" s="181" t="s">
        <v>21</v>
      </c>
      <c r="F944" s="594" t="s">
        <v>1047</v>
      </c>
      <c r="G944" s="592"/>
      <c r="H944" s="592"/>
      <c r="I944" s="593"/>
      <c r="J944" s="181" t="s">
        <v>23</v>
      </c>
      <c r="K944" s="255">
        <f>L944+M944</f>
        <v>907100</v>
      </c>
      <c r="L944" s="367">
        <v>907100</v>
      </c>
      <c r="M944" s="237"/>
      <c r="N944" s="174"/>
      <c r="P944" s="252"/>
      <c r="Q944" s="453"/>
      <c r="R944" s="47"/>
      <c r="S944" s="47"/>
      <c r="T944" s="46"/>
    </row>
    <row r="945" spans="1:31" customHeight="1" ht="12.75" s="10" customFormat="1">
      <c r="A945" s="226"/>
      <c r="B945" s="266" t="s">
        <v>1832</v>
      </c>
      <c r="C945" s="181" t="s">
        <v>355</v>
      </c>
      <c r="D945" s="181"/>
      <c r="E945" s="181" t="s">
        <v>21</v>
      </c>
      <c r="F945" s="594" t="s">
        <v>1047</v>
      </c>
      <c r="G945" s="592"/>
      <c r="H945" s="592"/>
      <c r="I945" s="593"/>
      <c r="J945" s="181" t="s">
        <v>23</v>
      </c>
      <c r="K945" s="255">
        <f>L945+M945</f>
        <v>195000</v>
      </c>
      <c r="L945" s="367">
        <v>195000</v>
      </c>
      <c r="M945" s="237"/>
      <c r="N945" s="174"/>
      <c r="P945" s="252"/>
      <c r="Q945" s="453"/>
      <c r="R945" s="47"/>
      <c r="S945" s="47"/>
      <c r="T945" s="46"/>
    </row>
    <row r="946" spans="1:31" customHeight="1" ht="12.75" s="10" customFormat="1">
      <c r="A946" s="226"/>
      <c r="B946" s="266" t="s">
        <v>1833</v>
      </c>
      <c r="C946" s="181" t="s">
        <v>355</v>
      </c>
      <c r="D946" s="181"/>
      <c r="E946" s="181" t="s">
        <v>21</v>
      </c>
      <c r="F946" s="594" t="s">
        <v>1047</v>
      </c>
      <c r="G946" s="592"/>
      <c r="H946" s="592"/>
      <c r="I946" s="593"/>
      <c r="J946" s="181" t="s">
        <v>23</v>
      </c>
      <c r="K946" s="255">
        <f>L946+M946</f>
        <v>846820</v>
      </c>
      <c r="L946" s="367">
        <v>846820</v>
      </c>
      <c r="M946" s="237"/>
      <c r="N946" s="174"/>
      <c r="P946" s="252"/>
      <c r="Q946" s="453"/>
      <c r="R946" s="47"/>
      <c r="S946" s="47"/>
      <c r="T946" s="46"/>
    </row>
    <row r="947" spans="1:31" customHeight="1" ht="12.75" s="10" customFormat="1">
      <c r="A947" s="226"/>
      <c r="B947" s="266" t="s">
        <v>1834</v>
      </c>
      <c r="C947" s="181" t="s">
        <v>355</v>
      </c>
      <c r="D947" s="181"/>
      <c r="E947" s="181" t="s">
        <v>21</v>
      </c>
      <c r="F947" s="594" t="s">
        <v>1047</v>
      </c>
      <c r="G947" s="592"/>
      <c r="H947" s="592"/>
      <c r="I947" s="593"/>
      <c r="J947" s="181" t="s">
        <v>23</v>
      </c>
      <c r="K947" s="255">
        <f>L947+M947</f>
        <v>561000</v>
      </c>
      <c r="L947" s="367">
        <v>561000</v>
      </c>
      <c r="M947" s="237"/>
      <c r="N947" s="174"/>
      <c r="P947" s="252"/>
      <c r="Q947" s="453"/>
      <c r="R947" s="47"/>
      <c r="S947" s="47"/>
      <c r="T947" s="46"/>
    </row>
    <row r="948" spans="1:31" customHeight="1" ht="12.75" s="10" customFormat="1">
      <c r="A948" s="226"/>
      <c r="B948" s="266" t="s">
        <v>1835</v>
      </c>
      <c r="C948" s="181" t="s">
        <v>355</v>
      </c>
      <c r="D948" s="181"/>
      <c r="E948" s="181" t="s">
        <v>21</v>
      </c>
      <c r="F948" s="594" t="s">
        <v>1047</v>
      </c>
      <c r="G948" s="592"/>
      <c r="H948" s="592"/>
      <c r="I948" s="593"/>
      <c r="J948" s="181" t="s">
        <v>23</v>
      </c>
      <c r="K948" s="255">
        <f>L948+M948</f>
        <v>1000800</v>
      </c>
      <c r="L948" s="367">
        <v>1000800</v>
      </c>
      <c r="M948" s="237"/>
      <c r="N948" s="174"/>
      <c r="P948" s="252"/>
      <c r="Q948" s="453"/>
      <c r="R948" s="47"/>
      <c r="S948" s="47"/>
      <c r="T948" s="46"/>
    </row>
    <row r="949" spans="1:31" customHeight="1" ht="12.75" s="10" customFormat="1">
      <c r="A949" s="226"/>
      <c r="B949" s="266" t="s">
        <v>1836</v>
      </c>
      <c r="C949" s="181" t="s">
        <v>355</v>
      </c>
      <c r="D949" s="181"/>
      <c r="E949" s="181" t="s">
        <v>21</v>
      </c>
      <c r="F949" s="594" t="s">
        <v>1047</v>
      </c>
      <c r="G949" s="592"/>
      <c r="H949" s="592"/>
      <c r="I949" s="593"/>
      <c r="J949" s="181" t="s">
        <v>23</v>
      </c>
      <c r="K949" s="255">
        <f>L949+M949</f>
        <v>229900</v>
      </c>
      <c r="L949" s="367">
        <v>229900</v>
      </c>
      <c r="M949" s="237"/>
      <c r="N949" s="174"/>
      <c r="P949" s="252"/>
      <c r="Q949" s="453"/>
      <c r="R949" s="47"/>
      <c r="S949" s="47"/>
      <c r="T949" s="46"/>
    </row>
    <row r="950" spans="1:31" customHeight="1" ht="12.75" s="10" customFormat="1">
      <c r="A950" s="226"/>
      <c r="B950" s="266" t="s">
        <v>1837</v>
      </c>
      <c r="C950" s="181" t="s">
        <v>355</v>
      </c>
      <c r="D950" s="181"/>
      <c r="E950" s="181" t="s">
        <v>21</v>
      </c>
      <c r="F950" s="594" t="s">
        <v>1047</v>
      </c>
      <c r="G950" s="592"/>
      <c r="H950" s="592"/>
      <c r="I950" s="593"/>
      <c r="J950" s="181" t="s">
        <v>23</v>
      </c>
      <c r="K950" s="255">
        <f>L950+M950</f>
        <v>97500</v>
      </c>
      <c r="L950" s="367">
        <v>97500</v>
      </c>
      <c r="M950" s="237"/>
      <c r="N950" s="174"/>
      <c r="P950" s="252"/>
      <c r="Q950" s="453"/>
      <c r="R950" s="47"/>
      <c r="S950" s="47"/>
      <c r="T950" s="46"/>
    </row>
    <row r="951" spans="1:31" customHeight="1" ht="12.75" s="10" customFormat="1">
      <c r="A951" s="226"/>
      <c r="B951" s="266" t="s">
        <v>1838</v>
      </c>
      <c r="C951" s="181" t="s">
        <v>355</v>
      </c>
      <c r="D951" s="181"/>
      <c r="E951" s="181" t="s">
        <v>21</v>
      </c>
      <c r="F951" s="594" t="s">
        <v>1047</v>
      </c>
      <c r="G951" s="592"/>
      <c r="H951" s="592"/>
      <c r="I951" s="593"/>
      <c r="J951" s="181" t="s">
        <v>23</v>
      </c>
      <c r="K951" s="255">
        <f>L951+M951</f>
        <v>348000</v>
      </c>
      <c r="L951" s="367">
        <v>348000</v>
      </c>
      <c r="M951" s="237"/>
      <c r="N951" s="174"/>
      <c r="P951" s="252"/>
      <c r="Q951" s="453"/>
      <c r="R951" s="47"/>
      <c r="S951" s="47"/>
      <c r="T951" s="46"/>
    </row>
    <row r="952" spans="1:31" customHeight="1" ht="12.75" s="10" customFormat="1">
      <c r="A952" s="226"/>
      <c r="B952" s="266" t="s">
        <v>1839</v>
      </c>
      <c r="C952" s="181" t="s">
        <v>355</v>
      </c>
      <c r="D952" s="181"/>
      <c r="E952" s="181" t="s">
        <v>21</v>
      </c>
      <c r="F952" s="594" t="s">
        <v>1047</v>
      </c>
      <c r="G952" s="592"/>
      <c r="H952" s="592"/>
      <c r="I952" s="593"/>
      <c r="J952" s="181" t="s">
        <v>23</v>
      </c>
      <c r="K952" s="255">
        <f>L952+M952</f>
        <v>12600</v>
      </c>
      <c r="L952" s="367">
        <v>12600</v>
      </c>
      <c r="M952" s="237"/>
      <c r="N952" s="174"/>
      <c r="P952" s="252"/>
      <c r="Q952" s="453"/>
      <c r="R952" s="47"/>
      <c r="S952" s="47"/>
      <c r="T952" s="46"/>
    </row>
    <row r="953" spans="1:31" customHeight="1" ht="12.75" s="10" customFormat="1">
      <c r="A953" s="226"/>
      <c r="B953" s="266" t="s">
        <v>1840</v>
      </c>
      <c r="C953" s="181" t="s">
        <v>355</v>
      </c>
      <c r="D953" s="181"/>
      <c r="E953" s="181" t="s">
        <v>21</v>
      </c>
      <c r="F953" s="594" t="s">
        <v>1047</v>
      </c>
      <c r="G953" s="592"/>
      <c r="H953" s="592"/>
      <c r="I953" s="593"/>
      <c r="J953" s="181" t="s">
        <v>23</v>
      </c>
      <c r="K953" s="255">
        <f>L953+M953</f>
        <v>241920</v>
      </c>
      <c r="L953" s="367">
        <v>241920</v>
      </c>
      <c r="M953" s="237"/>
      <c r="N953" s="174"/>
      <c r="P953" s="252"/>
      <c r="Q953" s="453"/>
      <c r="R953" s="47"/>
      <c r="S953" s="47"/>
      <c r="T953" s="46"/>
    </row>
    <row r="954" spans="1:31" customHeight="1" ht="12.75" s="10" customFormat="1">
      <c r="A954" s="226"/>
      <c r="B954" s="266" t="s">
        <v>1841</v>
      </c>
      <c r="C954" s="181" t="s">
        <v>355</v>
      </c>
      <c r="D954" s="181"/>
      <c r="E954" s="181" t="s">
        <v>21</v>
      </c>
      <c r="F954" s="594" t="s">
        <v>1047</v>
      </c>
      <c r="G954" s="592"/>
      <c r="H954" s="592"/>
      <c r="I954" s="593"/>
      <c r="J954" s="181" t="s">
        <v>23</v>
      </c>
      <c r="K954" s="255">
        <f>L954+M954</f>
        <v>402900</v>
      </c>
      <c r="L954" s="367">
        <v>402900</v>
      </c>
      <c r="M954" s="237"/>
      <c r="N954" s="174"/>
      <c r="P954" s="252"/>
      <c r="Q954" s="453"/>
      <c r="R954" s="47"/>
      <c r="S954" s="47"/>
      <c r="T954" s="46"/>
    </row>
    <row r="955" spans="1:31" customHeight="1" ht="12.75" s="10" customFormat="1">
      <c r="A955" s="226"/>
      <c r="B955" s="266" t="s">
        <v>1842</v>
      </c>
      <c r="C955" s="181" t="s">
        <v>355</v>
      </c>
      <c r="D955" s="181"/>
      <c r="E955" s="181" t="s">
        <v>21</v>
      </c>
      <c r="F955" s="594" t="s">
        <v>1047</v>
      </c>
      <c r="G955" s="592"/>
      <c r="H955" s="592"/>
      <c r="I955" s="593"/>
      <c r="J955" s="181" t="s">
        <v>23</v>
      </c>
      <c r="K955" s="255">
        <f>L955+M955</f>
        <v>285000</v>
      </c>
      <c r="L955" s="367">
        <v>285000</v>
      </c>
      <c r="M955" s="237"/>
      <c r="N955" s="174"/>
      <c r="P955" s="252"/>
      <c r="Q955" s="453"/>
      <c r="R955" s="47"/>
      <c r="S955" s="47"/>
      <c r="T955" s="46"/>
    </row>
    <row r="956" spans="1:31" customHeight="1" ht="12.75" s="10" customFormat="1">
      <c r="A956" s="226"/>
      <c r="B956" s="266" t="s">
        <v>1843</v>
      </c>
      <c r="C956" s="181" t="s">
        <v>355</v>
      </c>
      <c r="D956" s="181"/>
      <c r="E956" s="181" t="s">
        <v>21</v>
      </c>
      <c r="F956" s="594" t="s">
        <v>1047</v>
      </c>
      <c r="G956" s="592"/>
      <c r="H956" s="592"/>
      <c r="I956" s="593"/>
      <c r="J956" s="181" t="s">
        <v>23</v>
      </c>
      <c r="K956" s="255">
        <f>L956+M956</f>
        <v>290000</v>
      </c>
      <c r="L956" s="367">
        <v>290000</v>
      </c>
      <c r="M956" s="237"/>
      <c r="N956" s="174"/>
      <c r="P956" s="252"/>
      <c r="Q956" s="453"/>
      <c r="R956" s="47"/>
      <c r="S956" s="47"/>
      <c r="T956" s="46"/>
    </row>
    <row r="957" spans="1:31" customHeight="1" ht="12.75" s="10" customFormat="1">
      <c r="A957" s="226"/>
      <c r="B957" s="266" t="s">
        <v>1844</v>
      </c>
      <c r="C957" s="181" t="s">
        <v>355</v>
      </c>
      <c r="D957" s="181"/>
      <c r="E957" s="181" t="s">
        <v>21</v>
      </c>
      <c r="F957" s="594" t="s">
        <v>1047</v>
      </c>
      <c r="G957" s="592"/>
      <c r="H957" s="592"/>
      <c r="I957" s="593"/>
      <c r="J957" s="181" t="s">
        <v>23</v>
      </c>
      <c r="K957" s="255">
        <f>L957+M957</f>
        <v>23000</v>
      </c>
      <c r="L957" s="367">
        <v>23000</v>
      </c>
      <c r="M957" s="237"/>
      <c r="N957" s="174"/>
      <c r="P957" s="252"/>
      <c r="Q957" s="453"/>
      <c r="R957" s="47"/>
      <c r="S957" s="47"/>
      <c r="T957" s="46"/>
    </row>
    <row r="958" spans="1:31" customHeight="1" ht="12.75" s="10" customFormat="1">
      <c r="A958" s="226"/>
      <c r="B958" s="266" t="s">
        <v>1845</v>
      </c>
      <c r="C958" s="181" t="s">
        <v>355</v>
      </c>
      <c r="D958" s="181"/>
      <c r="E958" s="181" t="s">
        <v>21</v>
      </c>
      <c r="F958" s="594" t="s">
        <v>1047</v>
      </c>
      <c r="G958" s="592"/>
      <c r="H958" s="592"/>
      <c r="I958" s="593"/>
      <c r="J958" s="181" t="s">
        <v>23</v>
      </c>
      <c r="K958" s="255">
        <f>L958+M958</f>
        <v>74160</v>
      </c>
      <c r="L958" s="367">
        <v>74160</v>
      </c>
      <c r="M958" s="237"/>
      <c r="N958" s="174"/>
      <c r="P958" s="252"/>
      <c r="Q958" s="453"/>
      <c r="R958" s="47"/>
      <c r="S958" s="47"/>
      <c r="T958" s="46"/>
    </row>
    <row r="959" spans="1:31" customHeight="1" ht="12.75" s="10" customFormat="1">
      <c r="A959" s="226"/>
      <c r="B959" s="266" t="s">
        <v>1846</v>
      </c>
      <c r="C959" s="181" t="s">
        <v>355</v>
      </c>
      <c r="D959" s="181"/>
      <c r="E959" s="181" t="s">
        <v>21</v>
      </c>
      <c r="F959" s="594" t="s">
        <v>1047</v>
      </c>
      <c r="G959" s="592"/>
      <c r="H959" s="592"/>
      <c r="I959" s="593"/>
      <c r="J959" s="181" t="s">
        <v>23</v>
      </c>
      <c r="K959" s="255">
        <f>L959+M959</f>
        <v>30000</v>
      </c>
      <c r="L959" s="367">
        <v>30000</v>
      </c>
      <c r="M959" s="237"/>
      <c r="N959" s="174"/>
      <c r="P959" s="252"/>
      <c r="Q959" s="453"/>
      <c r="R959" s="47"/>
      <c r="S959" s="47"/>
      <c r="T959" s="46"/>
    </row>
    <row r="960" spans="1:31" customHeight="1" ht="12.75" s="10" customFormat="1">
      <c r="A960" s="226"/>
      <c r="B960" s="266" t="s">
        <v>1847</v>
      </c>
      <c r="C960" s="181" t="s">
        <v>355</v>
      </c>
      <c r="D960" s="181"/>
      <c r="E960" s="181" t="s">
        <v>21</v>
      </c>
      <c r="F960" s="594" t="s">
        <v>1047</v>
      </c>
      <c r="G960" s="592"/>
      <c r="H960" s="592"/>
      <c r="I960" s="593"/>
      <c r="J960" s="181" t="s">
        <v>23</v>
      </c>
      <c r="K960" s="255">
        <f>L960+M960</f>
        <v>50000</v>
      </c>
      <c r="L960" s="367">
        <v>50000</v>
      </c>
      <c r="M960" s="237"/>
      <c r="N960" s="174"/>
      <c r="P960" s="252"/>
      <c r="Q960" s="453"/>
      <c r="R960" s="47"/>
      <c r="S960" s="47"/>
      <c r="T960" s="46"/>
    </row>
    <row r="961" spans="1:31" customHeight="1" ht="12.75" s="10" customFormat="1">
      <c r="A961" s="226"/>
      <c r="B961" s="266" t="s">
        <v>1848</v>
      </c>
      <c r="C961" s="181" t="s">
        <v>355</v>
      </c>
      <c r="D961" s="181"/>
      <c r="E961" s="181" t="s">
        <v>21</v>
      </c>
      <c r="F961" s="594" t="s">
        <v>1047</v>
      </c>
      <c r="G961" s="592"/>
      <c r="H961" s="592"/>
      <c r="I961" s="593"/>
      <c r="J961" s="181" t="s">
        <v>23</v>
      </c>
      <c r="K961" s="255">
        <f>L961+M961</f>
        <v>224640</v>
      </c>
      <c r="L961" s="367">
        <v>224640</v>
      </c>
      <c r="M961" s="237"/>
      <c r="N961" s="174"/>
      <c r="P961" s="252"/>
      <c r="Q961" s="453"/>
      <c r="R961" s="47"/>
      <c r="S961" s="47"/>
      <c r="T961" s="46"/>
    </row>
    <row r="962" spans="1:31" customHeight="1" ht="12.75" s="10" customFormat="1">
      <c r="A962" s="226"/>
      <c r="B962" s="295" t="s">
        <v>1849</v>
      </c>
      <c r="C962" s="181" t="s">
        <v>355</v>
      </c>
      <c r="D962" s="181"/>
      <c r="E962" s="181" t="s">
        <v>21</v>
      </c>
      <c r="F962" s="594" t="s">
        <v>1047</v>
      </c>
      <c r="G962" s="592"/>
      <c r="H962" s="592"/>
      <c r="I962" s="593"/>
      <c r="J962" s="181" t="s">
        <v>23</v>
      </c>
      <c r="K962" s="255">
        <f>L962+M962</f>
        <v>83750</v>
      </c>
      <c r="L962" s="367">
        <v>83750</v>
      </c>
      <c r="M962" s="237"/>
      <c r="N962" s="174"/>
      <c r="P962" s="252"/>
      <c r="Q962" s="453"/>
      <c r="R962" s="47"/>
      <c r="S962" s="47"/>
      <c r="T962" s="46"/>
    </row>
    <row r="963" spans="1:31" customHeight="1" ht="12.75" s="10" customFormat="1">
      <c r="A963" s="226"/>
      <c r="B963" s="266" t="s">
        <v>1850</v>
      </c>
      <c r="C963" s="181" t="s">
        <v>355</v>
      </c>
      <c r="D963" s="181"/>
      <c r="E963" s="181" t="s">
        <v>21</v>
      </c>
      <c r="F963" s="594" t="s">
        <v>1047</v>
      </c>
      <c r="G963" s="592"/>
      <c r="H963" s="592"/>
      <c r="I963" s="593"/>
      <c r="J963" s="181" t="s">
        <v>23</v>
      </c>
      <c r="K963" s="255">
        <f>L963+M963</f>
        <v>573120</v>
      </c>
      <c r="L963" s="367">
        <v>573120</v>
      </c>
      <c r="M963" s="237"/>
      <c r="N963" s="174"/>
      <c r="P963" s="252"/>
      <c r="Q963" s="453"/>
      <c r="R963" s="47"/>
      <c r="S963" s="47"/>
      <c r="T963" s="46"/>
    </row>
    <row r="964" spans="1:31" customHeight="1" ht="12.75" s="10" customFormat="1">
      <c r="A964" s="226"/>
      <c r="B964" s="266" t="s">
        <v>1851</v>
      </c>
      <c r="C964" s="181" t="s">
        <v>355</v>
      </c>
      <c r="D964" s="181"/>
      <c r="E964" s="181" t="s">
        <v>21</v>
      </c>
      <c r="F964" s="594" t="s">
        <v>1047</v>
      </c>
      <c r="G964" s="592"/>
      <c r="H964" s="592"/>
      <c r="I964" s="593"/>
      <c r="J964" s="181" t="s">
        <v>23</v>
      </c>
      <c r="K964" s="255">
        <f>L964+M964</f>
        <v>273000</v>
      </c>
      <c r="L964" s="367">
        <v>273000</v>
      </c>
      <c r="M964" s="237"/>
      <c r="N964" s="174"/>
      <c r="P964" s="252"/>
      <c r="Q964" s="453"/>
      <c r="R964" s="47"/>
      <c r="S964" s="47"/>
      <c r="T964" s="46"/>
    </row>
    <row r="965" spans="1:31" customHeight="1" ht="12.75" s="10" customFormat="1">
      <c r="A965" s="226"/>
      <c r="B965" s="266" t="s">
        <v>1852</v>
      </c>
      <c r="C965" s="181" t="s">
        <v>355</v>
      </c>
      <c r="D965" s="181"/>
      <c r="E965" s="181" t="s">
        <v>21</v>
      </c>
      <c r="F965" s="594" t="s">
        <v>1047</v>
      </c>
      <c r="G965" s="592"/>
      <c r="H965" s="592"/>
      <c r="I965" s="593"/>
      <c r="J965" s="181" t="s">
        <v>23</v>
      </c>
      <c r="K965" s="255">
        <f>L965+M965</f>
        <v>42200</v>
      </c>
      <c r="L965" s="367">
        <v>42200</v>
      </c>
      <c r="M965" s="237"/>
      <c r="N965" s="174"/>
      <c r="P965" s="252"/>
      <c r="Q965" s="453"/>
      <c r="R965" s="47"/>
      <c r="S965" s="47"/>
      <c r="T965" s="46"/>
    </row>
    <row r="966" spans="1:31" customHeight="1" ht="12.75" s="10" customFormat="1">
      <c r="A966" s="226"/>
      <c r="B966" s="266" t="s">
        <v>1853</v>
      </c>
      <c r="C966" s="181" t="s">
        <v>355</v>
      </c>
      <c r="D966" s="181"/>
      <c r="E966" s="181" t="s">
        <v>21</v>
      </c>
      <c r="F966" s="594" t="s">
        <v>1047</v>
      </c>
      <c r="G966" s="592"/>
      <c r="H966" s="592"/>
      <c r="I966" s="593"/>
      <c r="J966" s="181" t="s">
        <v>23</v>
      </c>
      <c r="K966" s="255">
        <f>L966+M966</f>
        <v>177000</v>
      </c>
      <c r="L966" s="367">
        <v>177000</v>
      </c>
      <c r="M966" s="237"/>
      <c r="N966" s="174"/>
      <c r="P966" s="252"/>
      <c r="Q966" s="453"/>
      <c r="R966" s="47"/>
      <c r="S966" s="47"/>
      <c r="T966" s="46"/>
    </row>
    <row r="967" spans="1:31" customHeight="1" ht="12.75" s="10" customFormat="1">
      <c r="A967" s="226"/>
      <c r="B967" s="266" t="s">
        <v>1854</v>
      </c>
      <c r="C967" s="181" t="s">
        <v>355</v>
      </c>
      <c r="D967" s="181"/>
      <c r="E967" s="181" t="s">
        <v>21</v>
      </c>
      <c r="F967" s="594" t="s">
        <v>1047</v>
      </c>
      <c r="G967" s="592"/>
      <c r="H967" s="592"/>
      <c r="I967" s="593"/>
      <c r="J967" s="181" t="s">
        <v>23</v>
      </c>
      <c r="K967" s="255">
        <f>L967+M967</f>
        <v>50440</v>
      </c>
      <c r="L967" s="367">
        <v>50440</v>
      </c>
      <c r="M967" s="237"/>
      <c r="N967" s="174"/>
      <c r="P967" s="252"/>
      <c r="Q967" s="453"/>
      <c r="R967" s="47"/>
      <c r="S967" s="47"/>
      <c r="T967" s="46"/>
    </row>
    <row r="968" spans="1:31" customHeight="1" ht="12.75" s="10" customFormat="1">
      <c r="A968" s="226"/>
      <c r="B968" s="266" t="s">
        <v>1855</v>
      </c>
      <c r="C968" s="181" t="s">
        <v>355</v>
      </c>
      <c r="D968" s="181"/>
      <c r="E968" s="181" t="s">
        <v>21</v>
      </c>
      <c r="F968" s="594" t="s">
        <v>1047</v>
      </c>
      <c r="G968" s="592"/>
      <c r="H968" s="592"/>
      <c r="I968" s="593"/>
      <c r="J968" s="181" t="s">
        <v>23</v>
      </c>
      <c r="K968" s="255">
        <f>L968+M968</f>
        <v>700000</v>
      </c>
      <c r="L968" s="367">
        <v>700000</v>
      </c>
      <c r="M968" s="237"/>
      <c r="N968" s="174"/>
      <c r="P968" s="252"/>
      <c r="Q968" s="453"/>
      <c r="R968" s="47"/>
      <c r="S968" s="47"/>
      <c r="T968" s="46"/>
    </row>
    <row r="969" spans="1:31" customHeight="1" ht="12.75" s="10" customFormat="1">
      <c r="A969" s="226"/>
      <c r="B969" s="266" t="s">
        <v>1856</v>
      </c>
      <c r="C969" s="181" t="s">
        <v>355</v>
      </c>
      <c r="D969" s="181"/>
      <c r="E969" s="181" t="s">
        <v>21</v>
      </c>
      <c r="F969" s="594" t="s">
        <v>1047</v>
      </c>
      <c r="G969" s="592"/>
      <c r="H969" s="592"/>
      <c r="I969" s="593"/>
      <c r="J969" s="181" t="s">
        <v>23</v>
      </c>
      <c r="K969" s="255">
        <f>L969+M969</f>
        <v>36288</v>
      </c>
      <c r="L969" s="367">
        <v>36288</v>
      </c>
      <c r="M969" s="237"/>
      <c r="N969" s="174"/>
      <c r="P969" s="252"/>
      <c r="Q969" s="453"/>
      <c r="R969" s="47"/>
      <c r="S969" s="47"/>
      <c r="T969" s="46"/>
    </row>
    <row r="970" spans="1:31" customHeight="1" ht="12.75" s="10" customFormat="1">
      <c r="A970" s="226"/>
      <c r="B970" s="266" t="s">
        <v>1857</v>
      </c>
      <c r="C970" s="181" t="s">
        <v>355</v>
      </c>
      <c r="D970" s="181"/>
      <c r="E970" s="181" t="s">
        <v>21</v>
      </c>
      <c r="F970" s="594" t="s">
        <v>1047</v>
      </c>
      <c r="G970" s="592"/>
      <c r="H970" s="592"/>
      <c r="I970" s="593"/>
      <c r="J970" s="181" t="s">
        <v>23</v>
      </c>
      <c r="K970" s="255">
        <f>L970+M970</f>
        <v>100000</v>
      </c>
      <c r="L970" s="367">
        <v>100000</v>
      </c>
      <c r="M970" s="237"/>
      <c r="N970" s="174"/>
      <c r="P970" s="252"/>
      <c r="Q970" s="453"/>
      <c r="R970" s="47"/>
      <c r="S970" s="47"/>
      <c r="T970" s="46"/>
    </row>
    <row r="971" spans="1:31" customHeight="1" ht="12.75" s="10" customFormat="1">
      <c r="A971" s="226"/>
      <c r="B971" s="266" t="s">
        <v>1858</v>
      </c>
      <c r="C971" s="181" t="s">
        <v>355</v>
      </c>
      <c r="D971" s="181"/>
      <c r="E971" s="181" t="s">
        <v>21</v>
      </c>
      <c r="F971" s="594" t="s">
        <v>1047</v>
      </c>
      <c r="G971" s="592"/>
      <c r="H971" s="592"/>
      <c r="I971" s="593"/>
      <c r="J971" s="181" t="s">
        <v>23</v>
      </c>
      <c r="K971" s="255">
        <f>L971+M971</f>
        <v>43500</v>
      </c>
      <c r="L971" s="367">
        <v>43500</v>
      </c>
      <c r="M971" s="237"/>
      <c r="N971" s="174"/>
      <c r="P971" s="252"/>
      <c r="Q971" s="453"/>
      <c r="R971" s="47"/>
      <c r="S971" s="47"/>
      <c r="T971" s="46"/>
    </row>
    <row r="972" spans="1:31" customHeight="1" ht="12.75" s="10" customFormat="1">
      <c r="A972" s="226"/>
      <c r="B972" s="266" t="s">
        <v>1859</v>
      </c>
      <c r="C972" s="181" t="s">
        <v>355</v>
      </c>
      <c r="D972" s="181"/>
      <c r="E972" s="181" t="s">
        <v>21</v>
      </c>
      <c r="F972" s="594" t="s">
        <v>1047</v>
      </c>
      <c r="G972" s="592"/>
      <c r="H972" s="592"/>
      <c r="I972" s="593"/>
      <c r="J972" s="181" t="s">
        <v>23</v>
      </c>
      <c r="K972" s="255">
        <f>L972+M972</f>
        <v>8900</v>
      </c>
      <c r="L972" s="367">
        <v>8900</v>
      </c>
      <c r="M972" s="237"/>
      <c r="N972" s="174"/>
      <c r="P972" s="252"/>
      <c r="Q972" s="453"/>
      <c r="R972" s="47"/>
      <c r="S972" s="47"/>
      <c r="T972" s="46"/>
    </row>
    <row r="973" spans="1:31" customHeight="1" ht="12.75" s="10" customFormat="1">
      <c r="A973" s="226"/>
      <c r="B973" s="266" t="s">
        <v>1860</v>
      </c>
      <c r="C973" s="181" t="s">
        <v>355</v>
      </c>
      <c r="D973" s="181"/>
      <c r="E973" s="181" t="s">
        <v>21</v>
      </c>
      <c r="F973" s="594" t="s">
        <v>1047</v>
      </c>
      <c r="G973" s="592"/>
      <c r="H973" s="592"/>
      <c r="I973" s="593"/>
      <c r="J973" s="181" t="s">
        <v>23</v>
      </c>
      <c r="K973" s="255">
        <f>L973+M973</f>
        <v>5976</v>
      </c>
      <c r="L973" s="367">
        <v>5976</v>
      </c>
      <c r="M973" s="237"/>
      <c r="N973" s="174"/>
      <c r="P973" s="252"/>
      <c r="Q973" s="453"/>
      <c r="R973" s="47"/>
      <c r="S973" s="47"/>
      <c r="T973" s="46"/>
    </row>
    <row r="974" spans="1:31" customHeight="1" ht="12.75" s="10" customFormat="1">
      <c r="A974" s="226"/>
      <c r="B974" s="295" t="s">
        <v>1861</v>
      </c>
      <c r="C974" s="181" t="s">
        <v>355</v>
      </c>
      <c r="D974" s="181"/>
      <c r="E974" s="181" t="s">
        <v>21</v>
      </c>
      <c r="F974" s="594" t="s">
        <v>1047</v>
      </c>
      <c r="G974" s="592"/>
      <c r="H974" s="592"/>
      <c r="I974" s="593"/>
      <c r="J974" s="181" t="s">
        <v>23</v>
      </c>
      <c r="K974" s="255">
        <f>L974+M974</f>
        <v>4525</v>
      </c>
      <c r="L974" s="367">
        <v>4525</v>
      </c>
      <c r="M974" s="237"/>
      <c r="N974" s="174"/>
      <c r="P974" s="252"/>
      <c r="Q974" s="453"/>
      <c r="R974" s="47"/>
      <c r="S974" s="47"/>
      <c r="T974" s="46"/>
    </row>
    <row r="975" spans="1:31" customHeight="1" ht="12.75" s="10" customFormat="1">
      <c r="A975" s="226"/>
      <c r="B975" s="266" t="s">
        <v>1862</v>
      </c>
      <c r="C975" s="181" t="s">
        <v>355</v>
      </c>
      <c r="D975" s="181"/>
      <c r="E975" s="181" t="s">
        <v>21</v>
      </c>
      <c r="F975" s="594" t="s">
        <v>1047</v>
      </c>
      <c r="G975" s="592"/>
      <c r="H975" s="592"/>
      <c r="I975" s="593"/>
      <c r="J975" s="181" t="s">
        <v>23</v>
      </c>
      <c r="K975" s="255">
        <f>L975+M975</f>
        <v>99000</v>
      </c>
      <c r="L975" s="367">
        <v>99000</v>
      </c>
      <c r="M975" s="237"/>
      <c r="N975" s="174"/>
      <c r="P975" s="252"/>
      <c r="Q975" s="453"/>
      <c r="R975" s="47"/>
      <c r="S975" s="47"/>
      <c r="T975" s="46"/>
    </row>
    <row r="976" spans="1:31" customHeight="1" ht="12.75" s="10" customFormat="1">
      <c r="A976" s="226"/>
      <c r="B976" s="266" t="s">
        <v>1863</v>
      </c>
      <c r="C976" s="181" t="s">
        <v>355</v>
      </c>
      <c r="D976" s="181"/>
      <c r="E976" s="181" t="s">
        <v>21</v>
      </c>
      <c r="F976" s="594" t="s">
        <v>1047</v>
      </c>
      <c r="G976" s="592"/>
      <c r="H976" s="592"/>
      <c r="I976" s="593"/>
      <c r="J976" s="181" t="s">
        <v>23</v>
      </c>
      <c r="K976" s="255">
        <f>L976+M976</f>
        <v>10000</v>
      </c>
      <c r="L976" s="367">
        <v>10000</v>
      </c>
      <c r="M976" s="237"/>
      <c r="N976" s="174"/>
      <c r="P976" s="252"/>
      <c r="Q976" s="453"/>
      <c r="R976" s="47"/>
      <c r="S976" s="47"/>
      <c r="T976" s="46"/>
    </row>
    <row r="977" spans="1:31" customHeight="1" ht="12.75" s="10" customFormat="1">
      <c r="A977" s="226"/>
      <c r="B977" s="266" t="s">
        <v>1864</v>
      </c>
      <c r="C977" s="181" t="s">
        <v>355</v>
      </c>
      <c r="D977" s="181"/>
      <c r="E977" s="181" t="s">
        <v>21</v>
      </c>
      <c r="F977" s="594" t="s">
        <v>1047</v>
      </c>
      <c r="G977" s="592"/>
      <c r="H977" s="592"/>
      <c r="I977" s="593"/>
      <c r="J977" s="181" t="s">
        <v>23</v>
      </c>
      <c r="K977" s="255">
        <f>L977+M977</f>
        <v>25020</v>
      </c>
      <c r="L977" s="367">
        <v>25020</v>
      </c>
      <c r="M977" s="237"/>
      <c r="N977" s="174"/>
      <c r="P977" s="252"/>
      <c r="Q977" s="453"/>
      <c r="R977" s="47"/>
      <c r="S977" s="47"/>
      <c r="T977" s="46"/>
    </row>
    <row r="978" spans="1:31" customHeight="1" ht="12.75" s="10" customFormat="1">
      <c r="A978" s="226"/>
      <c r="B978" s="266" t="s">
        <v>1865</v>
      </c>
      <c r="C978" s="181" t="s">
        <v>355</v>
      </c>
      <c r="D978" s="181"/>
      <c r="E978" s="181" t="s">
        <v>21</v>
      </c>
      <c r="F978" s="594" t="s">
        <v>1047</v>
      </c>
      <c r="G978" s="592"/>
      <c r="H978" s="592"/>
      <c r="I978" s="593"/>
      <c r="J978" s="181" t="s">
        <v>23</v>
      </c>
      <c r="K978" s="255">
        <f>L978+M978</f>
        <v>17500</v>
      </c>
      <c r="L978" s="367">
        <v>17500</v>
      </c>
      <c r="M978" s="237"/>
      <c r="N978" s="174"/>
      <c r="P978" s="252"/>
      <c r="Q978" s="453"/>
      <c r="R978" s="47"/>
      <c r="S978" s="47"/>
      <c r="T978" s="46"/>
    </row>
    <row r="979" spans="1:31" customHeight="1" ht="12.75" s="10" customFormat="1">
      <c r="A979" s="226"/>
      <c r="B979" s="295" t="s">
        <v>1866</v>
      </c>
      <c r="C979" s="181" t="s">
        <v>355</v>
      </c>
      <c r="D979" s="181"/>
      <c r="E979" s="181" t="s">
        <v>21</v>
      </c>
      <c r="F979" s="594" t="s">
        <v>1047</v>
      </c>
      <c r="G979" s="592"/>
      <c r="H979" s="592"/>
      <c r="I979" s="593"/>
      <c r="J979" s="181" t="s">
        <v>23</v>
      </c>
      <c r="K979" s="255">
        <f>L979+M979</f>
        <v>70000</v>
      </c>
      <c r="L979" s="367">
        <v>70000</v>
      </c>
      <c r="M979" s="237"/>
      <c r="N979" s="174"/>
      <c r="P979" s="252"/>
      <c r="Q979" s="453"/>
      <c r="R979" s="47"/>
      <c r="S979" s="47"/>
      <c r="T979" s="46"/>
    </row>
    <row r="980" spans="1:31" customHeight="1" ht="12.75" s="10" customFormat="1">
      <c r="A980" s="226"/>
      <c r="B980" s="295" t="s">
        <v>1867</v>
      </c>
      <c r="C980" s="181" t="s">
        <v>355</v>
      </c>
      <c r="D980" s="181"/>
      <c r="E980" s="181" t="s">
        <v>21</v>
      </c>
      <c r="F980" s="594" t="s">
        <v>1047</v>
      </c>
      <c r="G980" s="592"/>
      <c r="H980" s="592"/>
      <c r="I980" s="593"/>
      <c r="J980" s="181" t="s">
        <v>23</v>
      </c>
      <c r="K980" s="255">
        <f>L980+M980</f>
        <v>31000</v>
      </c>
      <c r="L980" s="367">
        <v>31000</v>
      </c>
      <c r="M980" s="237"/>
      <c r="N980" s="174"/>
      <c r="P980" s="252"/>
      <c r="Q980" s="453"/>
      <c r="R980" s="47"/>
      <c r="S980" s="47"/>
      <c r="T980" s="46"/>
    </row>
    <row r="981" spans="1:31" customHeight="1" ht="12.75" s="10" customFormat="1">
      <c r="A981" s="226"/>
      <c r="B981" s="266" t="s">
        <v>1868</v>
      </c>
      <c r="C981" s="181" t="s">
        <v>355</v>
      </c>
      <c r="D981" s="181"/>
      <c r="E981" s="181" t="s">
        <v>21</v>
      </c>
      <c r="F981" s="594" t="s">
        <v>1047</v>
      </c>
      <c r="G981" s="592"/>
      <c r="H981" s="592"/>
      <c r="I981" s="593"/>
      <c r="J981" s="181" t="s">
        <v>23</v>
      </c>
      <c r="K981" s="255">
        <f>L981+M981</f>
        <v>14400</v>
      </c>
      <c r="L981" s="367">
        <v>14400</v>
      </c>
      <c r="M981" s="237"/>
      <c r="N981" s="174"/>
      <c r="P981" s="252"/>
      <c r="Q981" s="453"/>
      <c r="R981" s="47"/>
      <c r="S981" s="47"/>
      <c r="T981" s="46"/>
    </row>
    <row r="982" spans="1:31" customHeight="1" ht="12.75" s="10" customFormat="1">
      <c r="A982" s="226"/>
      <c r="B982" s="266" t="s">
        <v>1869</v>
      </c>
      <c r="C982" s="181" t="s">
        <v>355</v>
      </c>
      <c r="D982" s="181"/>
      <c r="E982" s="181" t="s">
        <v>21</v>
      </c>
      <c r="F982" s="594" t="s">
        <v>1047</v>
      </c>
      <c r="G982" s="592"/>
      <c r="H982" s="592"/>
      <c r="I982" s="593"/>
      <c r="J982" s="181" t="s">
        <v>23</v>
      </c>
      <c r="K982" s="255">
        <f>L982+M982</f>
        <v>206724</v>
      </c>
      <c r="L982" s="367">
        <v>206724</v>
      </c>
      <c r="M982" s="237"/>
      <c r="N982" s="174"/>
      <c r="P982" s="252"/>
      <c r="Q982" s="453"/>
      <c r="R982" s="47"/>
      <c r="S982" s="47"/>
      <c r="T982" s="46"/>
    </row>
    <row r="983" spans="1:31" customHeight="1" ht="12.75" s="10" customFormat="1">
      <c r="A983" s="226"/>
      <c r="B983" s="266" t="s">
        <v>1870</v>
      </c>
      <c r="C983" s="181" t="s">
        <v>355</v>
      </c>
      <c r="D983" s="181"/>
      <c r="E983" s="181" t="s">
        <v>21</v>
      </c>
      <c r="F983" s="594" t="s">
        <v>1047</v>
      </c>
      <c r="G983" s="592"/>
      <c r="H983" s="592"/>
      <c r="I983" s="593"/>
      <c r="J983" s="181" t="s">
        <v>23</v>
      </c>
      <c r="K983" s="255">
        <f>L983+M983</f>
        <v>150724</v>
      </c>
      <c r="L983" s="367">
        <v>150724</v>
      </c>
      <c r="M983" s="237"/>
      <c r="N983" s="174"/>
      <c r="P983" s="252"/>
      <c r="Q983" s="453"/>
      <c r="R983" s="47"/>
      <c r="S983" s="47"/>
      <c r="T983" s="46"/>
    </row>
    <row r="984" spans="1:31" customHeight="1" ht="12.75" s="10" customFormat="1">
      <c r="A984" s="226"/>
      <c r="B984" s="266" t="s">
        <v>1871</v>
      </c>
      <c r="C984" s="181" t="s">
        <v>355</v>
      </c>
      <c r="D984" s="181"/>
      <c r="E984" s="181" t="s">
        <v>21</v>
      </c>
      <c r="F984" s="594" t="s">
        <v>1047</v>
      </c>
      <c r="G984" s="592"/>
      <c r="H984" s="592"/>
      <c r="I984" s="593"/>
      <c r="J984" s="181" t="s">
        <v>23</v>
      </c>
      <c r="K984" s="255">
        <f>L984+M984</f>
        <v>48384</v>
      </c>
      <c r="L984" s="367">
        <v>48384</v>
      </c>
      <c r="M984" s="237"/>
      <c r="N984" s="174"/>
      <c r="P984" s="252"/>
      <c r="Q984" s="453"/>
      <c r="R984" s="47"/>
      <c r="S984" s="47"/>
      <c r="T984" s="46"/>
    </row>
    <row r="985" spans="1:31" customHeight="1" ht="12.75" s="10" customFormat="1">
      <c r="A985" s="226"/>
      <c r="B985" s="266" t="s">
        <v>1872</v>
      </c>
      <c r="C985" s="181" t="s">
        <v>355</v>
      </c>
      <c r="D985" s="181"/>
      <c r="E985" s="181" t="s">
        <v>21</v>
      </c>
      <c r="F985" s="594" t="s">
        <v>1047</v>
      </c>
      <c r="G985" s="592"/>
      <c r="H985" s="592"/>
      <c r="I985" s="593"/>
      <c r="J985" s="181" t="s">
        <v>23</v>
      </c>
      <c r="K985" s="255">
        <f>L985+M985</f>
        <v>156910</v>
      </c>
      <c r="L985" s="367">
        <v>156910</v>
      </c>
      <c r="M985" s="237"/>
      <c r="N985" s="174"/>
      <c r="P985" s="252"/>
      <c r="Q985" s="453"/>
      <c r="R985" s="47"/>
      <c r="S985" s="47"/>
      <c r="T985" s="46"/>
    </row>
    <row r="986" spans="1:31" customHeight="1" ht="12.75" s="10" customFormat="1">
      <c r="A986" s="226"/>
      <c r="B986" s="266" t="s">
        <v>1873</v>
      </c>
      <c r="C986" s="181" t="s">
        <v>355</v>
      </c>
      <c r="D986" s="181"/>
      <c r="E986" s="181" t="s">
        <v>21</v>
      </c>
      <c r="F986" s="594" t="s">
        <v>1047</v>
      </c>
      <c r="G986" s="592"/>
      <c r="H986" s="592"/>
      <c r="I986" s="593"/>
      <c r="J986" s="181" t="s">
        <v>23</v>
      </c>
      <c r="K986" s="255">
        <f>L986+M986</f>
        <v>504000</v>
      </c>
      <c r="L986" s="367">
        <v>504000</v>
      </c>
      <c r="M986" s="237"/>
      <c r="N986" s="174"/>
      <c r="P986" s="252"/>
      <c r="Q986" s="453"/>
      <c r="R986" s="47"/>
      <c r="S986" s="47"/>
      <c r="T986" s="46"/>
    </row>
    <row r="987" spans="1:31" customHeight="1" ht="12.75" s="10" customFormat="1">
      <c r="A987" s="226"/>
      <c r="B987" s="266" t="s">
        <v>1874</v>
      </c>
      <c r="C987" s="181" t="s">
        <v>355</v>
      </c>
      <c r="D987" s="181"/>
      <c r="E987" s="181" t="s">
        <v>21</v>
      </c>
      <c r="F987" s="594" t="s">
        <v>1047</v>
      </c>
      <c r="G987" s="592"/>
      <c r="H987" s="592"/>
      <c r="I987" s="593"/>
      <c r="J987" s="181" t="s">
        <v>23</v>
      </c>
      <c r="K987" s="255">
        <f>L987+M987</f>
        <v>9540</v>
      </c>
      <c r="L987" s="367">
        <v>9540</v>
      </c>
      <c r="M987" s="237"/>
      <c r="N987" s="174"/>
      <c r="P987" s="252"/>
      <c r="Q987" s="453"/>
      <c r="R987" s="47"/>
      <c r="S987" s="47"/>
      <c r="T987" s="46"/>
    </row>
    <row r="988" spans="1:31" customHeight="1" ht="12.75" s="10" customFormat="1">
      <c r="A988" s="226"/>
      <c r="B988" s="295" t="s">
        <v>1875</v>
      </c>
      <c r="C988" s="181" t="s">
        <v>355</v>
      </c>
      <c r="D988" s="181"/>
      <c r="E988" s="181" t="s">
        <v>21</v>
      </c>
      <c r="F988" s="594" t="s">
        <v>1047</v>
      </c>
      <c r="G988" s="592"/>
      <c r="H988" s="592"/>
      <c r="I988" s="593"/>
      <c r="J988" s="181" t="s">
        <v>23</v>
      </c>
      <c r="K988" s="255">
        <f>L988+M988</f>
        <v>57500</v>
      </c>
      <c r="L988" s="367">
        <v>57500</v>
      </c>
      <c r="M988" s="237"/>
      <c r="N988" s="174"/>
      <c r="P988" s="252"/>
      <c r="Q988" s="453"/>
      <c r="R988" s="47"/>
      <c r="S988" s="47"/>
      <c r="T988" s="46"/>
    </row>
    <row r="989" spans="1:31" customHeight="1" ht="12.75" s="10" customFormat="1">
      <c r="A989" s="226"/>
      <c r="B989" s="266" t="s">
        <v>1876</v>
      </c>
      <c r="C989" s="181" t="s">
        <v>355</v>
      </c>
      <c r="D989" s="181"/>
      <c r="E989" s="181" t="s">
        <v>21</v>
      </c>
      <c r="F989" s="594" t="s">
        <v>1047</v>
      </c>
      <c r="G989" s="592"/>
      <c r="H989" s="592"/>
      <c r="I989" s="593"/>
      <c r="J989" s="181" t="s">
        <v>23</v>
      </c>
      <c r="K989" s="255">
        <f>L989+M989</f>
        <v>110000</v>
      </c>
      <c r="L989" s="367">
        <v>110000</v>
      </c>
      <c r="M989" s="237"/>
      <c r="N989" s="174"/>
      <c r="P989" s="252"/>
      <c r="Q989" s="453"/>
      <c r="R989" s="47"/>
      <c r="S989" s="47"/>
      <c r="T989" s="46"/>
    </row>
    <row r="990" spans="1:31" customHeight="1" ht="12.75" s="10" customFormat="1">
      <c r="A990" s="226"/>
      <c r="B990" s="266" t="s">
        <v>1877</v>
      </c>
      <c r="C990" s="181" t="s">
        <v>355</v>
      </c>
      <c r="D990" s="181"/>
      <c r="E990" s="181" t="s">
        <v>21</v>
      </c>
      <c r="F990" s="594" t="s">
        <v>1047</v>
      </c>
      <c r="G990" s="592"/>
      <c r="H990" s="592"/>
      <c r="I990" s="593"/>
      <c r="J990" s="181" t="s">
        <v>23</v>
      </c>
      <c r="K990" s="255">
        <f>L990+M990</f>
        <v>123400</v>
      </c>
      <c r="L990" s="367">
        <v>123400</v>
      </c>
      <c r="M990" s="237"/>
      <c r="N990" s="174"/>
      <c r="P990" s="252"/>
      <c r="Q990" s="453"/>
      <c r="R990" s="47"/>
      <c r="S990" s="47"/>
      <c r="T990" s="46"/>
    </row>
    <row r="991" spans="1:31" customHeight="1" ht="12.75" s="10" customFormat="1">
      <c r="A991" s="226"/>
      <c r="B991" s="266" t="s">
        <v>1878</v>
      </c>
      <c r="C991" s="181" t="s">
        <v>355</v>
      </c>
      <c r="D991" s="181"/>
      <c r="E991" s="181" t="s">
        <v>21</v>
      </c>
      <c r="F991" s="594" t="s">
        <v>1047</v>
      </c>
      <c r="G991" s="592"/>
      <c r="H991" s="592"/>
      <c r="I991" s="593"/>
      <c r="J991" s="181" t="s">
        <v>23</v>
      </c>
      <c r="K991" s="255">
        <f>L991+M991</f>
        <v>120000</v>
      </c>
      <c r="L991" s="367">
        <v>120000</v>
      </c>
      <c r="M991" s="237"/>
      <c r="N991" s="174"/>
      <c r="P991" s="252"/>
      <c r="Q991" s="453"/>
      <c r="R991" s="47"/>
      <c r="S991" s="47"/>
      <c r="T991" s="46"/>
    </row>
    <row r="992" spans="1:31" customHeight="1" ht="12.75" s="10" customFormat="1">
      <c r="A992" s="226"/>
      <c r="B992" s="295" t="s">
        <v>1879</v>
      </c>
      <c r="C992" s="181" t="s">
        <v>355</v>
      </c>
      <c r="D992" s="181"/>
      <c r="E992" s="181" t="s">
        <v>21</v>
      </c>
      <c r="F992" s="594" t="s">
        <v>1047</v>
      </c>
      <c r="G992" s="592"/>
      <c r="H992" s="592"/>
      <c r="I992" s="593"/>
      <c r="J992" s="181" t="s">
        <v>23</v>
      </c>
      <c r="K992" s="255">
        <f>L992+M992</f>
        <v>24120</v>
      </c>
      <c r="L992" s="367">
        <v>24120</v>
      </c>
      <c r="M992" s="237"/>
      <c r="N992" s="174"/>
      <c r="P992" s="252"/>
      <c r="Q992" s="453"/>
      <c r="R992" s="47"/>
      <c r="S992" s="47"/>
      <c r="T992" s="46"/>
    </row>
    <row r="993" spans="1:31" customHeight="1" ht="12.75" s="10" customFormat="1">
      <c r="A993" s="226"/>
      <c r="B993" s="266" t="s">
        <v>1880</v>
      </c>
      <c r="C993" s="181" t="s">
        <v>355</v>
      </c>
      <c r="D993" s="181"/>
      <c r="E993" s="181" t="s">
        <v>21</v>
      </c>
      <c r="F993" s="594" t="s">
        <v>1047</v>
      </c>
      <c r="G993" s="592"/>
      <c r="H993" s="592"/>
      <c r="I993" s="593"/>
      <c r="J993" s="181" t="s">
        <v>23</v>
      </c>
      <c r="K993" s="255">
        <f>L993+M993</f>
        <v>9600</v>
      </c>
      <c r="L993" s="367">
        <v>9600</v>
      </c>
      <c r="M993" s="237"/>
      <c r="N993" s="174"/>
      <c r="P993" s="252"/>
      <c r="Q993" s="453"/>
      <c r="R993" s="47"/>
      <c r="S993" s="47"/>
      <c r="T993" s="46"/>
    </row>
    <row r="994" spans="1:31" customHeight="1" ht="12.75" s="10" customFormat="1">
      <c r="A994" s="226"/>
      <c r="B994" s="266" t="s">
        <v>1881</v>
      </c>
      <c r="C994" s="181" t="s">
        <v>355</v>
      </c>
      <c r="D994" s="181"/>
      <c r="E994" s="181" t="s">
        <v>21</v>
      </c>
      <c r="F994" s="594" t="s">
        <v>1047</v>
      </c>
      <c r="G994" s="592"/>
      <c r="H994" s="592"/>
      <c r="I994" s="593"/>
      <c r="J994" s="181" t="s">
        <v>23</v>
      </c>
      <c r="K994" s="255">
        <f>L994+M994</f>
        <v>3500</v>
      </c>
      <c r="L994" s="367">
        <v>3500</v>
      </c>
      <c r="M994" s="237"/>
      <c r="N994" s="174"/>
      <c r="P994" s="252"/>
      <c r="Q994" s="453"/>
      <c r="R994" s="47"/>
      <c r="S994" s="47"/>
      <c r="T994" s="46"/>
    </row>
    <row r="995" spans="1:31" customHeight="1" ht="12.75" s="10" customFormat="1">
      <c r="A995" s="226"/>
      <c r="B995" s="266" t="s">
        <v>1882</v>
      </c>
      <c r="C995" s="181" t="s">
        <v>355</v>
      </c>
      <c r="D995" s="181"/>
      <c r="E995" s="181" t="s">
        <v>21</v>
      </c>
      <c r="F995" s="594" t="s">
        <v>1047</v>
      </c>
      <c r="G995" s="592"/>
      <c r="H995" s="592"/>
      <c r="I995" s="593"/>
      <c r="J995" s="181" t="s">
        <v>23</v>
      </c>
      <c r="K995" s="255">
        <f>L995+M995</f>
        <v>26700</v>
      </c>
      <c r="L995" s="367">
        <v>26700</v>
      </c>
      <c r="M995" s="237"/>
      <c r="N995" s="174"/>
      <c r="P995" s="252"/>
      <c r="Q995" s="453"/>
      <c r="R995" s="47"/>
      <c r="S995" s="47"/>
      <c r="T995" s="46"/>
    </row>
    <row r="996" spans="1:31" customHeight="1" ht="12.75" s="10" customFormat="1">
      <c r="A996" s="226"/>
      <c r="B996" s="266" t="s">
        <v>1883</v>
      </c>
      <c r="C996" s="181" t="s">
        <v>355</v>
      </c>
      <c r="D996" s="181"/>
      <c r="E996" s="181" t="s">
        <v>21</v>
      </c>
      <c r="F996" s="594" t="s">
        <v>1047</v>
      </c>
      <c r="G996" s="592"/>
      <c r="H996" s="592"/>
      <c r="I996" s="593"/>
      <c r="J996" s="181" t="s">
        <v>23</v>
      </c>
      <c r="K996" s="255">
        <f>L996+M996</f>
        <v>32000</v>
      </c>
      <c r="L996" s="367">
        <v>32000</v>
      </c>
      <c r="M996" s="237"/>
      <c r="N996" s="174"/>
      <c r="P996" s="252"/>
      <c r="Q996" s="453"/>
      <c r="R996" s="47"/>
      <c r="S996" s="47"/>
      <c r="T996" s="46"/>
    </row>
    <row r="997" spans="1:31" customHeight="1" ht="12.75" s="10" customFormat="1">
      <c r="A997" s="226"/>
      <c r="B997" s="266" t="s">
        <v>1884</v>
      </c>
      <c r="C997" s="181" t="s">
        <v>355</v>
      </c>
      <c r="D997" s="181"/>
      <c r="E997" s="181" t="s">
        <v>21</v>
      </c>
      <c r="F997" s="594" t="s">
        <v>1047</v>
      </c>
      <c r="G997" s="592"/>
      <c r="H997" s="592"/>
      <c r="I997" s="593"/>
      <c r="J997" s="181" t="s">
        <v>23</v>
      </c>
      <c r="K997" s="255">
        <f>L997+M997</f>
        <v>3135000</v>
      </c>
      <c r="L997" s="367">
        <v>3135000</v>
      </c>
      <c r="M997" s="237"/>
      <c r="N997" s="174"/>
      <c r="P997" s="252"/>
      <c r="Q997" s="453"/>
      <c r="R997" s="47"/>
      <c r="S997" s="47"/>
      <c r="T997" s="46"/>
    </row>
    <row r="998" spans="1:31" customHeight="1" ht="12.75" s="10" customFormat="1">
      <c r="A998" s="226"/>
      <c r="B998" s="295" t="s">
        <v>1885</v>
      </c>
      <c r="C998" s="181" t="s">
        <v>355</v>
      </c>
      <c r="D998" s="181"/>
      <c r="E998" s="181" t="s">
        <v>21</v>
      </c>
      <c r="F998" s="594" t="s">
        <v>1047</v>
      </c>
      <c r="G998" s="592"/>
      <c r="H998" s="592"/>
      <c r="I998" s="593"/>
      <c r="J998" s="181" t="s">
        <v>23</v>
      </c>
      <c r="K998" s="255">
        <f>L998+M998</f>
        <v>137500</v>
      </c>
      <c r="L998" s="367">
        <v>137500</v>
      </c>
      <c r="M998" s="237"/>
      <c r="N998" s="174"/>
      <c r="P998" s="252"/>
      <c r="Q998" s="453"/>
      <c r="R998" s="47"/>
      <c r="S998" s="47"/>
      <c r="T998" s="46"/>
    </row>
    <row r="999" spans="1:31" customHeight="1" ht="12.75" s="10" customFormat="1">
      <c r="A999" s="226"/>
      <c r="B999" s="295" t="s">
        <v>1886</v>
      </c>
      <c r="C999" s="181" t="s">
        <v>355</v>
      </c>
      <c r="D999" s="181"/>
      <c r="E999" s="181" t="s">
        <v>21</v>
      </c>
      <c r="F999" s="594" t="s">
        <v>1047</v>
      </c>
      <c r="G999" s="592"/>
      <c r="H999" s="592"/>
      <c r="I999" s="593"/>
      <c r="J999" s="181" t="s">
        <v>23</v>
      </c>
      <c r="K999" s="255">
        <f>L999+M999</f>
        <v>137500</v>
      </c>
      <c r="L999" s="367">
        <v>137500</v>
      </c>
      <c r="M999" s="237"/>
      <c r="N999" s="174"/>
      <c r="P999" s="252"/>
      <c r="Q999" s="453"/>
      <c r="R999" s="47"/>
      <c r="S999" s="47"/>
      <c r="T999" s="46"/>
    </row>
    <row r="1000" spans="1:31" customHeight="1" ht="12.75" s="10" customFormat="1">
      <c r="A1000" s="226"/>
      <c r="B1000" s="295" t="s">
        <v>1887</v>
      </c>
      <c r="C1000" s="181" t="s">
        <v>355</v>
      </c>
      <c r="D1000" s="181"/>
      <c r="E1000" s="181" t="s">
        <v>21</v>
      </c>
      <c r="F1000" s="594" t="s">
        <v>1047</v>
      </c>
      <c r="G1000" s="592"/>
      <c r="H1000" s="592"/>
      <c r="I1000" s="593"/>
      <c r="J1000" s="181" t="s">
        <v>23</v>
      </c>
      <c r="K1000" s="255">
        <f>L1000+M1000</f>
        <v>104500</v>
      </c>
      <c r="L1000" s="367">
        <v>104500</v>
      </c>
      <c r="M1000" s="237"/>
      <c r="N1000" s="174"/>
      <c r="P1000" s="252"/>
      <c r="Q1000" s="453"/>
      <c r="R1000" s="47"/>
      <c r="S1000" s="47"/>
      <c r="T1000" s="46"/>
    </row>
    <row r="1001" spans="1:31" customHeight="1" ht="12.75" s="10" customFormat="1">
      <c r="A1001" s="226"/>
      <c r="B1001" s="266" t="s">
        <v>1888</v>
      </c>
      <c r="C1001" s="181" t="s">
        <v>355</v>
      </c>
      <c r="D1001" s="181"/>
      <c r="E1001" s="181" t="s">
        <v>21</v>
      </c>
      <c r="F1001" s="594" t="s">
        <v>1047</v>
      </c>
      <c r="G1001" s="592"/>
      <c r="H1001" s="592"/>
      <c r="I1001" s="593"/>
      <c r="J1001" s="181" t="s">
        <v>23</v>
      </c>
      <c r="K1001" s="255">
        <f>L1001+M1001</f>
        <v>106800</v>
      </c>
      <c r="L1001" s="367">
        <v>106800</v>
      </c>
      <c r="M1001" s="237"/>
      <c r="N1001" s="174"/>
      <c r="P1001" s="252"/>
      <c r="Q1001" s="453"/>
      <c r="R1001" s="47"/>
      <c r="S1001" s="47"/>
      <c r="T1001" s="46"/>
    </row>
    <row r="1002" spans="1:31" customHeight="1" ht="12.75" s="10" customFormat="1">
      <c r="A1002" s="226"/>
      <c r="B1002" s="266" t="s">
        <v>1889</v>
      </c>
      <c r="C1002" s="181" t="s">
        <v>355</v>
      </c>
      <c r="D1002" s="181"/>
      <c r="E1002" s="181" t="s">
        <v>21</v>
      </c>
      <c r="F1002" s="594" t="s">
        <v>1047</v>
      </c>
      <c r="G1002" s="592"/>
      <c r="H1002" s="592"/>
      <c r="I1002" s="593"/>
      <c r="J1002" s="181" t="s">
        <v>23</v>
      </c>
      <c r="K1002" s="255">
        <f>L1002+M1002</f>
        <v>28500</v>
      </c>
      <c r="L1002" s="367">
        <v>28500</v>
      </c>
      <c r="M1002" s="237"/>
      <c r="N1002" s="174"/>
      <c r="P1002" s="252"/>
      <c r="Q1002" s="453"/>
      <c r="R1002" s="47"/>
      <c r="S1002" s="47"/>
      <c r="T1002" s="46"/>
    </row>
    <row r="1003" spans="1:31" customHeight="1" ht="12.75" s="10" customFormat="1">
      <c r="A1003" s="226"/>
      <c r="B1003" s="266" t="s">
        <v>1890</v>
      </c>
      <c r="C1003" s="181" t="s">
        <v>355</v>
      </c>
      <c r="D1003" s="181"/>
      <c r="E1003" s="181" t="s">
        <v>21</v>
      </c>
      <c r="F1003" s="594" t="s">
        <v>1047</v>
      </c>
      <c r="G1003" s="592"/>
      <c r="H1003" s="592"/>
      <c r="I1003" s="593"/>
      <c r="J1003" s="181" t="s">
        <v>23</v>
      </c>
      <c r="K1003" s="255">
        <f>L1003+M1003</f>
        <v>7900</v>
      </c>
      <c r="L1003" s="367">
        <v>7900</v>
      </c>
      <c r="M1003" s="237"/>
      <c r="N1003" s="174"/>
      <c r="P1003" s="252"/>
      <c r="Q1003" s="453"/>
      <c r="R1003" s="47"/>
      <c r="S1003" s="47"/>
      <c r="T1003" s="46"/>
    </row>
    <row r="1004" spans="1:31" customHeight="1" ht="12.75" s="10" customFormat="1">
      <c r="A1004" s="226"/>
      <c r="B1004" s="266" t="s">
        <v>1891</v>
      </c>
      <c r="C1004" s="181" t="s">
        <v>355</v>
      </c>
      <c r="D1004" s="181"/>
      <c r="E1004" s="181" t="s">
        <v>21</v>
      </c>
      <c r="F1004" s="594" t="s">
        <v>1047</v>
      </c>
      <c r="G1004" s="592"/>
      <c r="H1004" s="592"/>
      <c r="I1004" s="593"/>
      <c r="J1004" s="181" t="s">
        <v>23</v>
      </c>
      <c r="K1004" s="255">
        <f>L1004+M1004</f>
        <v>481572</v>
      </c>
      <c r="L1004" s="367">
        <v>481572</v>
      </c>
      <c r="M1004" s="237"/>
      <c r="N1004" s="174"/>
      <c r="P1004" s="252"/>
      <c r="Q1004" s="453"/>
      <c r="R1004" s="47"/>
      <c r="S1004" s="47"/>
      <c r="T1004" s="46"/>
    </row>
    <row r="1005" spans="1:31" customHeight="1" ht="12.75" s="10" customFormat="1">
      <c r="A1005" s="226"/>
      <c r="B1005" s="266" t="s">
        <v>1892</v>
      </c>
      <c r="C1005" s="181" t="s">
        <v>355</v>
      </c>
      <c r="D1005" s="181"/>
      <c r="E1005" s="181" t="s">
        <v>21</v>
      </c>
      <c r="F1005" s="594" t="s">
        <v>1047</v>
      </c>
      <c r="G1005" s="592"/>
      <c r="H1005" s="592"/>
      <c r="I1005" s="593"/>
      <c r="J1005" s="181" t="s">
        <v>23</v>
      </c>
      <c r="K1005" s="255">
        <f>L1005+M1005</f>
        <v>48050</v>
      </c>
      <c r="L1005" s="367">
        <v>48050</v>
      </c>
      <c r="M1005" s="237"/>
      <c r="N1005" s="174"/>
      <c r="P1005" s="252"/>
      <c r="Q1005" s="453"/>
      <c r="R1005" s="47"/>
      <c r="S1005" s="47"/>
      <c r="T1005" s="46"/>
    </row>
    <row r="1006" spans="1:31" customHeight="1" ht="12.75" s="10" customFormat="1">
      <c r="A1006" s="226"/>
      <c r="B1006" s="295" t="s">
        <v>1893</v>
      </c>
      <c r="C1006" s="181" t="s">
        <v>355</v>
      </c>
      <c r="D1006" s="181"/>
      <c r="E1006" s="181" t="s">
        <v>21</v>
      </c>
      <c r="F1006" s="594" t="s">
        <v>1047</v>
      </c>
      <c r="G1006" s="592"/>
      <c r="H1006" s="592"/>
      <c r="I1006" s="593"/>
      <c r="J1006" s="181" t="s">
        <v>23</v>
      </c>
      <c r="K1006" s="255">
        <f>L1006+M1006</f>
        <v>45504</v>
      </c>
      <c r="L1006" s="367">
        <v>45504</v>
      </c>
      <c r="M1006" s="237"/>
      <c r="N1006" s="174"/>
      <c r="P1006" s="252"/>
      <c r="Q1006" s="453"/>
      <c r="R1006" s="47"/>
      <c r="S1006" s="47"/>
      <c r="T1006" s="46"/>
    </row>
    <row r="1007" spans="1:31" customHeight="1" ht="12.75" s="10" customFormat="1">
      <c r="A1007" s="226"/>
      <c r="B1007" s="295" t="s">
        <v>1894</v>
      </c>
      <c r="C1007" s="181" t="s">
        <v>355</v>
      </c>
      <c r="D1007" s="181"/>
      <c r="E1007" s="181" t="s">
        <v>21</v>
      </c>
      <c r="F1007" s="594" t="s">
        <v>1047</v>
      </c>
      <c r="G1007" s="592"/>
      <c r="H1007" s="592"/>
      <c r="I1007" s="593"/>
      <c r="J1007" s="181" t="s">
        <v>23</v>
      </c>
      <c r="K1007" s="255">
        <f>L1007+M1007</f>
        <v>40000</v>
      </c>
      <c r="L1007" s="367">
        <v>40000</v>
      </c>
      <c r="M1007" s="237"/>
      <c r="N1007" s="174"/>
      <c r="P1007" s="252"/>
      <c r="Q1007" s="453"/>
      <c r="R1007" s="47"/>
      <c r="S1007" s="47"/>
      <c r="T1007" s="46"/>
    </row>
    <row r="1008" spans="1:31" customHeight="1" ht="12.75" s="10" customFormat="1">
      <c r="A1008" s="226"/>
      <c r="B1008" s="266" t="s">
        <v>1895</v>
      </c>
      <c r="C1008" s="181" t="s">
        <v>355</v>
      </c>
      <c r="D1008" s="181"/>
      <c r="E1008" s="181" t="s">
        <v>21</v>
      </c>
      <c r="F1008" s="594" t="s">
        <v>1047</v>
      </c>
      <c r="G1008" s="592"/>
      <c r="H1008" s="592"/>
      <c r="I1008" s="593"/>
      <c r="J1008" s="181" t="s">
        <v>23</v>
      </c>
      <c r="K1008" s="255">
        <f>L1008+M1008</f>
        <v>2640</v>
      </c>
      <c r="L1008" s="367">
        <v>2640</v>
      </c>
      <c r="M1008" s="237"/>
      <c r="N1008" s="174"/>
      <c r="P1008" s="252"/>
      <c r="Q1008" s="453"/>
      <c r="R1008" s="47"/>
      <c r="S1008" s="47"/>
      <c r="T1008" s="46"/>
    </row>
    <row r="1009" spans="1:31" customHeight="1" ht="12.75" s="10" customFormat="1">
      <c r="A1009" s="226"/>
      <c r="B1009" s="266" t="s">
        <v>1896</v>
      </c>
      <c r="C1009" s="181" t="s">
        <v>355</v>
      </c>
      <c r="D1009" s="181"/>
      <c r="E1009" s="181" t="s">
        <v>21</v>
      </c>
      <c r="F1009" s="594" t="s">
        <v>1047</v>
      </c>
      <c r="G1009" s="592"/>
      <c r="H1009" s="592"/>
      <c r="I1009" s="593"/>
      <c r="J1009" s="181" t="s">
        <v>23</v>
      </c>
      <c r="K1009" s="255">
        <f>L1009+M1009</f>
        <v>550000</v>
      </c>
      <c r="L1009" s="367">
        <v>550000</v>
      </c>
      <c r="M1009" s="237"/>
      <c r="N1009" s="174"/>
      <c r="P1009" s="252"/>
      <c r="Q1009" s="453"/>
      <c r="R1009" s="47"/>
      <c r="S1009" s="47"/>
      <c r="T1009" s="46"/>
    </row>
    <row r="1010" spans="1:31" customHeight="1" ht="12.75" s="10" customFormat="1">
      <c r="A1010" s="226"/>
      <c r="B1010" s="266" t="s">
        <v>1897</v>
      </c>
      <c r="C1010" s="181" t="s">
        <v>355</v>
      </c>
      <c r="D1010" s="181"/>
      <c r="E1010" s="181" t="s">
        <v>21</v>
      </c>
      <c r="F1010" s="594" t="s">
        <v>1047</v>
      </c>
      <c r="G1010" s="592"/>
      <c r="H1010" s="592"/>
      <c r="I1010" s="593"/>
      <c r="J1010" s="181" t="s">
        <v>23</v>
      </c>
      <c r="K1010" s="255">
        <f>L1010+M1010</f>
        <v>20300</v>
      </c>
      <c r="L1010" s="367">
        <v>20300</v>
      </c>
      <c r="M1010" s="237"/>
      <c r="N1010" s="174"/>
      <c r="P1010" s="252"/>
      <c r="Q1010" s="453"/>
      <c r="R1010" s="47"/>
      <c r="S1010" s="47"/>
      <c r="T1010" s="46"/>
    </row>
    <row r="1011" spans="1:31" customHeight="1" ht="12.75" s="10" customFormat="1">
      <c r="A1011" s="226"/>
      <c r="B1011" s="295" t="s">
        <v>1898</v>
      </c>
      <c r="C1011" s="181" t="s">
        <v>355</v>
      </c>
      <c r="D1011" s="181"/>
      <c r="E1011" s="181" t="s">
        <v>21</v>
      </c>
      <c r="F1011" s="594" t="s">
        <v>1047</v>
      </c>
      <c r="G1011" s="592"/>
      <c r="H1011" s="592"/>
      <c r="I1011" s="593"/>
      <c r="J1011" s="181" t="s">
        <v>23</v>
      </c>
      <c r="K1011" s="255">
        <f>L1011+M1011</f>
        <v>63000</v>
      </c>
      <c r="L1011" s="367">
        <v>63000</v>
      </c>
      <c r="M1011" s="237"/>
      <c r="N1011" s="174"/>
      <c r="P1011" s="252"/>
      <c r="Q1011" s="453"/>
      <c r="R1011" s="47"/>
      <c r="S1011" s="47"/>
      <c r="T1011" s="46"/>
    </row>
    <row r="1012" spans="1:31" customHeight="1" ht="12.75" s="10" customFormat="1">
      <c r="A1012" s="226"/>
      <c r="B1012" s="266" t="s">
        <v>1899</v>
      </c>
      <c r="C1012" s="181" t="s">
        <v>355</v>
      </c>
      <c r="D1012" s="181"/>
      <c r="E1012" s="181" t="s">
        <v>21</v>
      </c>
      <c r="F1012" s="594" t="s">
        <v>1047</v>
      </c>
      <c r="G1012" s="592"/>
      <c r="H1012" s="592"/>
      <c r="I1012" s="593"/>
      <c r="J1012" s="181" t="s">
        <v>23</v>
      </c>
      <c r="K1012" s="255">
        <f>L1012+M1012</f>
        <v>1322640</v>
      </c>
      <c r="L1012" s="367">
        <v>1322640</v>
      </c>
      <c r="M1012" s="237"/>
      <c r="N1012" s="174"/>
      <c r="P1012" s="252"/>
      <c r="Q1012" s="453"/>
      <c r="R1012" s="47"/>
      <c r="S1012" s="47"/>
      <c r="T1012" s="46"/>
    </row>
    <row r="1013" spans="1:31" customHeight="1" ht="12.75" s="10" customFormat="1">
      <c r="A1013" s="226"/>
      <c r="B1013" s="266" t="s">
        <v>1900</v>
      </c>
      <c r="C1013" s="181" t="s">
        <v>355</v>
      </c>
      <c r="D1013" s="181"/>
      <c r="E1013" s="181" t="s">
        <v>21</v>
      </c>
      <c r="F1013" s="594" t="s">
        <v>1047</v>
      </c>
      <c r="G1013" s="592"/>
      <c r="H1013" s="592"/>
      <c r="I1013" s="593"/>
      <c r="J1013" s="181" t="s">
        <v>23</v>
      </c>
      <c r="K1013" s="255">
        <f>L1013+M1013</f>
        <v>85000</v>
      </c>
      <c r="L1013" s="367">
        <v>85000</v>
      </c>
      <c r="M1013" s="237"/>
      <c r="N1013" s="174"/>
      <c r="P1013" s="252"/>
      <c r="Q1013" s="453"/>
      <c r="R1013" s="47"/>
      <c r="S1013" s="47"/>
      <c r="T1013" s="46"/>
    </row>
    <row r="1014" spans="1:31" customHeight="1" ht="12.75" s="10" customFormat="1">
      <c r="A1014" s="226"/>
      <c r="B1014" s="266" t="s">
        <v>1901</v>
      </c>
      <c r="C1014" s="181" t="s">
        <v>355</v>
      </c>
      <c r="D1014" s="181"/>
      <c r="E1014" s="181" t="s">
        <v>21</v>
      </c>
      <c r="F1014" s="594" t="s">
        <v>1047</v>
      </c>
      <c r="G1014" s="592"/>
      <c r="H1014" s="592"/>
      <c r="I1014" s="593"/>
      <c r="J1014" s="181" t="s">
        <v>23</v>
      </c>
      <c r="K1014" s="255">
        <f>L1014+M1014</f>
        <v>102500</v>
      </c>
      <c r="L1014" s="367">
        <v>102500</v>
      </c>
      <c r="M1014" s="237"/>
      <c r="N1014" s="174"/>
      <c r="P1014" s="252"/>
      <c r="Q1014" s="453"/>
      <c r="R1014" s="47"/>
      <c r="S1014" s="47"/>
      <c r="T1014" s="46"/>
    </row>
    <row r="1015" spans="1:31" customHeight="1" ht="12.75" s="10" customFormat="1">
      <c r="A1015" s="226"/>
      <c r="B1015" s="266" t="s">
        <v>1902</v>
      </c>
      <c r="C1015" s="181" t="s">
        <v>355</v>
      </c>
      <c r="D1015" s="181"/>
      <c r="E1015" s="181" t="s">
        <v>21</v>
      </c>
      <c r="F1015" s="594" t="s">
        <v>1047</v>
      </c>
      <c r="G1015" s="592"/>
      <c r="H1015" s="592"/>
      <c r="I1015" s="593"/>
      <c r="J1015" s="181" t="s">
        <v>23</v>
      </c>
      <c r="K1015" s="255">
        <f>L1015+M1015</f>
        <v>93750</v>
      </c>
      <c r="L1015" s="367">
        <v>93750</v>
      </c>
      <c r="M1015" s="237"/>
      <c r="N1015" s="174"/>
      <c r="P1015" s="252"/>
      <c r="Q1015" s="453"/>
      <c r="R1015" s="47"/>
      <c r="S1015" s="47"/>
      <c r="T1015" s="46"/>
    </row>
    <row r="1016" spans="1:31" customHeight="1" ht="12.75" s="10" customFormat="1">
      <c r="A1016" s="226"/>
      <c r="B1016" s="266" t="s">
        <v>1903</v>
      </c>
      <c r="C1016" s="181" t="s">
        <v>355</v>
      </c>
      <c r="D1016" s="181"/>
      <c r="E1016" s="181" t="s">
        <v>21</v>
      </c>
      <c r="F1016" s="594" t="s">
        <v>1047</v>
      </c>
      <c r="G1016" s="592"/>
      <c r="H1016" s="592"/>
      <c r="I1016" s="593"/>
      <c r="J1016" s="181" t="s">
        <v>23</v>
      </c>
      <c r="K1016" s="255">
        <f>L1016+M1016</f>
        <v>140760</v>
      </c>
      <c r="L1016" s="367">
        <v>140760</v>
      </c>
      <c r="M1016" s="237"/>
      <c r="N1016" s="174"/>
      <c r="P1016" s="252"/>
      <c r="Q1016" s="453"/>
      <c r="R1016" s="47"/>
      <c r="S1016" s="47"/>
      <c r="T1016" s="46"/>
    </row>
    <row r="1017" spans="1:31" customHeight="1" ht="12.75" s="10" customFormat="1">
      <c r="A1017" s="226"/>
      <c r="B1017" s="266" t="s">
        <v>1904</v>
      </c>
      <c r="C1017" s="181" t="s">
        <v>355</v>
      </c>
      <c r="D1017" s="181"/>
      <c r="E1017" s="181" t="s">
        <v>21</v>
      </c>
      <c r="F1017" s="594" t="s">
        <v>1047</v>
      </c>
      <c r="G1017" s="592"/>
      <c r="H1017" s="592"/>
      <c r="I1017" s="593"/>
      <c r="J1017" s="181" t="s">
        <v>23</v>
      </c>
      <c r="K1017" s="255">
        <f>L1017+M1017</f>
        <v>1130000</v>
      </c>
      <c r="L1017" s="367">
        <v>1130000</v>
      </c>
      <c r="M1017" s="237"/>
      <c r="N1017" s="174"/>
      <c r="P1017" s="252"/>
      <c r="Q1017" s="453"/>
      <c r="R1017" s="47"/>
      <c r="S1017" s="47"/>
      <c r="T1017" s="46"/>
    </row>
    <row r="1018" spans="1:31" customHeight="1" ht="12.75" s="10" customFormat="1">
      <c r="A1018" s="226"/>
      <c r="B1018" s="295" t="s">
        <v>1905</v>
      </c>
      <c r="C1018" s="181" t="s">
        <v>355</v>
      </c>
      <c r="D1018" s="181"/>
      <c r="E1018" s="181" t="s">
        <v>21</v>
      </c>
      <c r="F1018" s="594" t="s">
        <v>1047</v>
      </c>
      <c r="G1018" s="592"/>
      <c r="H1018" s="592"/>
      <c r="I1018" s="593"/>
      <c r="J1018" s="181" t="s">
        <v>23</v>
      </c>
      <c r="K1018" s="255">
        <f>L1018+M1018</f>
        <v>99500</v>
      </c>
      <c r="L1018" s="367">
        <v>99500</v>
      </c>
      <c r="M1018" s="237"/>
      <c r="N1018" s="174"/>
      <c r="P1018" s="252"/>
      <c r="Q1018" s="453"/>
      <c r="R1018" s="47"/>
      <c r="S1018" s="47"/>
      <c r="T1018" s="46"/>
    </row>
    <row r="1019" spans="1:31" customHeight="1" ht="12.75" s="10" customFormat="1">
      <c r="A1019" s="226"/>
      <c r="B1019" s="266" t="s">
        <v>1906</v>
      </c>
      <c r="C1019" s="181" t="s">
        <v>355</v>
      </c>
      <c r="D1019" s="181"/>
      <c r="E1019" s="181" t="s">
        <v>21</v>
      </c>
      <c r="F1019" s="594" t="s">
        <v>1047</v>
      </c>
      <c r="G1019" s="592"/>
      <c r="H1019" s="592"/>
      <c r="I1019" s="593"/>
      <c r="J1019" s="181" t="s">
        <v>23</v>
      </c>
      <c r="K1019" s="255">
        <f>L1019+M1019</f>
        <v>160200</v>
      </c>
      <c r="L1019" s="367">
        <v>160200</v>
      </c>
      <c r="M1019" s="237"/>
      <c r="N1019" s="174"/>
      <c r="P1019" s="252"/>
      <c r="Q1019" s="453"/>
      <c r="R1019" s="47"/>
      <c r="S1019" s="47"/>
      <c r="T1019" s="46"/>
    </row>
    <row r="1020" spans="1:31" customHeight="1" ht="12.75" s="10" customFormat="1">
      <c r="A1020" s="226"/>
      <c r="B1020" s="266" t="s">
        <v>1907</v>
      </c>
      <c r="C1020" s="181" t="s">
        <v>355</v>
      </c>
      <c r="D1020" s="181"/>
      <c r="E1020" s="181" t="s">
        <v>21</v>
      </c>
      <c r="F1020" s="594" t="s">
        <v>1047</v>
      </c>
      <c r="G1020" s="592"/>
      <c r="H1020" s="592"/>
      <c r="I1020" s="593"/>
      <c r="J1020" s="181" t="s">
        <v>23</v>
      </c>
      <c r="K1020" s="255">
        <f>L1020+M1020</f>
        <v>52600</v>
      </c>
      <c r="L1020" s="367">
        <v>52600</v>
      </c>
      <c r="M1020" s="237"/>
      <c r="N1020" s="174"/>
      <c r="P1020" s="252"/>
      <c r="Q1020" s="453"/>
      <c r="R1020" s="47"/>
      <c r="S1020" s="47"/>
      <c r="T1020" s="46"/>
    </row>
    <row r="1021" spans="1:31" customHeight="1" ht="12.75" s="10" customFormat="1">
      <c r="A1021" s="226"/>
      <c r="B1021" s="266" t="s">
        <v>1908</v>
      </c>
      <c r="C1021" s="181" t="s">
        <v>355</v>
      </c>
      <c r="D1021" s="181"/>
      <c r="E1021" s="181" t="s">
        <v>21</v>
      </c>
      <c r="F1021" s="594" t="s">
        <v>1047</v>
      </c>
      <c r="G1021" s="592"/>
      <c r="H1021" s="592"/>
      <c r="I1021" s="593"/>
      <c r="J1021" s="181" t="s">
        <v>23</v>
      </c>
      <c r="K1021" s="255">
        <f>L1021+M1021</f>
        <v>199900</v>
      </c>
      <c r="L1021" s="367">
        <v>199900</v>
      </c>
      <c r="M1021" s="237"/>
      <c r="N1021" s="174"/>
      <c r="P1021" s="252"/>
      <c r="Q1021" s="453"/>
      <c r="R1021" s="47"/>
      <c r="S1021" s="47"/>
      <c r="T1021" s="46"/>
    </row>
    <row r="1022" spans="1:31" customHeight="1" ht="12.75" s="10" customFormat="1">
      <c r="A1022" s="226"/>
      <c r="B1022" s="266" t="s">
        <v>1909</v>
      </c>
      <c r="C1022" s="181" t="s">
        <v>355</v>
      </c>
      <c r="D1022" s="181"/>
      <c r="E1022" s="181" t="s">
        <v>21</v>
      </c>
      <c r="F1022" s="594" t="s">
        <v>1047</v>
      </c>
      <c r="G1022" s="592"/>
      <c r="H1022" s="592"/>
      <c r="I1022" s="593"/>
      <c r="J1022" s="181" t="s">
        <v>23</v>
      </c>
      <c r="K1022" s="255">
        <f>L1022+M1022</f>
        <v>22176</v>
      </c>
      <c r="L1022" s="367">
        <v>22176</v>
      </c>
      <c r="M1022" s="237"/>
      <c r="N1022" s="174"/>
      <c r="P1022" s="252"/>
      <c r="Q1022" s="453"/>
      <c r="R1022" s="47"/>
      <c r="S1022" s="47"/>
      <c r="T1022" s="46"/>
    </row>
    <row r="1023" spans="1:31" customHeight="1" ht="12.75" s="10" customFormat="1">
      <c r="A1023" s="226"/>
      <c r="B1023" s="266" t="s">
        <v>1910</v>
      </c>
      <c r="C1023" s="181" t="s">
        <v>355</v>
      </c>
      <c r="D1023" s="181"/>
      <c r="E1023" s="181" t="s">
        <v>21</v>
      </c>
      <c r="F1023" s="594" t="s">
        <v>1047</v>
      </c>
      <c r="G1023" s="592"/>
      <c r="H1023" s="592"/>
      <c r="I1023" s="593"/>
      <c r="J1023" s="181" t="s">
        <v>23</v>
      </c>
      <c r="K1023" s="255">
        <f>L1023+M1023</f>
        <v>27250</v>
      </c>
      <c r="L1023" s="367">
        <v>27250</v>
      </c>
      <c r="M1023" s="237"/>
      <c r="N1023" s="174"/>
      <c r="P1023" s="252"/>
      <c r="Q1023" s="453"/>
      <c r="R1023" s="47"/>
      <c r="S1023" s="47"/>
      <c r="T1023" s="46"/>
    </row>
    <row r="1024" spans="1:31" customHeight="1" ht="12.75" s="10" customFormat="1">
      <c r="A1024" s="226"/>
      <c r="B1024" s="266" t="s">
        <v>1911</v>
      </c>
      <c r="C1024" s="181" t="s">
        <v>355</v>
      </c>
      <c r="D1024" s="181"/>
      <c r="E1024" s="181" t="s">
        <v>21</v>
      </c>
      <c r="F1024" s="594" t="s">
        <v>1047</v>
      </c>
      <c r="G1024" s="592"/>
      <c r="H1024" s="592"/>
      <c r="I1024" s="593"/>
      <c r="J1024" s="181" t="s">
        <v>23</v>
      </c>
      <c r="K1024" s="255">
        <f>L1024+M1024</f>
        <v>114660</v>
      </c>
      <c r="L1024" s="367">
        <v>114660</v>
      </c>
      <c r="M1024" s="237"/>
      <c r="N1024" s="174"/>
      <c r="P1024" s="252"/>
      <c r="Q1024" s="453"/>
      <c r="R1024" s="47"/>
      <c r="S1024" s="47"/>
      <c r="T1024" s="46"/>
    </row>
    <row r="1025" spans="1:31" customHeight="1" ht="12.75" s="10" customFormat="1">
      <c r="A1025" s="226"/>
      <c r="B1025" s="266" t="s">
        <v>1912</v>
      </c>
      <c r="C1025" s="181" t="s">
        <v>355</v>
      </c>
      <c r="D1025" s="181"/>
      <c r="E1025" s="181" t="s">
        <v>21</v>
      </c>
      <c r="F1025" s="594" t="s">
        <v>1047</v>
      </c>
      <c r="G1025" s="592"/>
      <c r="H1025" s="592"/>
      <c r="I1025" s="593"/>
      <c r="J1025" s="181" t="s">
        <v>23</v>
      </c>
      <c r="K1025" s="255">
        <f>L1025+M1025</f>
        <v>1825000</v>
      </c>
      <c r="L1025" s="367">
        <v>1825000</v>
      </c>
      <c r="M1025" s="237"/>
      <c r="N1025" s="174"/>
      <c r="P1025" s="252"/>
      <c r="Q1025" s="453"/>
      <c r="R1025" s="47"/>
      <c r="S1025" s="47"/>
      <c r="T1025" s="46"/>
    </row>
    <row r="1026" spans="1:31" customHeight="1" ht="12.75" s="10" customFormat="1">
      <c r="A1026" s="226"/>
      <c r="B1026" s="295" t="s">
        <v>1913</v>
      </c>
      <c r="C1026" s="181" t="s">
        <v>355</v>
      </c>
      <c r="D1026" s="181"/>
      <c r="E1026" s="181" t="s">
        <v>21</v>
      </c>
      <c r="F1026" s="594" t="s">
        <v>1047</v>
      </c>
      <c r="G1026" s="592"/>
      <c r="H1026" s="592"/>
      <c r="I1026" s="593"/>
      <c r="J1026" s="181" t="s">
        <v>23</v>
      </c>
      <c r="K1026" s="255">
        <f>L1026+M1026</f>
        <v>3598000</v>
      </c>
      <c r="L1026" s="367">
        <v>3598000</v>
      </c>
      <c r="M1026" s="237"/>
      <c r="N1026" s="174"/>
      <c r="P1026" s="252"/>
      <c r="Q1026" s="453"/>
      <c r="R1026" s="47"/>
      <c r="S1026" s="47"/>
      <c r="T1026" s="46"/>
    </row>
    <row r="1027" spans="1:31" customHeight="1" ht="12.75" s="10" customFormat="1">
      <c r="A1027" s="226"/>
      <c r="B1027" s="266" t="s">
        <v>1914</v>
      </c>
      <c r="C1027" s="181" t="s">
        <v>355</v>
      </c>
      <c r="D1027" s="181"/>
      <c r="E1027" s="181" t="s">
        <v>21</v>
      </c>
      <c r="F1027" s="594" t="s">
        <v>1047</v>
      </c>
      <c r="G1027" s="592"/>
      <c r="H1027" s="592"/>
      <c r="I1027" s="593"/>
      <c r="J1027" s="181" t="s">
        <v>23</v>
      </c>
      <c r="K1027" s="255">
        <f>L1027+M1027</f>
        <v>465090</v>
      </c>
      <c r="L1027" s="367">
        <v>465090</v>
      </c>
      <c r="M1027" s="237"/>
      <c r="N1027" s="174"/>
      <c r="P1027" s="252"/>
      <c r="Q1027" s="453"/>
      <c r="R1027" s="47"/>
      <c r="S1027" s="47"/>
      <c r="T1027" s="46"/>
    </row>
    <row r="1028" spans="1:31" customHeight="1" ht="12.75" s="10" customFormat="1">
      <c r="A1028" s="226"/>
      <c r="B1028" s="266" t="s">
        <v>1915</v>
      </c>
      <c r="C1028" s="181" t="s">
        <v>355</v>
      </c>
      <c r="D1028" s="181"/>
      <c r="E1028" s="181" t="s">
        <v>21</v>
      </c>
      <c r="F1028" s="594" t="s">
        <v>1047</v>
      </c>
      <c r="G1028" s="592"/>
      <c r="H1028" s="592"/>
      <c r="I1028" s="593"/>
      <c r="J1028" s="181" t="s">
        <v>23</v>
      </c>
      <c r="K1028" s="255">
        <f>L1028+M1028</f>
        <v>141875</v>
      </c>
      <c r="L1028" s="367">
        <v>141875</v>
      </c>
      <c r="M1028" s="237"/>
      <c r="N1028" s="174"/>
      <c r="P1028" s="252"/>
      <c r="Q1028" s="453"/>
      <c r="R1028" s="47"/>
      <c r="S1028" s="47"/>
      <c r="T1028" s="46"/>
    </row>
    <row r="1029" spans="1:31" customHeight="1" ht="12.75" s="10" customFormat="1">
      <c r="A1029" s="226"/>
      <c r="B1029" s="295" t="s">
        <v>1916</v>
      </c>
      <c r="C1029" s="181" t="s">
        <v>355</v>
      </c>
      <c r="D1029" s="181"/>
      <c r="E1029" s="181" t="s">
        <v>21</v>
      </c>
      <c r="F1029" s="594" t="s">
        <v>1047</v>
      </c>
      <c r="G1029" s="592"/>
      <c r="H1029" s="592"/>
      <c r="I1029" s="593"/>
      <c r="J1029" s="181" t="s">
        <v>23</v>
      </c>
      <c r="K1029" s="255">
        <f>L1029+M1029</f>
        <v>13860</v>
      </c>
      <c r="L1029" s="367">
        <v>13860</v>
      </c>
      <c r="M1029" s="237"/>
      <c r="N1029" s="174"/>
      <c r="P1029" s="252"/>
      <c r="Q1029" s="453"/>
      <c r="R1029" s="47"/>
      <c r="S1029" s="47"/>
      <c r="T1029" s="46"/>
    </row>
    <row r="1030" spans="1:31" customHeight="1" ht="12.75" s="10" customFormat="1">
      <c r="A1030" s="226"/>
      <c r="B1030" s="266" t="s">
        <v>1917</v>
      </c>
      <c r="C1030" s="181" t="s">
        <v>355</v>
      </c>
      <c r="D1030" s="181"/>
      <c r="E1030" s="181" t="s">
        <v>21</v>
      </c>
      <c r="F1030" s="594" t="s">
        <v>1047</v>
      </c>
      <c r="G1030" s="592"/>
      <c r="H1030" s="592"/>
      <c r="I1030" s="593"/>
      <c r="J1030" s="181" t="s">
        <v>23</v>
      </c>
      <c r="K1030" s="255">
        <f>L1030+M1030</f>
        <v>156400</v>
      </c>
      <c r="L1030" s="367">
        <v>156400</v>
      </c>
      <c r="M1030" s="237"/>
      <c r="N1030" s="174"/>
      <c r="P1030" s="252"/>
      <c r="Q1030" s="453"/>
      <c r="R1030" s="47"/>
      <c r="S1030" s="47"/>
      <c r="T1030" s="46"/>
    </row>
    <row r="1031" spans="1:31" customHeight="1" ht="12.75" s="10" customFormat="1">
      <c r="A1031" s="226"/>
      <c r="B1031" s="266" t="s">
        <v>1918</v>
      </c>
      <c r="C1031" s="181" t="s">
        <v>355</v>
      </c>
      <c r="D1031" s="181"/>
      <c r="E1031" s="181" t="s">
        <v>21</v>
      </c>
      <c r="F1031" s="594" t="s">
        <v>1047</v>
      </c>
      <c r="G1031" s="592"/>
      <c r="H1031" s="592"/>
      <c r="I1031" s="593"/>
      <c r="J1031" s="181" t="s">
        <v>23</v>
      </c>
      <c r="K1031" s="255">
        <f>L1031+M1031</f>
        <v>77200</v>
      </c>
      <c r="L1031" s="367">
        <v>77200</v>
      </c>
      <c r="M1031" s="237"/>
      <c r="N1031" s="174"/>
      <c r="P1031" s="252"/>
      <c r="Q1031" s="453"/>
      <c r="R1031" s="47"/>
      <c r="S1031" s="47"/>
      <c r="T1031" s="46"/>
    </row>
    <row r="1032" spans="1:31" customHeight="1" ht="12.75" s="10" customFormat="1">
      <c r="A1032" s="226"/>
      <c r="B1032" s="266" t="s">
        <v>1919</v>
      </c>
      <c r="C1032" s="181" t="s">
        <v>355</v>
      </c>
      <c r="D1032" s="181"/>
      <c r="E1032" s="181" t="s">
        <v>21</v>
      </c>
      <c r="F1032" s="594" t="s">
        <v>1047</v>
      </c>
      <c r="G1032" s="592"/>
      <c r="H1032" s="592"/>
      <c r="I1032" s="593"/>
      <c r="J1032" s="181" t="s">
        <v>23</v>
      </c>
      <c r="K1032" s="255">
        <f>L1032+M1032</f>
        <v>18400</v>
      </c>
      <c r="L1032" s="367">
        <v>18400</v>
      </c>
      <c r="M1032" s="237"/>
      <c r="N1032" s="174"/>
      <c r="P1032" s="252"/>
      <c r="Q1032" s="453"/>
      <c r="R1032" s="47"/>
      <c r="S1032" s="47"/>
      <c r="T1032" s="46"/>
    </row>
    <row r="1033" spans="1:31" customHeight="1" ht="12.75" s="10" customFormat="1">
      <c r="A1033" s="226"/>
      <c r="B1033" s="266" t="s">
        <v>1920</v>
      </c>
      <c r="C1033" s="181" t="s">
        <v>355</v>
      </c>
      <c r="D1033" s="181"/>
      <c r="E1033" s="181" t="s">
        <v>21</v>
      </c>
      <c r="F1033" s="594" t="s">
        <v>1047</v>
      </c>
      <c r="G1033" s="592"/>
      <c r="H1033" s="592"/>
      <c r="I1033" s="593"/>
      <c r="J1033" s="181" t="s">
        <v>23</v>
      </c>
      <c r="K1033" s="255">
        <f>L1033+M1033</f>
        <v>12096</v>
      </c>
      <c r="L1033" s="367">
        <v>12096</v>
      </c>
      <c r="M1033" s="237"/>
      <c r="N1033" s="174"/>
      <c r="P1033" s="252"/>
      <c r="Q1033" s="453"/>
      <c r="R1033" s="47"/>
      <c r="S1033" s="47"/>
      <c r="T1033" s="46"/>
    </row>
    <row r="1034" spans="1:31" customHeight="1" ht="12.75" s="10" customFormat="1">
      <c r="A1034" s="226"/>
      <c r="B1034" s="266" t="s">
        <v>1921</v>
      </c>
      <c r="C1034" s="181" t="s">
        <v>355</v>
      </c>
      <c r="D1034" s="181"/>
      <c r="E1034" s="181" t="s">
        <v>21</v>
      </c>
      <c r="F1034" s="594" t="s">
        <v>1047</v>
      </c>
      <c r="G1034" s="592"/>
      <c r="H1034" s="592"/>
      <c r="I1034" s="593"/>
      <c r="J1034" s="181" t="s">
        <v>23</v>
      </c>
      <c r="K1034" s="255">
        <f>L1034+M1034</f>
        <v>72000</v>
      </c>
      <c r="L1034" s="367">
        <v>72000</v>
      </c>
      <c r="M1034" s="237"/>
      <c r="N1034" s="174"/>
      <c r="P1034" s="252"/>
      <c r="Q1034" s="453"/>
      <c r="R1034" s="47"/>
      <c r="S1034" s="47"/>
      <c r="T1034" s="46"/>
    </row>
    <row r="1035" spans="1:31" customHeight="1" ht="12.75" s="10" customFormat="1">
      <c r="A1035" s="226"/>
      <c r="B1035" s="266" t="s">
        <v>1922</v>
      </c>
      <c r="C1035" s="181" t="s">
        <v>355</v>
      </c>
      <c r="D1035" s="181"/>
      <c r="E1035" s="181" t="s">
        <v>21</v>
      </c>
      <c r="F1035" s="594" t="s">
        <v>1047</v>
      </c>
      <c r="G1035" s="592"/>
      <c r="H1035" s="592"/>
      <c r="I1035" s="593"/>
      <c r="J1035" s="181" t="s">
        <v>23</v>
      </c>
      <c r="K1035" s="255">
        <f>L1035+M1035</f>
        <v>26400</v>
      </c>
      <c r="L1035" s="367">
        <v>26400</v>
      </c>
      <c r="M1035" s="237"/>
      <c r="N1035" s="174"/>
      <c r="P1035" s="252"/>
      <c r="Q1035" s="453"/>
      <c r="R1035" s="47"/>
      <c r="S1035" s="47"/>
      <c r="T1035" s="46"/>
    </row>
    <row r="1036" spans="1:31" customHeight="1" ht="12.75" s="10" customFormat="1">
      <c r="A1036" s="226"/>
      <c r="B1036" s="266" t="s">
        <v>1923</v>
      </c>
      <c r="C1036" s="181" t="s">
        <v>355</v>
      </c>
      <c r="D1036" s="181"/>
      <c r="E1036" s="181" t="s">
        <v>21</v>
      </c>
      <c r="F1036" s="594" t="s">
        <v>1047</v>
      </c>
      <c r="G1036" s="592"/>
      <c r="H1036" s="592"/>
      <c r="I1036" s="593"/>
      <c r="J1036" s="181" t="s">
        <v>23</v>
      </c>
      <c r="K1036" s="255">
        <f>L1036+M1036</f>
        <v>63700</v>
      </c>
      <c r="L1036" s="367">
        <v>63700</v>
      </c>
      <c r="M1036" s="237"/>
      <c r="N1036" s="174"/>
      <c r="P1036" s="252"/>
      <c r="Q1036" s="453"/>
      <c r="R1036" s="47"/>
      <c r="S1036" s="47"/>
      <c r="T1036" s="46"/>
    </row>
    <row r="1037" spans="1:31" customHeight="1" ht="12.75" s="10" customFormat="1">
      <c r="A1037" s="226"/>
      <c r="B1037" s="265" t="s">
        <v>1924</v>
      </c>
      <c r="C1037" s="181" t="s">
        <v>355</v>
      </c>
      <c r="D1037" s="181"/>
      <c r="E1037" s="181" t="s">
        <v>21</v>
      </c>
      <c r="F1037" s="594" t="s">
        <v>1047</v>
      </c>
      <c r="G1037" s="592"/>
      <c r="H1037" s="592"/>
      <c r="I1037" s="593"/>
      <c r="J1037" s="181" t="s">
        <v>23</v>
      </c>
      <c r="K1037" s="255">
        <f>L1037+M1037</f>
        <v>9550</v>
      </c>
      <c r="L1037" s="367">
        <v>9550</v>
      </c>
      <c r="M1037" s="237"/>
      <c r="N1037" s="174"/>
      <c r="P1037" s="252"/>
      <c r="Q1037" s="453"/>
      <c r="R1037" s="47"/>
      <c r="S1037" s="47"/>
      <c r="T1037" s="46"/>
    </row>
    <row r="1038" spans="1:31" customHeight="1" ht="12.75" s="10" customFormat="1">
      <c r="A1038" s="226"/>
      <c r="B1038" s="295" t="s">
        <v>1925</v>
      </c>
      <c r="C1038" s="181" t="s">
        <v>355</v>
      </c>
      <c r="D1038" s="181"/>
      <c r="E1038" s="181" t="s">
        <v>21</v>
      </c>
      <c r="F1038" s="594" t="s">
        <v>1047</v>
      </c>
      <c r="G1038" s="592"/>
      <c r="H1038" s="592"/>
      <c r="I1038" s="593"/>
      <c r="J1038" s="181" t="s">
        <v>23</v>
      </c>
      <c r="K1038" s="255">
        <f>L1038+M1038</f>
        <v>16560</v>
      </c>
      <c r="L1038" s="367">
        <v>16560</v>
      </c>
      <c r="M1038" s="237"/>
      <c r="N1038" s="174"/>
      <c r="P1038" s="252"/>
      <c r="Q1038" s="453"/>
      <c r="R1038" s="47"/>
      <c r="S1038" s="47"/>
      <c r="T1038" s="46"/>
    </row>
    <row r="1039" spans="1:31" customHeight="1" ht="12.75" s="10" customFormat="1">
      <c r="A1039" s="226"/>
      <c r="B1039" s="266" t="s">
        <v>1926</v>
      </c>
      <c r="C1039" s="181" t="s">
        <v>355</v>
      </c>
      <c r="D1039" s="181"/>
      <c r="E1039" s="181" t="s">
        <v>21</v>
      </c>
      <c r="F1039" s="594" t="s">
        <v>1047</v>
      </c>
      <c r="G1039" s="592"/>
      <c r="H1039" s="592"/>
      <c r="I1039" s="593"/>
      <c r="J1039" s="181" t="s">
        <v>23</v>
      </c>
      <c r="K1039" s="255">
        <f>L1039+M1039</f>
        <v>32300</v>
      </c>
      <c r="L1039" s="367">
        <v>32300</v>
      </c>
      <c r="M1039" s="237"/>
      <c r="N1039" s="174"/>
      <c r="P1039" s="252"/>
      <c r="Q1039" s="453"/>
      <c r="R1039" s="47"/>
      <c r="S1039" s="47"/>
      <c r="T1039" s="46"/>
    </row>
    <row r="1040" spans="1:31" customHeight="1" ht="12.75" s="10" customFormat="1">
      <c r="A1040" s="226"/>
      <c r="B1040" s="266" t="s">
        <v>1927</v>
      </c>
      <c r="C1040" s="181" t="s">
        <v>355</v>
      </c>
      <c r="D1040" s="181"/>
      <c r="E1040" s="181" t="s">
        <v>21</v>
      </c>
      <c r="F1040" s="594" t="s">
        <v>1047</v>
      </c>
      <c r="G1040" s="592"/>
      <c r="H1040" s="592"/>
      <c r="I1040" s="593"/>
      <c r="J1040" s="181" t="s">
        <v>23</v>
      </c>
      <c r="K1040" s="255">
        <f>L1040+M1040</f>
        <v>35000</v>
      </c>
      <c r="L1040" s="367">
        <v>35000</v>
      </c>
      <c r="M1040" s="237"/>
      <c r="N1040" s="174"/>
      <c r="P1040" s="252"/>
      <c r="Q1040" s="453"/>
      <c r="R1040" s="47"/>
      <c r="S1040" s="47"/>
      <c r="T1040" s="46"/>
    </row>
    <row r="1041" spans="1:31" customHeight="1" ht="12.75" s="10" customFormat="1">
      <c r="A1041" s="226"/>
      <c r="B1041" s="265" t="s">
        <v>1928</v>
      </c>
      <c r="C1041" s="181" t="s">
        <v>355</v>
      </c>
      <c r="D1041" s="181"/>
      <c r="E1041" s="181" t="s">
        <v>21</v>
      </c>
      <c r="F1041" s="594" t="s">
        <v>1047</v>
      </c>
      <c r="G1041" s="592"/>
      <c r="H1041" s="592"/>
      <c r="I1041" s="593"/>
      <c r="J1041" s="181" t="s">
        <v>23</v>
      </c>
      <c r="K1041" s="255">
        <f>L1041+M1041</f>
        <v>19500</v>
      </c>
      <c r="L1041" s="367">
        <v>19500</v>
      </c>
      <c r="M1041" s="237"/>
      <c r="N1041" s="174"/>
      <c r="P1041" s="252"/>
      <c r="Q1041" s="453"/>
      <c r="R1041" s="47"/>
      <c r="S1041" s="47"/>
      <c r="T1041" s="46"/>
    </row>
    <row r="1042" spans="1:31" customHeight="1" ht="12.75" s="10" customFormat="1">
      <c r="A1042" s="226"/>
      <c r="B1042" s="266" t="s">
        <v>1929</v>
      </c>
      <c r="C1042" s="181" t="s">
        <v>355</v>
      </c>
      <c r="D1042" s="181"/>
      <c r="E1042" s="181" t="s">
        <v>21</v>
      </c>
      <c r="F1042" s="594" t="s">
        <v>1047</v>
      </c>
      <c r="G1042" s="592"/>
      <c r="H1042" s="592"/>
      <c r="I1042" s="593"/>
      <c r="J1042" s="181" t="s">
        <v>23</v>
      </c>
      <c r="K1042" s="255">
        <f>L1042+M1042</f>
        <v>16350</v>
      </c>
      <c r="L1042" s="367">
        <v>16350</v>
      </c>
      <c r="M1042" s="237"/>
      <c r="N1042" s="174"/>
      <c r="P1042" s="252"/>
      <c r="Q1042" s="453"/>
      <c r="R1042" s="47"/>
      <c r="S1042" s="47"/>
      <c r="T1042" s="46"/>
    </row>
    <row r="1043" spans="1:31" customHeight="1" ht="12.75" s="10" customFormat="1">
      <c r="A1043" s="226"/>
      <c r="B1043" s="266" t="s">
        <v>1930</v>
      </c>
      <c r="C1043" s="181" t="s">
        <v>355</v>
      </c>
      <c r="D1043" s="181"/>
      <c r="E1043" s="181" t="s">
        <v>21</v>
      </c>
      <c r="F1043" s="594" t="s">
        <v>1047</v>
      </c>
      <c r="G1043" s="592"/>
      <c r="H1043" s="592"/>
      <c r="I1043" s="593"/>
      <c r="J1043" s="181" t="s">
        <v>23</v>
      </c>
      <c r="K1043" s="255">
        <f>L1043+M1043</f>
        <v>31000</v>
      </c>
      <c r="L1043" s="367">
        <v>31000</v>
      </c>
      <c r="M1043" s="237"/>
      <c r="N1043" s="174"/>
      <c r="P1043" s="252"/>
      <c r="Q1043" s="453"/>
      <c r="R1043" s="47"/>
      <c r="S1043" s="47"/>
      <c r="T1043" s="46"/>
    </row>
    <row r="1044" spans="1:31" customHeight="1" ht="12.75" s="10" customFormat="1">
      <c r="A1044" s="226"/>
      <c r="B1044" s="265" t="s">
        <v>1931</v>
      </c>
      <c r="C1044" s="181" t="s">
        <v>355</v>
      </c>
      <c r="D1044" s="181"/>
      <c r="E1044" s="181" t="s">
        <v>21</v>
      </c>
      <c r="F1044" s="594" t="s">
        <v>1047</v>
      </c>
      <c r="G1044" s="592"/>
      <c r="H1044" s="592"/>
      <c r="I1044" s="593"/>
      <c r="J1044" s="181" t="s">
        <v>23</v>
      </c>
      <c r="K1044" s="255">
        <f>L1044+M1044</f>
        <v>324900</v>
      </c>
      <c r="L1044" s="367">
        <v>324900</v>
      </c>
      <c r="M1044" s="237"/>
      <c r="N1044" s="174"/>
      <c r="P1044" s="252"/>
      <c r="Q1044" s="453"/>
      <c r="R1044" s="47"/>
      <c r="S1044" s="47"/>
      <c r="T1044" s="46"/>
    </row>
    <row r="1045" spans="1:31" customHeight="1" ht="12.75" s="10" customFormat="1">
      <c r="A1045" s="226"/>
      <c r="B1045" s="266" t="s">
        <v>1932</v>
      </c>
      <c r="C1045" s="181" t="s">
        <v>355</v>
      </c>
      <c r="D1045" s="181"/>
      <c r="E1045" s="181" t="s">
        <v>21</v>
      </c>
      <c r="F1045" s="594" t="s">
        <v>1047</v>
      </c>
      <c r="G1045" s="592"/>
      <c r="H1045" s="592"/>
      <c r="I1045" s="593"/>
      <c r="J1045" s="181" t="s">
        <v>23</v>
      </c>
      <c r="K1045" s="255">
        <f>L1045+M1045</f>
        <v>145500</v>
      </c>
      <c r="L1045" s="367">
        <v>145500</v>
      </c>
      <c r="M1045" s="237"/>
      <c r="N1045" s="174"/>
      <c r="P1045" s="252"/>
      <c r="Q1045" s="453"/>
      <c r="R1045" s="47"/>
      <c r="S1045" s="47"/>
      <c r="T1045" s="46"/>
    </row>
    <row r="1046" spans="1:31" customHeight="1" ht="12.75" s="10" customFormat="1">
      <c r="A1046" s="226"/>
      <c r="B1046" s="266" t="s">
        <v>1933</v>
      </c>
      <c r="C1046" s="181" t="s">
        <v>355</v>
      </c>
      <c r="D1046" s="181"/>
      <c r="E1046" s="181" t="s">
        <v>21</v>
      </c>
      <c r="F1046" s="594" t="s">
        <v>1047</v>
      </c>
      <c r="G1046" s="592"/>
      <c r="H1046" s="592"/>
      <c r="I1046" s="593"/>
      <c r="J1046" s="181" t="s">
        <v>23</v>
      </c>
      <c r="K1046" s="255">
        <f>L1046+M1046</f>
        <v>838000</v>
      </c>
      <c r="L1046" s="367">
        <v>838000</v>
      </c>
      <c r="M1046" s="237"/>
      <c r="N1046" s="174"/>
      <c r="P1046" s="252"/>
      <c r="Q1046" s="453"/>
      <c r="R1046" s="47"/>
      <c r="S1046" s="47"/>
      <c r="T1046" s="46"/>
    </row>
    <row r="1047" spans="1:31" customHeight="1" ht="12.75" s="10" customFormat="1">
      <c r="A1047" s="226"/>
      <c r="B1047" s="266" t="s">
        <v>1934</v>
      </c>
      <c r="C1047" s="181" t="s">
        <v>355</v>
      </c>
      <c r="D1047" s="181"/>
      <c r="E1047" s="181" t="s">
        <v>21</v>
      </c>
      <c r="F1047" s="594" t="s">
        <v>1047</v>
      </c>
      <c r="G1047" s="592"/>
      <c r="H1047" s="592"/>
      <c r="I1047" s="593"/>
      <c r="J1047" s="181" t="s">
        <v>23</v>
      </c>
      <c r="K1047" s="255">
        <f>L1047+M1047</f>
        <v>34257</v>
      </c>
      <c r="L1047" s="367">
        <v>34257</v>
      </c>
      <c r="M1047" s="237"/>
      <c r="N1047" s="174"/>
      <c r="P1047" s="252"/>
      <c r="Q1047" s="453"/>
      <c r="R1047" s="47"/>
      <c r="S1047" s="47"/>
      <c r="T1047" s="46"/>
    </row>
    <row r="1048" spans="1:31" customHeight="1" ht="12.75" s="10" customFormat="1">
      <c r="A1048" s="226"/>
      <c r="B1048" s="266" t="s">
        <v>1935</v>
      </c>
      <c r="C1048" s="181" t="s">
        <v>355</v>
      </c>
      <c r="D1048" s="181"/>
      <c r="E1048" s="181" t="s">
        <v>21</v>
      </c>
      <c r="F1048" s="594" t="s">
        <v>1047</v>
      </c>
      <c r="G1048" s="592"/>
      <c r="H1048" s="592"/>
      <c r="I1048" s="593"/>
      <c r="J1048" s="181" t="s">
        <v>23</v>
      </c>
      <c r="K1048" s="255">
        <f>L1048+M1048</f>
        <v>29150</v>
      </c>
      <c r="L1048" s="367">
        <v>29150</v>
      </c>
      <c r="M1048" s="237"/>
      <c r="N1048" s="174"/>
      <c r="P1048" s="252"/>
      <c r="Q1048" s="453"/>
      <c r="R1048" s="47"/>
      <c r="S1048" s="47"/>
      <c r="T1048" s="46"/>
    </row>
    <row r="1049" spans="1:31" customHeight="1" ht="12.75" s="10" customFormat="1">
      <c r="A1049" s="226"/>
      <c r="B1049" s="295" t="s">
        <v>1936</v>
      </c>
      <c r="C1049" s="181" t="s">
        <v>355</v>
      </c>
      <c r="D1049" s="181"/>
      <c r="E1049" s="181" t="s">
        <v>21</v>
      </c>
      <c r="F1049" s="594" t="s">
        <v>1047</v>
      </c>
      <c r="G1049" s="592"/>
      <c r="H1049" s="592"/>
      <c r="I1049" s="593"/>
      <c r="J1049" s="181" t="s">
        <v>23</v>
      </c>
      <c r="K1049" s="255">
        <f>L1049+M1049</f>
        <v>90750</v>
      </c>
      <c r="L1049" s="367">
        <v>90750</v>
      </c>
      <c r="M1049" s="237"/>
      <c r="N1049" s="174"/>
      <c r="P1049" s="252"/>
      <c r="Q1049" s="453"/>
      <c r="R1049" s="47"/>
      <c r="S1049" s="47"/>
      <c r="T1049" s="46"/>
    </row>
    <row r="1050" spans="1:31" customHeight="1" ht="12.75" s="10" customFormat="1">
      <c r="A1050" s="226"/>
      <c r="B1050" s="295" t="s">
        <v>1937</v>
      </c>
      <c r="C1050" s="181" t="s">
        <v>355</v>
      </c>
      <c r="D1050" s="181"/>
      <c r="E1050" s="181" t="s">
        <v>21</v>
      </c>
      <c r="F1050" s="594" t="s">
        <v>1047</v>
      </c>
      <c r="G1050" s="592"/>
      <c r="H1050" s="592"/>
      <c r="I1050" s="593"/>
      <c r="J1050" s="181" t="s">
        <v>23</v>
      </c>
      <c r="K1050" s="255">
        <f>L1050+M1050</f>
        <v>90750</v>
      </c>
      <c r="L1050" s="367">
        <v>90750</v>
      </c>
      <c r="M1050" s="237"/>
      <c r="N1050" s="174"/>
      <c r="P1050" s="252"/>
      <c r="Q1050" s="453"/>
      <c r="R1050" s="47"/>
      <c r="S1050" s="47"/>
      <c r="T1050" s="46"/>
    </row>
    <row r="1051" spans="1:31" customHeight="1" ht="12.75" s="10" customFormat="1">
      <c r="A1051" s="226"/>
      <c r="B1051" s="266" t="s">
        <v>1938</v>
      </c>
      <c r="C1051" s="181" t="s">
        <v>355</v>
      </c>
      <c r="D1051" s="181"/>
      <c r="E1051" s="181" t="s">
        <v>21</v>
      </c>
      <c r="F1051" s="594" t="s">
        <v>1047</v>
      </c>
      <c r="G1051" s="592"/>
      <c r="H1051" s="592"/>
      <c r="I1051" s="593"/>
      <c r="J1051" s="181" t="s">
        <v>23</v>
      </c>
      <c r="K1051" s="255">
        <f>L1051+M1051</f>
        <v>69400</v>
      </c>
      <c r="L1051" s="367">
        <v>69400</v>
      </c>
      <c r="M1051" s="237"/>
      <c r="N1051" s="174"/>
      <c r="P1051" s="252"/>
      <c r="Q1051" s="453"/>
      <c r="R1051" s="47"/>
      <c r="S1051" s="47"/>
      <c r="T1051" s="46"/>
    </row>
    <row r="1052" spans="1:31" customHeight="1" ht="12.75" s="10" customFormat="1">
      <c r="A1052" s="226"/>
      <c r="B1052" s="266" t="s">
        <v>1939</v>
      </c>
      <c r="C1052" s="181" t="s">
        <v>355</v>
      </c>
      <c r="D1052" s="181"/>
      <c r="E1052" s="181" t="s">
        <v>21</v>
      </c>
      <c r="F1052" s="594" t="s">
        <v>1047</v>
      </c>
      <c r="G1052" s="592"/>
      <c r="H1052" s="592"/>
      <c r="I1052" s="593"/>
      <c r="J1052" s="181" t="s">
        <v>23</v>
      </c>
      <c r="K1052" s="255">
        <f>L1052+M1052</f>
        <v>87625</v>
      </c>
      <c r="L1052" s="367">
        <v>87625</v>
      </c>
      <c r="M1052" s="237"/>
      <c r="N1052" s="174"/>
      <c r="P1052" s="252"/>
      <c r="Q1052" s="453"/>
      <c r="R1052" s="47"/>
      <c r="S1052" s="47"/>
      <c r="T1052" s="46"/>
    </row>
    <row r="1053" spans="1:31" customHeight="1" ht="12.75" s="10" customFormat="1">
      <c r="A1053" s="226"/>
      <c r="B1053" s="266" t="s">
        <v>1940</v>
      </c>
      <c r="C1053" s="181" t="s">
        <v>355</v>
      </c>
      <c r="D1053" s="181"/>
      <c r="E1053" s="181" t="s">
        <v>21</v>
      </c>
      <c r="F1053" s="594" t="s">
        <v>1047</v>
      </c>
      <c r="G1053" s="592"/>
      <c r="H1053" s="592"/>
      <c r="I1053" s="593"/>
      <c r="J1053" s="181" t="s">
        <v>23</v>
      </c>
      <c r="K1053" s="255">
        <f>L1053+M1053</f>
        <v>770000</v>
      </c>
      <c r="L1053" s="367">
        <v>770000</v>
      </c>
      <c r="M1053" s="237"/>
      <c r="N1053" s="174"/>
      <c r="P1053" s="252"/>
      <c r="Q1053" s="453"/>
      <c r="R1053" s="47"/>
      <c r="S1053" s="47"/>
      <c r="T1053" s="46"/>
    </row>
    <row r="1054" spans="1:31" customHeight="1" ht="12.75" s="10" customFormat="1">
      <c r="A1054" s="226"/>
      <c r="B1054" s="266" t="s">
        <v>1941</v>
      </c>
      <c r="C1054" s="181" t="s">
        <v>355</v>
      </c>
      <c r="D1054" s="181"/>
      <c r="E1054" s="181" t="s">
        <v>21</v>
      </c>
      <c r="F1054" s="594" t="s">
        <v>1047</v>
      </c>
      <c r="G1054" s="592"/>
      <c r="H1054" s="592"/>
      <c r="I1054" s="593"/>
      <c r="J1054" s="181" t="s">
        <v>23</v>
      </c>
      <c r="K1054" s="255">
        <f>L1054+M1054</f>
        <v>67500</v>
      </c>
      <c r="L1054" s="367">
        <v>67500</v>
      </c>
      <c r="M1054" s="237"/>
      <c r="N1054" s="174"/>
      <c r="P1054" s="252"/>
      <c r="Q1054" s="453"/>
      <c r="R1054" s="47"/>
      <c r="S1054" s="47"/>
      <c r="T1054" s="46"/>
    </row>
    <row r="1055" spans="1:31" customHeight="1" ht="12.75" s="10" customFormat="1">
      <c r="A1055" s="226"/>
      <c r="B1055" s="266" t="s">
        <v>1942</v>
      </c>
      <c r="C1055" s="181" t="s">
        <v>355</v>
      </c>
      <c r="D1055" s="181"/>
      <c r="E1055" s="181" t="s">
        <v>21</v>
      </c>
      <c r="F1055" s="594" t="s">
        <v>1047</v>
      </c>
      <c r="G1055" s="592"/>
      <c r="H1055" s="592"/>
      <c r="I1055" s="593"/>
      <c r="J1055" s="181" t="s">
        <v>23</v>
      </c>
      <c r="K1055" s="255">
        <f>L1055+M1055</f>
        <v>21000</v>
      </c>
      <c r="L1055" s="367">
        <v>21000</v>
      </c>
      <c r="M1055" s="237"/>
      <c r="N1055" s="174"/>
      <c r="P1055" s="252"/>
      <c r="Q1055" s="453"/>
      <c r="R1055" s="47"/>
      <c r="S1055" s="47"/>
      <c r="T1055" s="46"/>
    </row>
    <row r="1056" spans="1:31" customHeight="1" ht="12.75" s="10" customFormat="1">
      <c r="A1056" s="226"/>
      <c r="B1056" s="266" t="s">
        <v>1943</v>
      </c>
      <c r="C1056" s="181" t="s">
        <v>355</v>
      </c>
      <c r="D1056" s="181"/>
      <c r="E1056" s="181" t="s">
        <v>21</v>
      </c>
      <c r="F1056" s="594" t="s">
        <v>1047</v>
      </c>
      <c r="G1056" s="592"/>
      <c r="H1056" s="592"/>
      <c r="I1056" s="593"/>
      <c r="J1056" s="181" t="s">
        <v>23</v>
      </c>
      <c r="K1056" s="255">
        <f>L1056+M1056</f>
        <v>1996</v>
      </c>
      <c r="L1056" s="367">
        <v>1996</v>
      </c>
      <c r="M1056" s="237"/>
      <c r="N1056" s="174"/>
      <c r="P1056" s="252"/>
      <c r="Q1056" s="453"/>
      <c r="R1056" s="47"/>
      <c r="S1056" s="47"/>
      <c r="T1056" s="46"/>
    </row>
    <row r="1057" spans="1:31" customHeight="1" ht="12.75" s="10" customFormat="1">
      <c r="A1057" s="226"/>
      <c r="B1057" s="295" t="s">
        <v>1944</v>
      </c>
      <c r="C1057" s="181" t="s">
        <v>355</v>
      </c>
      <c r="D1057" s="181"/>
      <c r="E1057" s="181" t="s">
        <v>21</v>
      </c>
      <c r="F1057" s="594" t="s">
        <v>1047</v>
      </c>
      <c r="G1057" s="592"/>
      <c r="H1057" s="592"/>
      <c r="I1057" s="593"/>
      <c r="J1057" s="181" t="s">
        <v>23</v>
      </c>
      <c r="K1057" s="255">
        <f>L1057+M1057</f>
        <v>77950</v>
      </c>
      <c r="L1057" s="367">
        <v>77950</v>
      </c>
      <c r="M1057" s="237"/>
      <c r="N1057" s="174"/>
      <c r="P1057" s="252"/>
      <c r="Q1057" s="453"/>
      <c r="R1057" s="47"/>
      <c r="S1057" s="47"/>
      <c r="T1057" s="46"/>
    </row>
    <row r="1058" spans="1:31" customHeight="1" ht="12.75" s="10" customFormat="1">
      <c r="A1058" s="226"/>
      <c r="B1058" s="295" t="s">
        <v>1945</v>
      </c>
      <c r="C1058" s="181" t="s">
        <v>355</v>
      </c>
      <c r="D1058" s="181"/>
      <c r="E1058" s="181" t="s">
        <v>21</v>
      </c>
      <c r="F1058" s="594" t="s">
        <v>1047</v>
      </c>
      <c r="G1058" s="592"/>
      <c r="H1058" s="592"/>
      <c r="I1058" s="593"/>
      <c r="J1058" s="181" t="s">
        <v>23</v>
      </c>
      <c r="K1058" s="255">
        <f>L1058+M1058</f>
        <v>46770</v>
      </c>
      <c r="L1058" s="367">
        <v>46770</v>
      </c>
      <c r="M1058" s="237"/>
      <c r="N1058" s="174"/>
      <c r="P1058" s="252"/>
      <c r="Q1058" s="453"/>
      <c r="R1058" s="47"/>
      <c r="S1058" s="47"/>
      <c r="T1058" s="46"/>
    </row>
    <row r="1059" spans="1:31" customHeight="1" ht="12.75" s="10" customFormat="1">
      <c r="A1059" s="226"/>
      <c r="B1059" s="295" t="s">
        <v>1946</v>
      </c>
      <c r="C1059" s="181" t="s">
        <v>355</v>
      </c>
      <c r="D1059" s="181"/>
      <c r="E1059" s="181" t="s">
        <v>21</v>
      </c>
      <c r="F1059" s="594" t="s">
        <v>1047</v>
      </c>
      <c r="G1059" s="592"/>
      <c r="H1059" s="592"/>
      <c r="I1059" s="593"/>
      <c r="J1059" s="181" t="s">
        <v>23</v>
      </c>
      <c r="K1059" s="255">
        <f>L1059+M1059</f>
        <v>19584</v>
      </c>
      <c r="L1059" s="367">
        <v>19584</v>
      </c>
      <c r="M1059" s="237"/>
      <c r="N1059" s="174"/>
      <c r="P1059" s="252"/>
      <c r="Q1059" s="453"/>
      <c r="R1059" s="47"/>
      <c r="S1059" s="47"/>
      <c r="T1059" s="46"/>
    </row>
    <row r="1060" spans="1:31" customHeight="1" ht="12.75" s="10" customFormat="1">
      <c r="A1060" s="226"/>
      <c r="B1060" s="295" t="s">
        <v>1947</v>
      </c>
      <c r="C1060" s="181" t="s">
        <v>355</v>
      </c>
      <c r="D1060" s="181"/>
      <c r="E1060" s="181" t="s">
        <v>21</v>
      </c>
      <c r="F1060" s="594" t="s">
        <v>1047</v>
      </c>
      <c r="G1060" s="592"/>
      <c r="H1060" s="592"/>
      <c r="I1060" s="593"/>
      <c r="J1060" s="181" t="s">
        <v>23</v>
      </c>
      <c r="K1060" s="255">
        <f>L1060+M1060</f>
        <v>110880</v>
      </c>
      <c r="L1060" s="367">
        <v>110880</v>
      </c>
      <c r="M1060" s="237"/>
      <c r="N1060" s="174"/>
      <c r="P1060" s="252"/>
      <c r="Q1060" s="453"/>
      <c r="R1060" s="47"/>
      <c r="S1060" s="47"/>
      <c r="T1060" s="46"/>
    </row>
    <row r="1061" spans="1:31" customHeight="1" ht="12.75" s="10" customFormat="1">
      <c r="A1061" s="226"/>
      <c r="B1061" s="266" t="s">
        <v>1948</v>
      </c>
      <c r="C1061" s="181" t="s">
        <v>355</v>
      </c>
      <c r="D1061" s="181"/>
      <c r="E1061" s="181" t="s">
        <v>21</v>
      </c>
      <c r="F1061" s="594" t="s">
        <v>1047</v>
      </c>
      <c r="G1061" s="592"/>
      <c r="H1061" s="592"/>
      <c r="I1061" s="593"/>
      <c r="J1061" s="181" t="s">
        <v>23</v>
      </c>
      <c r="K1061" s="255">
        <f>L1061+M1061</f>
        <v>32200</v>
      </c>
      <c r="L1061" s="367">
        <v>32200</v>
      </c>
      <c r="M1061" s="237"/>
      <c r="N1061" s="174"/>
      <c r="P1061" s="252"/>
      <c r="Q1061" s="453"/>
      <c r="R1061" s="47"/>
      <c r="S1061" s="47"/>
      <c r="T1061" s="46"/>
    </row>
    <row r="1062" spans="1:31" customHeight="1" ht="12.75" s="10" customFormat="1">
      <c r="A1062" s="226"/>
      <c r="B1062" s="266" t="s">
        <v>1949</v>
      </c>
      <c r="C1062" s="181" t="s">
        <v>355</v>
      </c>
      <c r="D1062" s="181"/>
      <c r="E1062" s="181" t="s">
        <v>21</v>
      </c>
      <c r="F1062" s="594" t="s">
        <v>1047</v>
      </c>
      <c r="G1062" s="592"/>
      <c r="H1062" s="592"/>
      <c r="I1062" s="593"/>
      <c r="J1062" s="181" t="s">
        <v>23</v>
      </c>
      <c r="K1062" s="255">
        <f>L1062+M1062</f>
        <v>204</v>
      </c>
      <c r="L1062" s="367">
        <v>204</v>
      </c>
      <c r="M1062" s="237"/>
      <c r="N1062" s="174"/>
      <c r="P1062" s="252"/>
      <c r="Q1062" s="453"/>
      <c r="R1062" s="47"/>
      <c r="S1062" s="47"/>
      <c r="T1062" s="46"/>
    </row>
    <row r="1063" spans="1:31" customHeight="1" ht="12.75" s="10" customFormat="1">
      <c r="A1063" s="226"/>
      <c r="B1063" s="295" t="s">
        <v>1950</v>
      </c>
      <c r="C1063" s="181" t="s">
        <v>355</v>
      </c>
      <c r="D1063" s="181"/>
      <c r="E1063" s="181" t="s">
        <v>21</v>
      </c>
      <c r="F1063" s="594" t="s">
        <v>1047</v>
      </c>
      <c r="G1063" s="592"/>
      <c r="H1063" s="592"/>
      <c r="I1063" s="593"/>
      <c r="J1063" s="181" t="s">
        <v>23</v>
      </c>
      <c r="K1063" s="255">
        <f>L1063+M1063</f>
        <v>476</v>
      </c>
      <c r="L1063" s="367">
        <v>476</v>
      </c>
      <c r="M1063" s="237"/>
      <c r="N1063" s="174"/>
      <c r="P1063" s="252"/>
      <c r="Q1063" s="453"/>
      <c r="R1063" s="47"/>
      <c r="S1063" s="47"/>
      <c r="T1063" s="46"/>
    </row>
    <row r="1064" spans="1:31" customHeight="1" ht="12.75" s="10" customFormat="1">
      <c r="A1064" s="226"/>
      <c r="B1064" s="295" t="s">
        <v>1951</v>
      </c>
      <c r="C1064" s="181" t="s">
        <v>355</v>
      </c>
      <c r="D1064" s="181"/>
      <c r="E1064" s="181" t="s">
        <v>21</v>
      </c>
      <c r="F1064" s="594" t="s">
        <v>1047</v>
      </c>
      <c r="G1064" s="592"/>
      <c r="H1064" s="592"/>
      <c r="I1064" s="593"/>
      <c r="J1064" s="181" t="s">
        <v>23</v>
      </c>
      <c r="K1064" s="255">
        <f>L1064+M1064</f>
        <v>696</v>
      </c>
      <c r="L1064" s="367">
        <v>696</v>
      </c>
      <c r="M1064" s="237"/>
      <c r="N1064" s="174"/>
      <c r="P1064" s="252"/>
      <c r="Q1064" s="453"/>
      <c r="R1064" s="47"/>
      <c r="S1064" s="47"/>
      <c r="T1064" s="46"/>
    </row>
    <row r="1065" spans="1:31" customHeight="1" ht="12.75" s="10" customFormat="1">
      <c r="A1065" s="226"/>
      <c r="B1065" s="295" t="s">
        <v>1952</v>
      </c>
      <c r="C1065" s="181" t="s">
        <v>355</v>
      </c>
      <c r="D1065" s="181"/>
      <c r="E1065" s="181" t="s">
        <v>21</v>
      </c>
      <c r="F1065" s="594" t="s">
        <v>1047</v>
      </c>
      <c r="G1065" s="592"/>
      <c r="H1065" s="592"/>
      <c r="I1065" s="593"/>
      <c r="J1065" s="181" t="s">
        <v>23</v>
      </c>
      <c r="K1065" s="255">
        <f>L1065+M1065</f>
        <v>396</v>
      </c>
      <c r="L1065" s="367">
        <v>396</v>
      </c>
      <c r="M1065" s="237"/>
      <c r="N1065" s="174"/>
      <c r="P1065" s="252"/>
      <c r="Q1065" s="453"/>
      <c r="R1065" s="47"/>
      <c r="S1065" s="47"/>
      <c r="T1065" s="46"/>
    </row>
    <row r="1066" spans="1:31" customHeight="1" ht="12.75" s="10" customFormat="1">
      <c r="A1066" s="226"/>
      <c r="B1066" s="295" t="s">
        <v>1953</v>
      </c>
      <c r="C1066" s="181" t="s">
        <v>355</v>
      </c>
      <c r="D1066" s="181"/>
      <c r="E1066" s="181" t="s">
        <v>21</v>
      </c>
      <c r="F1066" s="594" t="s">
        <v>1047</v>
      </c>
      <c r="G1066" s="592"/>
      <c r="H1066" s="592"/>
      <c r="I1066" s="593"/>
      <c r="J1066" s="181" t="s">
        <v>23</v>
      </c>
      <c r="K1066" s="255">
        <f>L1066+M1066</f>
        <v>2556</v>
      </c>
      <c r="L1066" s="367">
        <v>2556</v>
      </c>
      <c r="M1066" s="237"/>
      <c r="N1066" s="174"/>
      <c r="P1066" s="252"/>
      <c r="Q1066" s="453"/>
      <c r="R1066" s="47"/>
      <c r="S1066" s="47"/>
      <c r="T1066" s="46"/>
    </row>
    <row r="1067" spans="1:31" customHeight="1" ht="12.75" s="10" customFormat="1">
      <c r="A1067" s="226"/>
      <c r="B1067" s="295" t="s">
        <v>1954</v>
      </c>
      <c r="C1067" s="181" t="s">
        <v>355</v>
      </c>
      <c r="D1067" s="181"/>
      <c r="E1067" s="181" t="s">
        <v>21</v>
      </c>
      <c r="F1067" s="594" t="s">
        <v>1047</v>
      </c>
      <c r="G1067" s="592"/>
      <c r="H1067" s="592"/>
      <c r="I1067" s="593"/>
      <c r="J1067" s="181" t="s">
        <v>23</v>
      </c>
      <c r="K1067" s="255">
        <f>L1067+M1067</f>
        <v>336</v>
      </c>
      <c r="L1067" s="367">
        <v>336</v>
      </c>
      <c r="M1067" s="237"/>
      <c r="N1067" s="174"/>
      <c r="P1067" s="252"/>
      <c r="Q1067" s="453"/>
      <c r="R1067" s="47"/>
      <c r="S1067" s="47"/>
      <c r="T1067" s="46"/>
    </row>
    <row r="1068" spans="1:31" customHeight="1" ht="12.75" s="10" customFormat="1">
      <c r="A1068" s="226"/>
      <c r="B1068" s="295" t="s">
        <v>1955</v>
      </c>
      <c r="C1068" s="181" t="s">
        <v>355</v>
      </c>
      <c r="D1068" s="181"/>
      <c r="E1068" s="181" t="s">
        <v>21</v>
      </c>
      <c r="F1068" s="594" t="s">
        <v>1047</v>
      </c>
      <c r="G1068" s="592"/>
      <c r="H1068" s="592"/>
      <c r="I1068" s="593"/>
      <c r="J1068" s="181" t="s">
        <v>23</v>
      </c>
      <c r="K1068" s="255">
        <f>L1068+M1068</f>
        <v>420</v>
      </c>
      <c r="L1068" s="367">
        <v>420</v>
      </c>
      <c r="M1068" s="237"/>
      <c r="N1068" s="174"/>
      <c r="P1068" s="252"/>
      <c r="Q1068" s="453"/>
      <c r="R1068" s="47"/>
      <c r="S1068" s="47"/>
      <c r="T1068" s="46"/>
    </row>
    <row r="1069" spans="1:31" customHeight="1" ht="12.75" s="10" customFormat="1">
      <c r="A1069" s="226"/>
      <c r="B1069" s="295" t="s">
        <v>1956</v>
      </c>
      <c r="C1069" s="181" t="s">
        <v>355</v>
      </c>
      <c r="D1069" s="181"/>
      <c r="E1069" s="181" t="s">
        <v>21</v>
      </c>
      <c r="F1069" s="594" t="s">
        <v>1047</v>
      </c>
      <c r="G1069" s="592"/>
      <c r="H1069" s="592"/>
      <c r="I1069" s="593"/>
      <c r="J1069" s="181" t="s">
        <v>23</v>
      </c>
      <c r="K1069" s="255">
        <f>L1069+M1069</f>
        <v>550</v>
      </c>
      <c r="L1069" s="367">
        <v>550</v>
      </c>
      <c r="M1069" s="237"/>
      <c r="N1069" s="174"/>
      <c r="P1069" s="252"/>
      <c r="Q1069" s="453"/>
      <c r="R1069" s="47"/>
      <c r="S1069" s="47"/>
      <c r="T1069" s="46"/>
    </row>
    <row r="1070" spans="1:31" customHeight="1" ht="12.75" s="10" customFormat="1">
      <c r="A1070" s="226"/>
      <c r="B1070" s="266" t="s">
        <v>1957</v>
      </c>
      <c r="C1070" s="181" t="s">
        <v>355</v>
      </c>
      <c r="D1070" s="181"/>
      <c r="E1070" s="181" t="s">
        <v>21</v>
      </c>
      <c r="F1070" s="594" t="s">
        <v>1047</v>
      </c>
      <c r="G1070" s="592"/>
      <c r="H1070" s="592"/>
      <c r="I1070" s="593"/>
      <c r="J1070" s="181" t="s">
        <v>23</v>
      </c>
      <c r="K1070" s="255">
        <f>L1070+M1070</f>
        <v>552</v>
      </c>
      <c r="L1070" s="367">
        <v>552</v>
      </c>
      <c r="M1070" s="237"/>
      <c r="N1070" s="174"/>
      <c r="P1070" s="252"/>
      <c r="Q1070" s="453"/>
      <c r="R1070" s="47"/>
      <c r="S1070" s="47"/>
      <c r="T1070" s="46"/>
    </row>
    <row r="1071" spans="1:31" customHeight="1" ht="12.75" s="10" customFormat="1">
      <c r="A1071" s="226"/>
      <c r="B1071" s="295" t="s">
        <v>1958</v>
      </c>
      <c r="C1071" s="181" t="s">
        <v>355</v>
      </c>
      <c r="D1071" s="181"/>
      <c r="E1071" s="181" t="s">
        <v>21</v>
      </c>
      <c r="F1071" s="594" t="s">
        <v>1047</v>
      </c>
      <c r="G1071" s="592"/>
      <c r="H1071" s="592"/>
      <c r="I1071" s="593"/>
      <c r="J1071" s="181" t="s">
        <v>23</v>
      </c>
      <c r="K1071" s="255">
        <f>L1071+M1071</f>
        <v>1100</v>
      </c>
      <c r="L1071" s="367">
        <v>1100</v>
      </c>
      <c r="M1071" s="237"/>
      <c r="N1071" s="174"/>
      <c r="P1071" s="252"/>
      <c r="Q1071" s="453"/>
      <c r="R1071" s="47"/>
      <c r="S1071" s="47"/>
      <c r="T1071" s="46"/>
    </row>
    <row r="1072" spans="1:31" customHeight="1" ht="12.75" s="10" customFormat="1">
      <c r="A1072" s="226"/>
      <c r="B1072" s="242" t="s">
        <v>1731</v>
      </c>
      <c r="C1072" s="181"/>
      <c r="D1072" s="181"/>
      <c r="E1072" s="181"/>
      <c r="F1072" s="228"/>
      <c r="G1072" s="229"/>
      <c r="H1072" s="229"/>
      <c r="I1072" s="230"/>
      <c r="J1072" s="181"/>
      <c r="K1072" s="255">
        <f>L1072+M1072</f>
        <v>32209002</v>
      </c>
      <c r="L1072" s="368">
        <v>32209002</v>
      </c>
      <c r="M1072" s="237"/>
      <c r="N1072" s="174"/>
      <c r="P1072" s="252"/>
      <c r="Q1072" s="453"/>
      <c r="R1072" s="47"/>
      <c r="S1072" s="47"/>
      <c r="T1072" s="46"/>
    </row>
    <row r="1073" spans="1:31" customHeight="1" ht="12.75" s="10" customFormat="1">
      <c r="A1073" s="226"/>
      <c r="B1073" s="289" t="s">
        <v>1959</v>
      </c>
      <c r="C1073" s="181"/>
      <c r="D1073" s="181"/>
      <c r="E1073" s="181"/>
      <c r="F1073" s="228"/>
      <c r="G1073" s="229"/>
      <c r="H1073" s="229"/>
      <c r="I1073" s="230"/>
      <c r="J1073" s="181"/>
      <c r="K1073" s="255">
        <f>L1073+M1073</f>
        <v>0</v>
      </c>
      <c r="L1073" s="369"/>
      <c r="M1073" s="237"/>
      <c r="N1073" s="174"/>
      <c r="P1073" s="252"/>
      <c r="Q1073" s="453"/>
      <c r="R1073" s="47"/>
      <c r="S1073" s="47"/>
      <c r="T1073" s="46"/>
    </row>
    <row r="1074" spans="1:31" customHeight="1" ht="12.75" s="10" customFormat="1">
      <c r="A1074" s="226"/>
      <c r="B1074" s="266" t="s">
        <v>1960</v>
      </c>
      <c r="C1074" s="181" t="s">
        <v>355</v>
      </c>
      <c r="D1074" s="181"/>
      <c r="E1074" s="181" t="s">
        <v>21</v>
      </c>
      <c r="F1074" s="594" t="s">
        <v>1047</v>
      </c>
      <c r="G1074" s="592"/>
      <c r="H1074" s="592"/>
      <c r="I1074" s="593"/>
      <c r="J1074" s="181" t="s">
        <v>23</v>
      </c>
      <c r="K1074" s="255">
        <f>L1074+M1074</f>
        <v>22176</v>
      </c>
      <c r="L1074" s="275">
        <v>22176</v>
      </c>
      <c r="M1074" s="237"/>
      <c r="N1074" s="174"/>
      <c r="P1074" s="252"/>
      <c r="Q1074" s="453"/>
      <c r="R1074" s="47"/>
      <c r="S1074" s="47"/>
      <c r="T1074" s="46"/>
    </row>
    <row r="1075" spans="1:31" customHeight="1" ht="12.75" s="10" customFormat="1">
      <c r="A1075" s="226"/>
      <c r="B1075" s="266" t="s">
        <v>1961</v>
      </c>
      <c r="C1075" s="181" t="s">
        <v>355</v>
      </c>
      <c r="D1075" s="181"/>
      <c r="E1075" s="181" t="s">
        <v>21</v>
      </c>
      <c r="F1075" s="594" t="s">
        <v>1047</v>
      </c>
      <c r="G1075" s="592"/>
      <c r="H1075" s="592"/>
      <c r="I1075" s="593"/>
      <c r="J1075" s="181" t="s">
        <v>23</v>
      </c>
      <c r="K1075" s="255">
        <f>L1075+M1075</f>
        <v>150600</v>
      </c>
      <c r="L1075" s="275">
        <v>150600</v>
      </c>
      <c r="M1075" s="237"/>
      <c r="N1075" s="174"/>
      <c r="P1075" s="252"/>
      <c r="Q1075" s="453"/>
      <c r="R1075" s="47"/>
      <c r="S1075" s="47"/>
      <c r="T1075" s="46"/>
    </row>
    <row r="1076" spans="1:31" customHeight="1" ht="12.75" s="10" customFormat="1">
      <c r="A1076" s="226"/>
      <c r="B1076" s="266" t="s">
        <v>1962</v>
      </c>
      <c r="C1076" s="181" t="s">
        <v>355</v>
      </c>
      <c r="D1076" s="181"/>
      <c r="E1076" s="181" t="s">
        <v>21</v>
      </c>
      <c r="F1076" s="594" t="s">
        <v>1047</v>
      </c>
      <c r="G1076" s="592"/>
      <c r="H1076" s="592"/>
      <c r="I1076" s="593"/>
      <c r="J1076" s="181" t="s">
        <v>23</v>
      </c>
      <c r="K1076" s="255">
        <f>L1076+M1076</f>
        <v>25920</v>
      </c>
      <c r="L1076" s="275">
        <v>25920</v>
      </c>
      <c r="M1076" s="237"/>
      <c r="N1076" s="174"/>
      <c r="P1076" s="252"/>
      <c r="Q1076" s="453"/>
      <c r="R1076" s="47"/>
      <c r="S1076" s="47"/>
      <c r="T1076" s="46"/>
    </row>
    <row r="1077" spans="1:31" customHeight="1" ht="12.75" s="10" customFormat="1">
      <c r="A1077" s="226"/>
      <c r="B1077" s="266" t="s">
        <v>1963</v>
      </c>
      <c r="C1077" s="181" t="s">
        <v>355</v>
      </c>
      <c r="D1077" s="181"/>
      <c r="E1077" s="181" t="s">
        <v>21</v>
      </c>
      <c r="F1077" s="594" t="s">
        <v>1047</v>
      </c>
      <c r="G1077" s="592"/>
      <c r="H1077" s="592"/>
      <c r="I1077" s="593"/>
      <c r="J1077" s="181" t="s">
        <v>23</v>
      </c>
      <c r="K1077" s="255">
        <f>L1077+M1077</f>
        <v>16992</v>
      </c>
      <c r="L1077" s="275">
        <v>16992</v>
      </c>
      <c r="M1077" s="237"/>
      <c r="N1077" s="174"/>
      <c r="P1077" s="252"/>
      <c r="Q1077" s="453"/>
      <c r="R1077" s="47"/>
      <c r="S1077" s="47"/>
      <c r="T1077" s="46"/>
    </row>
    <row r="1078" spans="1:31" customHeight="1" ht="12.75" s="10" customFormat="1">
      <c r="A1078" s="226"/>
      <c r="B1078" s="266" t="s">
        <v>1964</v>
      </c>
      <c r="C1078" s="181" t="s">
        <v>355</v>
      </c>
      <c r="D1078" s="181"/>
      <c r="E1078" s="181" t="s">
        <v>21</v>
      </c>
      <c r="F1078" s="594" t="s">
        <v>1047</v>
      </c>
      <c r="G1078" s="592"/>
      <c r="H1078" s="592"/>
      <c r="I1078" s="593"/>
      <c r="J1078" s="181" t="s">
        <v>23</v>
      </c>
      <c r="K1078" s="255">
        <f>L1078+M1078</f>
        <v>250200</v>
      </c>
      <c r="L1078" s="275">
        <v>250200</v>
      </c>
      <c r="M1078" s="237"/>
      <c r="N1078" s="174"/>
      <c r="P1078" s="252"/>
      <c r="Q1078" s="453"/>
      <c r="R1078" s="47"/>
      <c r="S1078" s="47"/>
      <c r="T1078" s="46"/>
    </row>
    <row r="1079" spans="1:31" customHeight="1" ht="12.75" s="10" customFormat="1">
      <c r="A1079" s="226"/>
      <c r="B1079" s="266" t="s">
        <v>1965</v>
      </c>
      <c r="C1079" s="181" t="s">
        <v>355</v>
      </c>
      <c r="D1079" s="181"/>
      <c r="E1079" s="181" t="s">
        <v>21</v>
      </c>
      <c r="F1079" s="594" t="s">
        <v>1047</v>
      </c>
      <c r="G1079" s="592"/>
      <c r="H1079" s="592"/>
      <c r="I1079" s="593"/>
      <c r="J1079" s="181" t="s">
        <v>23</v>
      </c>
      <c r="K1079" s="255">
        <f>L1079+M1079</f>
        <v>22464</v>
      </c>
      <c r="L1079" s="275">
        <v>22464</v>
      </c>
      <c r="M1079" s="237"/>
      <c r="N1079" s="174"/>
      <c r="P1079" s="252"/>
      <c r="Q1079" s="453"/>
      <c r="R1079" s="47"/>
      <c r="S1079" s="47"/>
      <c r="T1079" s="46"/>
    </row>
    <row r="1080" spans="1:31" customHeight="1" ht="12.75" s="10" customFormat="1">
      <c r="A1080" s="226"/>
      <c r="B1080" s="242" t="s">
        <v>1731</v>
      </c>
      <c r="C1080" s="181"/>
      <c r="D1080" s="181"/>
      <c r="E1080" s="181"/>
      <c r="F1080" s="228"/>
      <c r="G1080" s="229"/>
      <c r="H1080" s="229"/>
      <c r="I1080" s="230"/>
      <c r="J1080" s="181"/>
      <c r="K1080" s="255">
        <f>L1080+M1080</f>
        <v>488352</v>
      </c>
      <c r="L1080" s="368">
        <v>488352</v>
      </c>
      <c r="M1080" s="237"/>
      <c r="N1080" s="174"/>
      <c r="P1080" s="252"/>
      <c r="Q1080" s="453"/>
      <c r="R1080" s="47"/>
      <c r="S1080" s="47"/>
      <c r="T1080" s="46"/>
    </row>
    <row r="1081" spans="1:31" customHeight="1" ht="12.75" s="10" customFormat="1">
      <c r="A1081" s="226"/>
      <c r="B1081" s="370" t="s">
        <v>1966</v>
      </c>
      <c r="C1081" s="181"/>
      <c r="D1081" s="181"/>
      <c r="E1081" s="181"/>
      <c r="F1081" s="228"/>
      <c r="G1081" s="229"/>
      <c r="H1081" s="229"/>
      <c r="I1081" s="230"/>
      <c r="J1081" s="181"/>
      <c r="K1081" s="255">
        <f>L1081+M1081</f>
        <v>0</v>
      </c>
      <c r="L1081" s="367"/>
      <c r="M1081" s="237"/>
      <c r="N1081" s="174"/>
      <c r="P1081" s="252"/>
      <c r="Q1081" s="453"/>
      <c r="R1081" s="47"/>
      <c r="S1081" s="47"/>
      <c r="T1081" s="46"/>
    </row>
    <row r="1082" spans="1:31" customHeight="1" ht="12.75" s="10" customFormat="1">
      <c r="A1082" s="226"/>
      <c r="B1082" s="244" t="s">
        <v>1967</v>
      </c>
      <c r="C1082" s="181"/>
      <c r="D1082" s="181"/>
      <c r="E1082" s="181"/>
      <c r="F1082" s="228"/>
      <c r="G1082" s="229"/>
      <c r="H1082" s="229"/>
      <c r="I1082" s="230"/>
      <c r="J1082" s="181"/>
      <c r="K1082" s="255">
        <f>L1082+M1082</f>
        <v>0</v>
      </c>
      <c r="L1082" s="367"/>
      <c r="M1082" s="237"/>
      <c r="N1082" s="174"/>
      <c r="P1082" s="252"/>
      <c r="Q1082" s="453"/>
      <c r="R1082" s="47"/>
      <c r="S1082" s="47"/>
      <c r="T1082" s="46"/>
    </row>
    <row r="1083" spans="1:31" customHeight="1" ht="12.75" s="10" customFormat="1">
      <c r="A1083" s="226"/>
      <c r="B1083" s="266" t="s">
        <v>1968</v>
      </c>
      <c r="C1083" s="181" t="s">
        <v>355</v>
      </c>
      <c r="D1083" s="181"/>
      <c r="E1083" s="181" t="s">
        <v>21</v>
      </c>
      <c r="F1083" s="594" t="s">
        <v>1047</v>
      </c>
      <c r="G1083" s="592"/>
      <c r="H1083" s="592"/>
      <c r="I1083" s="593"/>
      <c r="J1083" s="181" t="s">
        <v>23</v>
      </c>
      <c r="K1083" s="255">
        <f>L1083+M1083</f>
        <v>317520</v>
      </c>
      <c r="L1083" s="367">
        <v>317520</v>
      </c>
      <c r="M1083" s="237"/>
      <c r="N1083" s="174"/>
      <c r="P1083" s="252"/>
      <c r="Q1083" s="453"/>
      <c r="R1083" s="47"/>
      <c r="S1083" s="47"/>
      <c r="T1083" s="46"/>
    </row>
    <row r="1084" spans="1:31" customHeight="1" ht="12.75" s="10" customFormat="1">
      <c r="A1084" s="226"/>
      <c r="B1084" s="266" t="s">
        <v>1969</v>
      </c>
      <c r="C1084" s="181" t="s">
        <v>355</v>
      </c>
      <c r="D1084" s="181"/>
      <c r="E1084" s="181" t="s">
        <v>21</v>
      </c>
      <c r="F1084" s="594" t="s">
        <v>1047</v>
      </c>
      <c r="G1084" s="592"/>
      <c r="H1084" s="592"/>
      <c r="I1084" s="593"/>
      <c r="J1084" s="181" t="s">
        <v>23</v>
      </c>
      <c r="K1084" s="255">
        <f>L1084+M1084</f>
        <v>8115000</v>
      </c>
      <c r="L1084" s="367">
        <v>8115000</v>
      </c>
      <c r="M1084" s="237"/>
      <c r="N1084" s="174"/>
      <c r="P1084" s="252"/>
      <c r="Q1084" s="453"/>
      <c r="R1084" s="47"/>
      <c r="S1084" s="47"/>
      <c r="T1084" s="46"/>
    </row>
    <row r="1085" spans="1:31" customHeight="1" ht="12.75" s="10" customFormat="1">
      <c r="A1085" s="226"/>
      <c r="B1085" s="295" t="s">
        <v>1970</v>
      </c>
      <c r="C1085" s="181" t="s">
        <v>355</v>
      </c>
      <c r="D1085" s="181"/>
      <c r="E1085" s="181" t="s">
        <v>21</v>
      </c>
      <c r="F1085" s="594" t="s">
        <v>1047</v>
      </c>
      <c r="G1085" s="592"/>
      <c r="H1085" s="592"/>
      <c r="I1085" s="593"/>
      <c r="J1085" s="181" t="s">
        <v>23</v>
      </c>
      <c r="K1085" s="255">
        <f>L1085+M1085</f>
        <v>385000</v>
      </c>
      <c r="L1085" s="367">
        <v>385000</v>
      </c>
      <c r="M1085" s="237"/>
      <c r="N1085" s="174"/>
      <c r="P1085" s="252"/>
      <c r="Q1085" s="453"/>
      <c r="R1085" s="47"/>
      <c r="S1085" s="47"/>
      <c r="T1085" s="46"/>
    </row>
    <row r="1086" spans="1:31" customHeight="1" ht="12.75" s="10" customFormat="1">
      <c r="A1086" s="226"/>
      <c r="B1086" s="266" t="s">
        <v>1971</v>
      </c>
      <c r="C1086" s="181" t="s">
        <v>355</v>
      </c>
      <c r="D1086" s="181"/>
      <c r="E1086" s="181" t="s">
        <v>21</v>
      </c>
      <c r="F1086" s="594" t="s">
        <v>1047</v>
      </c>
      <c r="G1086" s="592"/>
      <c r="H1086" s="592"/>
      <c r="I1086" s="593"/>
      <c r="J1086" s="181" t="s">
        <v>23</v>
      </c>
      <c r="K1086" s="255">
        <f>L1086+M1086</f>
        <v>1155000</v>
      </c>
      <c r="L1086" s="367">
        <v>1155000</v>
      </c>
      <c r="M1086" s="237"/>
      <c r="N1086" s="174"/>
      <c r="P1086" s="252"/>
      <c r="Q1086" s="453"/>
      <c r="R1086" s="47"/>
      <c r="S1086" s="47"/>
      <c r="T1086" s="46"/>
    </row>
    <row r="1087" spans="1:31" customHeight="1" ht="12.75" s="10" customFormat="1">
      <c r="A1087" s="226"/>
      <c r="B1087" s="63"/>
      <c r="C1087" s="181"/>
      <c r="D1087" s="181"/>
      <c r="E1087" s="181"/>
      <c r="F1087" s="228"/>
      <c r="G1087" s="229"/>
      <c r="H1087" s="229"/>
      <c r="I1087" s="230"/>
      <c r="J1087" s="181"/>
      <c r="K1087" s="255">
        <f>L1087+M1087</f>
        <v>0</v>
      </c>
      <c r="L1087" s="255"/>
      <c r="M1087" s="237"/>
      <c r="N1087" s="174"/>
      <c r="P1087" s="252"/>
      <c r="Q1087" s="453"/>
      <c r="R1087" s="47"/>
      <c r="S1087" s="47"/>
      <c r="T1087" s="46"/>
    </row>
    <row r="1088" spans="1:31" customHeight="1" ht="12.75" s="10" customFormat="1">
      <c r="A1088" s="226"/>
      <c r="B1088" s="227" t="s">
        <v>1972</v>
      </c>
      <c r="C1088" s="181" t="s">
        <v>488</v>
      </c>
      <c r="D1088" s="181" t="s">
        <v>1973</v>
      </c>
      <c r="E1088" s="181" t="s">
        <v>1974</v>
      </c>
      <c r="F1088" s="594" t="s">
        <v>561</v>
      </c>
      <c r="G1088" s="592"/>
      <c r="H1088" s="592"/>
      <c r="I1088" s="593"/>
      <c r="J1088" s="181"/>
      <c r="K1088" s="255">
        <f>L1088+M1088</f>
        <v>100000</v>
      </c>
      <c r="L1088" s="255">
        <v>100000</v>
      </c>
      <c r="M1088" s="237"/>
      <c r="N1088" s="174"/>
      <c r="P1088" s="252"/>
      <c r="Q1088" s="453"/>
      <c r="R1088" s="47"/>
      <c r="S1088" s="47"/>
      <c r="T1088" s="46"/>
    </row>
    <row r="1089" spans="1:31" customHeight="1" ht="12.75" s="10" customFormat="1">
      <c r="A1089" s="226"/>
      <c r="B1089" s="63"/>
      <c r="C1089" s="181"/>
      <c r="D1089" s="181"/>
      <c r="E1089" s="181"/>
      <c r="F1089" s="228"/>
      <c r="G1089" s="229"/>
      <c r="H1089" s="229"/>
      <c r="I1089" s="230"/>
      <c r="J1089" s="181"/>
      <c r="K1089" s="255">
        <f>L1089+M1089</f>
        <v>0</v>
      </c>
      <c r="L1089" s="255"/>
      <c r="M1089" s="237"/>
      <c r="N1089" s="174"/>
      <c r="P1089" s="252"/>
      <c r="Q1089" s="453"/>
      <c r="R1089" s="47"/>
      <c r="S1089" s="47"/>
      <c r="T1089" s="46"/>
    </row>
    <row r="1090" spans="1:31">
      <c r="A1090" s="256"/>
      <c r="B1090" s="256" t="s">
        <v>1975</v>
      </c>
      <c r="F1090" s="587"/>
      <c r="G1090" s="588"/>
      <c r="H1090" s="588"/>
      <c r="I1090" s="589"/>
    </row>
    <row r="1091" spans="1:31">
      <c r="B1091" s="226" t="s">
        <v>1976</v>
      </c>
      <c r="F1091" s="587"/>
      <c r="G1091" s="588"/>
      <c r="H1091" s="588"/>
      <c r="I1091" s="589"/>
    </row>
    <row r="1092" spans="1:31">
      <c r="B1092" s="226" t="s">
        <v>1977</v>
      </c>
      <c r="C1092" s="257" t="s">
        <v>142</v>
      </c>
      <c r="D1092" s="181" t="s">
        <v>20</v>
      </c>
      <c r="E1092" s="226" t="s">
        <v>21</v>
      </c>
      <c r="F1092" s="587" t="s">
        <v>966</v>
      </c>
      <c r="G1092" s="588"/>
      <c r="H1092" s="588"/>
      <c r="I1092" s="589"/>
      <c r="J1092" s="257" t="s">
        <v>23</v>
      </c>
      <c r="K1092" s="202">
        <f>L1092+M1092</f>
        <v>90000</v>
      </c>
      <c r="L1092" s="259">
        <v>90000</v>
      </c>
    </row>
    <row r="1093" spans="1:31">
      <c r="B1093" s="226" t="s">
        <v>1978</v>
      </c>
      <c r="C1093" s="257" t="s">
        <v>142</v>
      </c>
      <c r="D1093" s="181" t="s">
        <v>20</v>
      </c>
      <c r="E1093" s="226" t="s">
        <v>21</v>
      </c>
      <c r="F1093" s="587" t="s">
        <v>966</v>
      </c>
      <c r="G1093" s="588"/>
      <c r="H1093" s="588"/>
      <c r="I1093" s="589"/>
      <c r="J1093" s="257" t="s">
        <v>23</v>
      </c>
      <c r="K1093" s="202">
        <f>L1093+M1093</f>
        <v>30000</v>
      </c>
      <c r="L1093" s="259">
        <v>30000</v>
      </c>
    </row>
    <row r="1094" spans="1:31">
      <c r="B1094" s="226" t="s">
        <v>1979</v>
      </c>
      <c r="F1094" s="587"/>
      <c r="G1094" s="588"/>
      <c r="H1094" s="588"/>
      <c r="I1094" s="589"/>
    </row>
    <row r="1095" spans="1:31">
      <c r="B1095" s="226" t="s">
        <v>1980</v>
      </c>
      <c r="C1095" s="257" t="s">
        <v>142</v>
      </c>
      <c r="D1095" s="181" t="s">
        <v>20</v>
      </c>
      <c r="E1095" s="226" t="s">
        <v>21</v>
      </c>
      <c r="F1095" s="587" t="s">
        <v>966</v>
      </c>
      <c r="G1095" s="588"/>
      <c r="H1095" s="588"/>
      <c r="I1095" s="589"/>
      <c r="J1095" s="257" t="s">
        <v>23</v>
      </c>
      <c r="K1095" s="202">
        <f>L1095+M1095</f>
        <v>517500</v>
      </c>
      <c r="L1095" s="259">
        <v>517500</v>
      </c>
    </row>
    <row r="1096" spans="1:31">
      <c r="B1096" s="226" t="s">
        <v>1981</v>
      </c>
      <c r="C1096" s="257" t="s">
        <v>142</v>
      </c>
      <c r="D1096" s="181" t="s">
        <v>20</v>
      </c>
      <c r="E1096" s="226" t="s">
        <v>21</v>
      </c>
      <c r="F1096" s="587" t="s">
        <v>966</v>
      </c>
      <c r="G1096" s="588"/>
      <c r="H1096" s="588"/>
      <c r="I1096" s="589"/>
      <c r="J1096" s="257" t="s">
        <v>23</v>
      </c>
      <c r="K1096" s="202">
        <f>L1096+M1096</f>
        <v>402000</v>
      </c>
      <c r="L1096" s="259">
        <v>402000</v>
      </c>
    </row>
    <row r="1097" spans="1:31">
      <c r="B1097" s="226" t="s">
        <v>1982</v>
      </c>
      <c r="F1097" s="587"/>
      <c r="G1097" s="588"/>
      <c r="H1097" s="588"/>
      <c r="I1097" s="589"/>
    </row>
    <row r="1098" spans="1:31" s="73" customFormat="1">
      <c r="A1098" s="258"/>
      <c r="B1098" s="226" t="s">
        <v>1983</v>
      </c>
      <c r="C1098" s="257" t="s">
        <v>142</v>
      </c>
      <c r="D1098" s="181" t="s">
        <v>20</v>
      </c>
      <c r="E1098" s="226" t="s">
        <v>21</v>
      </c>
      <c r="F1098" s="587" t="s">
        <v>966</v>
      </c>
      <c r="G1098" s="588"/>
      <c r="H1098" s="588"/>
      <c r="I1098" s="589"/>
      <c r="J1098" s="257" t="s">
        <v>23</v>
      </c>
      <c r="K1098" s="202">
        <f>L1098+M1098</f>
        <v>186200</v>
      </c>
      <c r="L1098" s="259">
        <v>186200</v>
      </c>
      <c r="M1098" s="259"/>
      <c r="N1098" s="260"/>
      <c r="O1098" s="1"/>
      <c r="P1098" s="196"/>
      <c r="Q1098" s="451"/>
      <c r="R1098" s="445"/>
      <c r="S1098" s="445"/>
      <c r="T1098" s="426"/>
      <c r="U1098" s="1"/>
      <c r="V1098" s="1"/>
      <c r="W1098" s="1"/>
      <c r="X1098" s="1"/>
      <c r="Y1098" s="1"/>
    </row>
    <row r="1099" spans="1:31" s="73" customFormat="1">
      <c r="A1099" s="258"/>
      <c r="B1099" s="226" t="s">
        <v>1984</v>
      </c>
      <c r="C1099" s="257" t="s">
        <v>142</v>
      </c>
      <c r="D1099" s="181" t="s">
        <v>20</v>
      </c>
      <c r="E1099" s="226" t="s">
        <v>21</v>
      </c>
      <c r="F1099" s="587" t="s">
        <v>966</v>
      </c>
      <c r="G1099" s="588"/>
      <c r="H1099" s="588"/>
      <c r="I1099" s="589"/>
      <c r="J1099" s="257" t="s">
        <v>23</v>
      </c>
      <c r="K1099" s="202">
        <f>L1099+M1099</f>
        <v>88200</v>
      </c>
      <c r="L1099" s="259">
        <v>88200</v>
      </c>
      <c r="M1099" s="259"/>
      <c r="N1099" s="260"/>
      <c r="O1099" s="1"/>
      <c r="P1099" s="196"/>
      <c r="Q1099" s="451"/>
      <c r="R1099" s="445"/>
      <c r="S1099" s="445"/>
      <c r="T1099" s="426"/>
      <c r="U1099" s="1"/>
      <c r="V1099" s="1"/>
      <c r="W1099" s="1"/>
      <c r="X1099" s="1"/>
      <c r="Y1099" s="1"/>
    </row>
    <row r="1100" spans="1:31" s="73" customFormat="1">
      <c r="A1100" s="258"/>
      <c r="B1100" s="226" t="s">
        <v>1985</v>
      </c>
      <c r="C1100" s="257" t="s">
        <v>142</v>
      </c>
      <c r="D1100" s="181" t="s">
        <v>20</v>
      </c>
      <c r="E1100" s="226" t="s">
        <v>21</v>
      </c>
      <c r="F1100" s="587" t="s">
        <v>966</v>
      </c>
      <c r="G1100" s="588"/>
      <c r="H1100" s="588"/>
      <c r="I1100" s="589"/>
      <c r="J1100" s="257" t="s">
        <v>23</v>
      </c>
      <c r="K1100" s="202">
        <f>L1100+M1100</f>
        <v>41356</v>
      </c>
      <c r="L1100" s="259">
        <v>41356</v>
      </c>
      <c r="M1100" s="259"/>
      <c r="N1100" s="260"/>
      <c r="O1100" s="1"/>
      <c r="P1100" s="196"/>
      <c r="Q1100" s="451"/>
      <c r="R1100" s="445"/>
      <c r="S1100" s="445"/>
      <c r="T1100" s="426"/>
      <c r="U1100" s="1"/>
      <c r="V1100" s="1"/>
      <c r="W1100" s="1"/>
      <c r="X1100" s="1"/>
      <c r="Y1100" s="1"/>
    </row>
    <row r="1101" spans="1:31" s="73" customFormat="1">
      <c r="A1101" s="258"/>
      <c r="B1101" s="226" t="s">
        <v>1986</v>
      </c>
      <c r="C1101" s="257" t="s">
        <v>142</v>
      </c>
      <c r="D1101" s="181" t="s">
        <v>20</v>
      </c>
      <c r="E1101" s="226" t="s">
        <v>21</v>
      </c>
      <c r="F1101" s="587" t="s">
        <v>966</v>
      </c>
      <c r="G1101" s="588"/>
      <c r="H1101" s="588"/>
      <c r="I1101" s="589"/>
      <c r="J1101" s="257" t="s">
        <v>23</v>
      </c>
      <c r="K1101" s="202">
        <f>L1101+M1101</f>
        <v>245000</v>
      </c>
      <c r="L1101" s="259">
        <v>245000</v>
      </c>
      <c r="M1101" s="259"/>
      <c r="N1101" s="260"/>
      <c r="O1101" s="1"/>
      <c r="P1101" s="196"/>
      <c r="Q1101" s="451"/>
      <c r="R1101" s="445"/>
      <c r="S1101" s="445"/>
      <c r="T1101" s="426"/>
      <c r="U1101" s="1"/>
      <c r="V1101" s="1"/>
      <c r="W1101" s="1"/>
      <c r="X1101" s="1"/>
      <c r="Y1101" s="1"/>
    </row>
    <row r="1102" spans="1:31" s="73" customFormat="1">
      <c r="A1102" s="258"/>
      <c r="B1102" s="226" t="s">
        <v>1987</v>
      </c>
      <c r="C1102" s="257" t="s">
        <v>142</v>
      </c>
      <c r="D1102" s="181" t="s">
        <v>20</v>
      </c>
      <c r="E1102" s="226" t="s">
        <v>21</v>
      </c>
      <c r="F1102" s="587" t="s">
        <v>966</v>
      </c>
      <c r="G1102" s="588"/>
      <c r="H1102" s="588"/>
      <c r="I1102" s="589"/>
      <c r="J1102" s="257" t="s">
        <v>23</v>
      </c>
      <c r="K1102" s="202">
        <f>L1102+M1102</f>
        <v>254800</v>
      </c>
      <c r="L1102" s="259">
        <v>254800</v>
      </c>
      <c r="M1102" s="259"/>
      <c r="N1102" s="260"/>
      <c r="O1102" s="1"/>
      <c r="P1102" s="196"/>
      <c r="Q1102" s="451"/>
      <c r="R1102" s="445"/>
      <c r="S1102" s="445"/>
      <c r="T1102" s="426"/>
      <c r="U1102" s="1"/>
      <c r="V1102" s="1"/>
      <c r="W1102" s="1"/>
      <c r="X1102" s="1"/>
      <c r="Y1102" s="1"/>
    </row>
    <row r="1103" spans="1:31" s="73" customFormat="1">
      <c r="A1103" s="258"/>
      <c r="B1103" s="261" t="s">
        <v>1988</v>
      </c>
      <c r="C1103" s="257" t="s">
        <v>142</v>
      </c>
      <c r="D1103" s="181" t="s">
        <v>20</v>
      </c>
      <c r="E1103" s="226" t="s">
        <v>21</v>
      </c>
      <c r="F1103" s="587" t="s">
        <v>966</v>
      </c>
      <c r="G1103" s="588"/>
      <c r="H1103" s="588"/>
      <c r="I1103" s="589"/>
      <c r="J1103" s="257" t="s">
        <v>23</v>
      </c>
      <c r="K1103" s="202">
        <f>L1103+M1103</f>
        <v>117600</v>
      </c>
      <c r="L1103" s="259">
        <v>117600</v>
      </c>
      <c r="M1103" s="259"/>
      <c r="N1103" s="260"/>
      <c r="O1103" s="1"/>
      <c r="P1103" s="196"/>
      <c r="Q1103" s="451"/>
      <c r="R1103" s="445"/>
      <c r="S1103" s="445"/>
      <c r="T1103" s="426"/>
      <c r="U1103" s="1"/>
      <c r="V1103" s="1"/>
      <c r="W1103" s="1"/>
      <c r="X1103" s="1"/>
      <c r="Y1103" s="1"/>
    </row>
    <row r="1104" spans="1:31" s="73" customFormat="1">
      <c r="A1104" s="258"/>
      <c r="B1104" s="261" t="s">
        <v>1989</v>
      </c>
      <c r="C1104" s="257" t="s">
        <v>142</v>
      </c>
      <c r="D1104" s="181" t="s">
        <v>20</v>
      </c>
      <c r="E1104" s="226" t="s">
        <v>21</v>
      </c>
      <c r="F1104" s="587" t="s">
        <v>966</v>
      </c>
      <c r="G1104" s="588"/>
      <c r="H1104" s="588"/>
      <c r="I1104" s="589"/>
      <c r="J1104" s="257" t="s">
        <v>23</v>
      </c>
      <c r="K1104" s="202">
        <f>L1104+M1104</f>
        <v>156800</v>
      </c>
      <c r="L1104" s="259">
        <v>156800</v>
      </c>
      <c r="M1104" s="259"/>
      <c r="N1104" s="260"/>
      <c r="O1104" s="1"/>
      <c r="P1104" s="196"/>
      <c r="Q1104" s="451"/>
      <c r="R1104" s="445"/>
      <c r="S1104" s="445"/>
      <c r="T1104" s="426"/>
      <c r="U1104" s="1"/>
      <c r="V1104" s="1"/>
      <c r="W1104" s="1"/>
      <c r="X1104" s="1"/>
      <c r="Y1104" s="1"/>
    </row>
    <row r="1105" spans="1:31" customHeight="1" ht="12.75" s="10" customFormat="1">
      <c r="A1105" s="226"/>
      <c r="B1105" s="63"/>
      <c r="C1105" s="181"/>
      <c r="D1105" s="181"/>
      <c r="E1105" s="181"/>
      <c r="F1105" s="228"/>
      <c r="G1105" s="229"/>
      <c r="H1105" s="229"/>
      <c r="I1105" s="230"/>
      <c r="J1105" s="181"/>
      <c r="K1105" s="202">
        <f>L1105+M1105</f>
        <v>0</v>
      </c>
      <c r="L1105" s="255"/>
      <c r="M1105" s="237"/>
      <c r="N1105" s="174"/>
      <c r="P1105" s="252"/>
      <c r="Q1105" s="453"/>
      <c r="R1105" s="47"/>
      <c r="S1105" s="47"/>
      <c r="T1105" s="46"/>
    </row>
    <row r="1106" spans="1:31" customHeight="1" ht="12.75" s="10" customFormat="1">
      <c r="A1106" s="226"/>
      <c r="B1106" s="63"/>
      <c r="C1106" s="181"/>
      <c r="D1106" s="181"/>
      <c r="E1106" s="181"/>
      <c r="F1106" s="228"/>
      <c r="G1106" s="229"/>
      <c r="H1106" s="229"/>
      <c r="I1106" s="230"/>
      <c r="J1106" s="181"/>
      <c r="K1106" s="202">
        <f>L1106+M1106</f>
        <v>0</v>
      </c>
      <c r="L1106" s="255"/>
      <c r="M1106" s="237"/>
      <c r="N1106" s="174"/>
      <c r="P1106" s="252"/>
      <c r="Q1106" s="453"/>
      <c r="R1106" s="47"/>
      <c r="S1106" s="47"/>
      <c r="T1106" s="46"/>
    </row>
    <row r="1107" spans="1:31" customHeight="1" ht="12.75" s="10" customFormat="1">
      <c r="A1107" s="226"/>
      <c r="B1107" s="227" t="s">
        <v>1990</v>
      </c>
      <c r="C1107" s="181"/>
      <c r="D1107" s="181"/>
      <c r="E1107" s="181"/>
      <c r="F1107" s="228"/>
      <c r="G1107" s="229"/>
      <c r="H1107" s="229"/>
      <c r="I1107" s="230"/>
      <c r="J1107" s="181"/>
      <c r="K1107" s="202">
        <f>L1107+M1107</f>
        <v>0</v>
      </c>
      <c r="L1107" s="255"/>
      <c r="M1107" s="237"/>
      <c r="N1107" s="174"/>
      <c r="P1107" s="252"/>
      <c r="Q1107" s="453"/>
      <c r="R1107" s="47"/>
      <c r="S1107" s="47"/>
      <c r="T1107" s="46"/>
    </row>
    <row r="1108" spans="1:31" customHeight="1" ht="12.75" s="10" customFormat="1">
      <c r="A1108" s="226"/>
      <c r="B1108" s="262" t="s">
        <v>1991</v>
      </c>
      <c r="C1108" s="181" t="s">
        <v>1992</v>
      </c>
      <c r="D1108" s="181" t="s">
        <v>20</v>
      </c>
      <c r="E1108" s="226" t="s">
        <v>21</v>
      </c>
      <c r="F1108" s="587" t="s">
        <v>1047</v>
      </c>
      <c r="G1108" s="588"/>
      <c r="H1108" s="588"/>
      <c r="I1108" s="589"/>
      <c r="J1108" s="257" t="s">
        <v>23</v>
      </c>
      <c r="K1108" s="202">
        <f>L1108+M1108</f>
        <v>106175</v>
      </c>
      <c r="L1108" s="259">
        <v>106175</v>
      </c>
      <c r="M1108" s="237"/>
      <c r="N1108" s="174"/>
      <c r="P1108" s="252"/>
      <c r="Q1108" s="453"/>
      <c r="R1108" s="47"/>
      <c r="S1108" s="47"/>
      <c r="T1108" s="46"/>
    </row>
    <row r="1109" spans="1:31" customHeight="1" ht="12.75" s="10" customFormat="1">
      <c r="A1109" s="226"/>
      <c r="B1109" s="263" t="s">
        <v>1993</v>
      </c>
      <c r="C1109" s="181" t="s">
        <v>1992</v>
      </c>
      <c r="D1109" s="181" t="s">
        <v>20</v>
      </c>
      <c r="E1109" s="226" t="s">
        <v>21</v>
      </c>
      <c r="F1109" s="587" t="s">
        <v>1047</v>
      </c>
      <c r="G1109" s="588"/>
      <c r="H1109" s="588"/>
      <c r="I1109" s="589"/>
      <c r="J1109" s="257" t="s">
        <v>23</v>
      </c>
      <c r="K1109" s="202">
        <f>L1109+M1109</f>
        <v>10500</v>
      </c>
      <c r="L1109" s="259">
        <v>10500</v>
      </c>
      <c r="M1109" s="237"/>
      <c r="N1109" s="174"/>
      <c r="P1109" s="252"/>
      <c r="Q1109" s="453"/>
      <c r="R1109" s="47"/>
      <c r="S1109" s="47"/>
      <c r="T1109" s="46"/>
    </row>
    <row r="1110" spans="1:31" customHeight="1" ht="12.75" s="10" customFormat="1">
      <c r="A1110" s="226"/>
      <c r="B1110" s="263" t="s">
        <v>1994</v>
      </c>
      <c r="C1110" s="181" t="s">
        <v>1992</v>
      </c>
      <c r="D1110" s="181" t="s">
        <v>20</v>
      </c>
      <c r="E1110" s="226" t="s">
        <v>21</v>
      </c>
      <c r="F1110" s="587" t="s">
        <v>1047</v>
      </c>
      <c r="G1110" s="588"/>
      <c r="H1110" s="588"/>
      <c r="I1110" s="589"/>
      <c r="J1110" s="257" t="s">
        <v>23</v>
      </c>
      <c r="K1110" s="202">
        <f>L1110+M1110</f>
        <v>8750</v>
      </c>
      <c r="L1110" s="259">
        <v>8750</v>
      </c>
      <c r="M1110" s="237"/>
      <c r="N1110" s="174"/>
      <c r="P1110" s="252"/>
      <c r="Q1110" s="453"/>
      <c r="R1110" s="47"/>
      <c r="S1110" s="47"/>
      <c r="T1110" s="46"/>
    </row>
    <row r="1111" spans="1:31" customHeight="1" ht="12.75" s="10" customFormat="1">
      <c r="A1111" s="226"/>
      <c r="B1111" s="263" t="s">
        <v>1995</v>
      </c>
      <c r="C1111" s="181" t="s">
        <v>1992</v>
      </c>
      <c r="D1111" s="181" t="s">
        <v>20</v>
      </c>
      <c r="E1111" s="226" t="s">
        <v>21</v>
      </c>
      <c r="F1111" s="587" t="s">
        <v>1047</v>
      </c>
      <c r="G1111" s="588"/>
      <c r="H1111" s="588"/>
      <c r="I1111" s="589"/>
      <c r="J1111" s="257" t="s">
        <v>23</v>
      </c>
      <c r="K1111" s="202">
        <f>L1111+M1111</f>
        <v>3675</v>
      </c>
      <c r="L1111" s="259">
        <v>3675</v>
      </c>
      <c r="M1111" s="237"/>
      <c r="N1111" s="174"/>
      <c r="P1111" s="252"/>
      <c r="Q1111" s="453"/>
      <c r="R1111" s="47"/>
      <c r="S1111" s="47"/>
      <c r="T1111" s="46"/>
    </row>
    <row r="1112" spans="1:31" customHeight="1" ht="12.75" s="10" customFormat="1">
      <c r="A1112" s="226"/>
      <c r="B1112" s="263" t="s">
        <v>1996</v>
      </c>
      <c r="C1112" s="181" t="s">
        <v>1992</v>
      </c>
      <c r="D1112" s="181" t="s">
        <v>20</v>
      </c>
      <c r="E1112" s="226" t="s">
        <v>21</v>
      </c>
      <c r="F1112" s="587" t="s">
        <v>1047</v>
      </c>
      <c r="G1112" s="588"/>
      <c r="H1112" s="588"/>
      <c r="I1112" s="589"/>
      <c r="J1112" s="257" t="s">
        <v>23</v>
      </c>
      <c r="K1112" s="202">
        <f>L1112+M1112</f>
        <v>599630</v>
      </c>
      <c r="L1112" s="259">
        <v>599630</v>
      </c>
      <c r="M1112" s="237"/>
      <c r="N1112" s="174"/>
      <c r="P1112" s="252"/>
      <c r="Q1112" s="453"/>
      <c r="R1112" s="47"/>
      <c r="S1112" s="47"/>
      <c r="T1112" s="46"/>
    </row>
    <row r="1113" spans="1:31" customHeight="1" ht="12.75" s="10" customFormat="1">
      <c r="A1113" s="226"/>
      <c r="B1113" s="263" t="s">
        <v>1551</v>
      </c>
      <c r="C1113" s="181" t="s">
        <v>1992</v>
      </c>
      <c r="D1113" s="181" t="s">
        <v>20</v>
      </c>
      <c r="E1113" s="226" t="s">
        <v>21</v>
      </c>
      <c r="F1113" s="587" t="s">
        <v>1047</v>
      </c>
      <c r="G1113" s="588"/>
      <c r="H1113" s="588"/>
      <c r="I1113" s="589"/>
      <c r="J1113" s="257" t="s">
        <v>23</v>
      </c>
      <c r="K1113" s="202">
        <f>L1113+M1113</f>
        <v>78720</v>
      </c>
      <c r="L1113" s="259">
        <v>78720</v>
      </c>
      <c r="M1113" s="237"/>
      <c r="N1113" s="174"/>
      <c r="P1113" s="252"/>
      <c r="Q1113" s="453"/>
      <c r="R1113" s="47"/>
      <c r="S1113" s="47"/>
      <c r="T1113" s="46"/>
    </row>
    <row r="1114" spans="1:31" customHeight="1" ht="12.75" s="10" customFormat="1">
      <c r="A1114" s="226"/>
      <c r="B1114" s="262" t="s">
        <v>1997</v>
      </c>
      <c r="C1114" s="181" t="s">
        <v>1992</v>
      </c>
      <c r="D1114" s="181" t="s">
        <v>20</v>
      </c>
      <c r="E1114" s="226" t="s">
        <v>21</v>
      </c>
      <c r="F1114" s="587" t="s">
        <v>1047</v>
      </c>
      <c r="G1114" s="588"/>
      <c r="H1114" s="588"/>
      <c r="I1114" s="589"/>
      <c r="J1114" s="257" t="s">
        <v>23</v>
      </c>
      <c r="K1114" s="202">
        <f>L1114+M1114</f>
        <v>34500</v>
      </c>
      <c r="L1114" s="259">
        <v>34500</v>
      </c>
      <c r="M1114" s="237"/>
      <c r="N1114" s="174"/>
      <c r="P1114" s="252"/>
      <c r="Q1114" s="453"/>
      <c r="R1114" s="47"/>
      <c r="S1114" s="47"/>
      <c r="T1114" s="46"/>
    </row>
    <row r="1115" spans="1:31" customHeight="1" ht="12.75" s="10" customFormat="1">
      <c r="A1115" s="226"/>
      <c r="B1115" s="262" t="s">
        <v>1998</v>
      </c>
      <c r="C1115" s="181" t="s">
        <v>1992</v>
      </c>
      <c r="D1115" s="181" t="s">
        <v>20</v>
      </c>
      <c r="E1115" s="226" t="s">
        <v>21</v>
      </c>
      <c r="F1115" s="587" t="s">
        <v>1047</v>
      </c>
      <c r="G1115" s="588"/>
      <c r="H1115" s="588"/>
      <c r="I1115" s="589"/>
      <c r="J1115" s="257" t="s">
        <v>23</v>
      </c>
      <c r="K1115" s="202">
        <f>L1115+M1115</f>
        <v>267408</v>
      </c>
      <c r="L1115" s="259">
        <v>267408</v>
      </c>
      <c r="M1115" s="237"/>
      <c r="N1115" s="174"/>
      <c r="P1115" s="252"/>
      <c r="Q1115" s="453"/>
      <c r="R1115" s="47"/>
      <c r="S1115" s="47"/>
      <c r="T1115" s="46"/>
    </row>
    <row r="1116" spans="1:31" customHeight="1" ht="12.75" s="10" customFormat="1">
      <c r="A1116" s="226"/>
      <c r="B1116" s="63"/>
      <c r="C1116" s="181"/>
      <c r="D1116" s="181"/>
      <c r="E1116" s="181"/>
      <c r="F1116" s="228"/>
      <c r="G1116" s="229"/>
      <c r="H1116" s="229"/>
      <c r="I1116" s="230"/>
      <c r="J1116" s="181"/>
      <c r="K1116" s="202">
        <f>L1116+M1116</f>
        <v>0</v>
      </c>
      <c r="L1116" s="255"/>
      <c r="M1116" s="237"/>
      <c r="N1116" s="174"/>
      <c r="P1116" s="252"/>
      <c r="Q1116" s="453"/>
      <c r="R1116" s="47"/>
      <c r="S1116" s="47"/>
      <c r="T1116" s="46"/>
    </row>
    <row r="1117" spans="1:31" customHeight="1" ht="12.75" s="10" customFormat="1">
      <c r="A1117" s="226"/>
      <c r="B1117" s="371" t="s">
        <v>1999</v>
      </c>
      <c r="C1117" s="181"/>
      <c r="D1117" s="181"/>
      <c r="E1117" s="181"/>
      <c r="F1117" s="228"/>
      <c r="G1117" s="229"/>
      <c r="H1117" s="229"/>
      <c r="I1117" s="230"/>
      <c r="J1117" s="181"/>
      <c r="K1117" s="202">
        <f>L1117+M1117</f>
        <v>0</v>
      </c>
      <c r="L1117" s="255"/>
      <c r="M1117" s="237"/>
      <c r="N1117" s="174"/>
      <c r="P1117" s="252"/>
      <c r="Q1117" s="453"/>
      <c r="R1117" s="47"/>
      <c r="S1117" s="47"/>
      <c r="T1117" s="46"/>
    </row>
    <row r="1118" spans="1:31" customHeight="1" ht="24" s="10" customFormat="1">
      <c r="A1118" s="226"/>
      <c r="B1118" s="372" t="s">
        <v>2000</v>
      </c>
      <c r="C1118" s="181" t="s">
        <v>198</v>
      </c>
      <c r="D1118" s="181" t="s">
        <v>20</v>
      </c>
      <c r="E1118" s="226" t="s">
        <v>21</v>
      </c>
      <c r="F1118" s="587" t="s">
        <v>1000</v>
      </c>
      <c r="G1118" s="588"/>
      <c r="H1118" s="588"/>
      <c r="I1118" s="589"/>
      <c r="J1118" s="257" t="s">
        <v>23</v>
      </c>
      <c r="K1118" s="202">
        <f>L1118+M1118</f>
        <v>7000</v>
      </c>
      <c r="L1118" s="259">
        <v>7000</v>
      </c>
      <c r="M1118" s="237"/>
      <c r="N1118" s="174"/>
      <c r="P1118" s="252"/>
      <c r="Q1118" s="453"/>
      <c r="R1118" s="47"/>
      <c r="S1118" s="47"/>
      <c r="T1118" s="46"/>
    </row>
    <row r="1119" spans="1:31" customHeight="1" ht="27" s="10" customFormat="1">
      <c r="A1119" s="226"/>
      <c r="B1119" s="372" t="s">
        <v>2001</v>
      </c>
      <c r="C1119" s="181" t="s">
        <v>198</v>
      </c>
      <c r="D1119" s="181" t="s">
        <v>20</v>
      </c>
      <c r="E1119" s="226" t="s">
        <v>21</v>
      </c>
      <c r="F1119" s="587" t="s">
        <v>1000</v>
      </c>
      <c r="G1119" s="588"/>
      <c r="H1119" s="588"/>
      <c r="I1119" s="589"/>
      <c r="J1119" s="257" t="s">
        <v>23</v>
      </c>
      <c r="K1119" s="202">
        <f>L1119+M1119</f>
        <v>34000</v>
      </c>
      <c r="L1119" s="259">
        <v>34000</v>
      </c>
      <c r="M1119" s="237"/>
      <c r="N1119" s="174"/>
      <c r="P1119" s="252"/>
      <c r="Q1119" s="453"/>
      <c r="R1119" s="47"/>
      <c r="S1119" s="47"/>
      <c r="T1119" s="46"/>
    </row>
    <row r="1120" spans="1:31" customHeight="1" ht="24.75" s="10" customFormat="1">
      <c r="A1120" s="226"/>
      <c r="B1120" s="372" t="s">
        <v>2002</v>
      </c>
      <c r="C1120" s="181" t="s">
        <v>198</v>
      </c>
      <c r="D1120" s="181" t="s">
        <v>20</v>
      </c>
      <c r="E1120" s="226" t="s">
        <v>21</v>
      </c>
      <c r="F1120" s="587" t="s">
        <v>1000</v>
      </c>
      <c r="G1120" s="588"/>
      <c r="H1120" s="588"/>
      <c r="I1120" s="589"/>
      <c r="J1120" s="257" t="s">
        <v>23</v>
      </c>
      <c r="K1120" s="202">
        <f>L1120+M1120</f>
        <v>4000</v>
      </c>
      <c r="L1120" s="259">
        <v>4000</v>
      </c>
      <c r="M1120" s="237"/>
      <c r="N1120" s="174"/>
      <c r="P1120" s="252"/>
      <c r="Q1120" s="453"/>
      <c r="R1120" s="47"/>
      <c r="S1120" s="47"/>
      <c r="T1120" s="46"/>
    </row>
    <row r="1121" spans="1:31" customHeight="1" ht="26.25" s="10" customFormat="1">
      <c r="A1121" s="226"/>
      <c r="B1121" s="372" t="s">
        <v>2003</v>
      </c>
      <c r="C1121" s="181" t="s">
        <v>198</v>
      </c>
      <c r="D1121" s="181" t="s">
        <v>20</v>
      </c>
      <c r="E1121" s="226" t="s">
        <v>21</v>
      </c>
      <c r="F1121" s="587" t="s">
        <v>1000</v>
      </c>
      <c r="G1121" s="588"/>
      <c r="H1121" s="588"/>
      <c r="I1121" s="589"/>
      <c r="J1121" s="257" t="s">
        <v>23</v>
      </c>
      <c r="K1121" s="202">
        <f>L1121+M1121</f>
        <v>12000</v>
      </c>
      <c r="L1121" s="259">
        <v>12000</v>
      </c>
      <c r="M1121" s="237"/>
      <c r="N1121" s="174"/>
      <c r="P1121" s="252"/>
      <c r="Q1121" s="453"/>
      <c r="R1121" s="47"/>
      <c r="S1121" s="47"/>
      <c r="T1121" s="46"/>
    </row>
    <row r="1122" spans="1:31" customHeight="1" ht="26.25" s="10" customFormat="1">
      <c r="A1122" s="226"/>
      <c r="B1122" s="372" t="s">
        <v>2004</v>
      </c>
      <c r="C1122" s="181" t="s">
        <v>198</v>
      </c>
      <c r="D1122" s="181" t="s">
        <v>20</v>
      </c>
      <c r="E1122" s="226" t="s">
        <v>21</v>
      </c>
      <c r="F1122" s="587" t="s">
        <v>1000</v>
      </c>
      <c r="G1122" s="588"/>
      <c r="H1122" s="588"/>
      <c r="I1122" s="589"/>
      <c r="J1122" s="257" t="s">
        <v>23</v>
      </c>
      <c r="K1122" s="202">
        <f>L1122+M1122</f>
        <v>15000</v>
      </c>
      <c r="L1122" s="259">
        <v>15000</v>
      </c>
      <c r="M1122" s="237"/>
      <c r="N1122" s="174"/>
      <c r="P1122" s="252"/>
      <c r="Q1122" s="453"/>
      <c r="R1122" s="47"/>
      <c r="S1122" s="47"/>
      <c r="T1122" s="46"/>
    </row>
    <row r="1123" spans="1:31" customHeight="1" ht="26.25" s="10" customFormat="1">
      <c r="A1123" s="226"/>
      <c r="B1123" s="372" t="s">
        <v>3181</v>
      </c>
      <c r="C1123" s="181" t="s">
        <v>3182</v>
      </c>
      <c r="D1123" s="181" t="s">
        <v>20</v>
      </c>
      <c r="E1123" s="226" t="s">
        <v>21</v>
      </c>
      <c r="F1123" s="587" t="s">
        <v>933</v>
      </c>
      <c r="G1123" s="588"/>
      <c r="H1123" s="588"/>
      <c r="I1123" s="589"/>
      <c r="J1123" s="257" t="s">
        <v>23</v>
      </c>
      <c r="K1123" s="202">
        <f>L1123+M1123</f>
        <v>1225000</v>
      </c>
      <c r="L1123" s="259">
        <v>1225000</v>
      </c>
      <c r="M1123" s="237"/>
      <c r="N1123" s="174"/>
      <c r="P1123" s="252"/>
      <c r="Q1123" s="453"/>
      <c r="R1123" s="47"/>
      <c r="S1123" s="47"/>
      <c r="T1123" s="46"/>
    </row>
    <row r="1124" spans="1:31" customHeight="1" ht="12.75" s="10" customFormat="1">
      <c r="A1124" s="226"/>
      <c r="B1124" s="372"/>
      <c r="C1124" s="181"/>
      <c r="D1124" s="181"/>
      <c r="E1124" s="181"/>
      <c r="F1124" s="228"/>
      <c r="G1124" s="229"/>
      <c r="H1124" s="229"/>
      <c r="I1124" s="230"/>
      <c r="J1124" s="181"/>
      <c r="K1124" s="202">
        <f>L1124+M1124</f>
        <v>0</v>
      </c>
      <c r="L1124" s="259">
        <v>0</v>
      </c>
      <c r="M1124" s="237"/>
      <c r="N1124" s="174"/>
      <c r="P1124" s="252"/>
      <c r="Q1124" s="453"/>
      <c r="R1124" s="47"/>
      <c r="S1124" s="47"/>
      <c r="T1124" s="46"/>
    </row>
    <row r="1125" spans="1:31" customHeight="1" ht="12.75" s="10" customFormat="1">
      <c r="A1125" s="226"/>
      <c r="B1125" s="371" t="s">
        <v>2005</v>
      </c>
      <c r="C1125" s="181" t="s">
        <v>1992</v>
      </c>
      <c r="D1125" s="181" t="s">
        <v>20</v>
      </c>
      <c r="E1125" s="226" t="s">
        <v>21</v>
      </c>
      <c r="F1125" s="587" t="s">
        <v>1047</v>
      </c>
      <c r="G1125" s="588"/>
      <c r="H1125" s="588"/>
      <c r="I1125" s="589"/>
      <c r="J1125" s="257" t="s">
        <v>23</v>
      </c>
      <c r="K1125" s="202">
        <f>L1125+M1125</f>
        <v>0</v>
      </c>
      <c r="L1125" s="259">
        <v>0</v>
      </c>
      <c r="M1125" s="237"/>
      <c r="N1125" s="174"/>
      <c r="P1125" s="252"/>
      <c r="Q1125" s="453"/>
      <c r="R1125" s="47"/>
      <c r="S1125" s="47"/>
      <c r="T1125" s="46"/>
    </row>
    <row r="1126" spans="1:31" customHeight="1" ht="12.75" s="10" customFormat="1">
      <c r="A1126" s="226"/>
      <c r="B1126" s="373" t="s">
        <v>2006</v>
      </c>
      <c r="C1126" s="181" t="s">
        <v>1992</v>
      </c>
      <c r="D1126" s="181" t="s">
        <v>20</v>
      </c>
      <c r="E1126" s="226" t="s">
        <v>21</v>
      </c>
      <c r="F1126" s="587" t="s">
        <v>1047</v>
      </c>
      <c r="G1126" s="588"/>
      <c r="H1126" s="588"/>
      <c r="I1126" s="589"/>
      <c r="J1126" s="257" t="s">
        <v>23</v>
      </c>
      <c r="K1126" s="202">
        <f>L1126+M1126</f>
        <v>84000</v>
      </c>
      <c r="L1126" s="259">
        <v>84000</v>
      </c>
      <c r="M1126" s="237"/>
      <c r="N1126" s="174"/>
      <c r="P1126" s="252"/>
      <c r="Q1126" s="453"/>
      <c r="R1126" s="47"/>
      <c r="S1126" s="47"/>
      <c r="T1126" s="46"/>
    </row>
    <row r="1127" spans="1:31" customHeight="1" ht="12.75" s="10" customFormat="1">
      <c r="A1127" s="226"/>
      <c r="B1127" s="373" t="s">
        <v>2007</v>
      </c>
      <c r="C1127" s="181" t="s">
        <v>1992</v>
      </c>
      <c r="D1127" s="181" t="s">
        <v>20</v>
      </c>
      <c r="E1127" s="226" t="s">
        <v>21</v>
      </c>
      <c r="F1127" s="587" t="s">
        <v>1047</v>
      </c>
      <c r="G1127" s="588"/>
      <c r="H1127" s="588"/>
      <c r="I1127" s="589"/>
      <c r="J1127" s="257" t="s">
        <v>23</v>
      </c>
      <c r="K1127" s="202">
        <f>L1127+M1127</f>
        <v>120000</v>
      </c>
      <c r="L1127" s="259">
        <v>120000</v>
      </c>
      <c r="M1127" s="237"/>
      <c r="N1127" s="174"/>
      <c r="P1127" s="252"/>
      <c r="Q1127" s="453"/>
      <c r="R1127" s="47"/>
      <c r="S1127" s="47"/>
      <c r="T1127" s="46"/>
    </row>
    <row r="1128" spans="1:31" customHeight="1" ht="12.75" s="10" customFormat="1">
      <c r="A1128" s="226"/>
      <c r="B1128" s="242" t="s">
        <v>2008</v>
      </c>
      <c r="C1128" s="181" t="s">
        <v>1992</v>
      </c>
      <c r="D1128" s="181" t="s">
        <v>20</v>
      </c>
      <c r="E1128" s="226" t="s">
        <v>21</v>
      </c>
      <c r="F1128" s="587" t="s">
        <v>1047</v>
      </c>
      <c r="G1128" s="588"/>
      <c r="H1128" s="588"/>
      <c r="I1128" s="589"/>
      <c r="J1128" s="257" t="s">
        <v>23</v>
      </c>
      <c r="K1128" s="202">
        <f>L1128+M1128</f>
        <v>105000</v>
      </c>
      <c r="L1128" s="259">
        <v>105000</v>
      </c>
      <c r="M1128" s="237"/>
      <c r="N1128" s="174"/>
      <c r="P1128" s="252"/>
      <c r="Q1128" s="453"/>
      <c r="R1128" s="47"/>
      <c r="S1128" s="47"/>
      <c r="T1128" s="46"/>
    </row>
    <row r="1129" spans="1:31" customHeight="1" ht="12.75" s="10" customFormat="1">
      <c r="A1129" s="226"/>
      <c r="B1129" s="374" t="s">
        <v>2009</v>
      </c>
      <c r="C1129" s="181" t="s">
        <v>1992</v>
      </c>
      <c r="D1129" s="181" t="s">
        <v>20</v>
      </c>
      <c r="E1129" s="226" t="s">
        <v>21</v>
      </c>
      <c r="F1129" s="587" t="s">
        <v>1047</v>
      </c>
      <c r="G1129" s="588"/>
      <c r="H1129" s="588"/>
      <c r="I1129" s="589"/>
      <c r="J1129" s="257" t="s">
        <v>23</v>
      </c>
      <c r="K1129" s="202">
        <f>L1129+M1129</f>
        <v>15000</v>
      </c>
      <c r="L1129" s="259">
        <v>15000</v>
      </c>
      <c r="M1129" s="237"/>
      <c r="N1129" s="174"/>
      <c r="P1129" s="252"/>
      <c r="Q1129" s="453"/>
      <c r="R1129" s="47"/>
      <c r="S1129" s="47"/>
      <c r="T1129" s="46"/>
    </row>
    <row r="1130" spans="1:31" customHeight="1" ht="12.75" s="10" customFormat="1">
      <c r="A1130" s="226"/>
      <c r="B1130" s="374" t="s">
        <v>2010</v>
      </c>
      <c r="C1130" s="181" t="s">
        <v>1992</v>
      </c>
      <c r="D1130" s="181" t="s">
        <v>20</v>
      </c>
      <c r="E1130" s="226" t="s">
        <v>21</v>
      </c>
      <c r="F1130" s="587" t="s">
        <v>1047</v>
      </c>
      <c r="G1130" s="588"/>
      <c r="H1130" s="588"/>
      <c r="I1130" s="589"/>
      <c r="J1130" s="257" t="s">
        <v>23</v>
      </c>
      <c r="K1130" s="202">
        <f>L1130+M1130</f>
        <v>20000</v>
      </c>
      <c r="L1130" s="259">
        <v>20000</v>
      </c>
      <c r="M1130" s="237"/>
      <c r="N1130" s="174"/>
      <c r="P1130" s="252"/>
      <c r="Q1130" s="453"/>
      <c r="R1130" s="47"/>
      <c r="S1130" s="47"/>
      <c r="T1130" s="46"/>
    </row>
    <row r="1131" spans="1:31" customHeight="1" ht="12.75" s="10" customFormat="1">
      <c r="A1131" s="226"/>
      <c r="B1131" s="374" t="s">
        <v>2011</v>
      </c>
      <c r="C1131" s="181" t="s">
        <v>1992</v>
      </c>
      <c r="D1131" s="181" t="s">
        <v>20</v>
      </c>
      <c r="E1131" s="226" t="s">
        <v>21</v>
      </c>
      <c r="F1131" s="587" t="s">
        <v>1047</v>
      </c>
      <c r="G1131" s="588"/>
      <c r="H1131" s="588"/>
      <c r="I1131" s="589"/>
      <c r="J1131" s="257" t="s">
        <v>23</v>
      </c>
      <c r="K1131" s="202">
        <f>L1131+M1131</f>
        <v>150000</v>
      </c>
      <c r="L1131" s="259">
        <v>150000</v>
      </c>
      <c r="M1131" s="237"/>
      <c r="N1131" s="174"/>
      <c r="P1131" s="252"/>
      <c r="Q1131" s="453"/>
      <c r="R1131" s="47"/>
      <c r="S1131" s="47"/>
      <c r="T1131" s="46"/>
    </row>
    <row r="1132" spans="1:31" customHeight="1" ht="12.75" s="10" customFormat="1">
      <c r="A1132" s="226"/>
      <c r="B1132" s="266" t="s">
        <v>2012</v>
      </c>
      <c r="C1132" s="181" t="s">
        <v>1992</v>
      </c>
      <c r="D1132" s="181" t="s">
        <v>20</v>
      </c>
      <c r="E1132" s="226" t="s">
        <v>21</v>
      </c>
      <c r="F1132" s="587" t="s">
        <v>1047</v>
      </c>
      <c r="G1132" s="588"/>
      <c r="H1132" s="588"/>
      <c r="I1132" s="589"/>
      <c r="J1132" s="257" t="s">
        <v>23</v>
      </c>
      <c r="K1132" s="202">
        <f>L1132+M1132</f>
        <v>18000</v>
      </c>
      <c r="L1132" s="259">
        <v>18000</v>
      </c>
      <c r="M1132" s="237"/>
      <c r="N1132" s="174"/>
      <c r="P1132" s="252"/>
      <c r="Q1132" s="453"/>
      <c r="R1132" s="47"/>
      <c r="S1132" s="47"/>
      <c r="T1132" s="46"/>
    </row>
    <row r="1133" spans="1:31" customHeight="1" ht="12.75" s="10" customFormat="1">
      <c r="A1133" s="226"/>
      <c r="B1133" s="266" t="s">
        <v>2013</v>
      </c>
      <c r="C1133" s="181" t="s">
        <v>1992</v>
      </c>
      <c r="D1133" s="181" t="s">
        <v>20</v>
      </c>
      <c r="E1133" s="226" t="s">
        <v>21</v>
      </c>
      <c r="F1133" s="587" t="s">
        <v>1047</v>
      </c>
      <c r="G1133" s="588"/>
      <c r="H1133" s="588"/>
      <c r="I1133" s="589"/>
      <c r="J1133" s="257" t="s">
        <v>23</v>
      </c>
      <c r="K1133" s="202">
        <f>L1133+M1133</f>
        <v>28800</v>
      </c>
      <c r="L1133" s="259">
        <v>28800</v>
      </c>
      <c r="M1133" s="237"/>
      <c r="N1133" s="174"/>
      <c r="P1133" s="252"/>
      <c r="Q1133" s="453"/>
      <c r="R1133" s="47"/>
      <c r="S1133" s="47"/>
      <c r="T1133" s="46"/>
    </row>
    <row r="1134" spans="1:31" customHeight="1" ht="12.75" s="10" customFormat="1">
      <c r="A1134" s="226"/>
      <c r="B1134" s="266" t="s">
        <v>2014</v>
      </c>
      <c r="C1134" s="181" t="s">
        <v>1992</v>
      </c>
      <c r="D1134" s="181" t="s">
        <v>20</v>
      </c>
      <c r="E1134" s="226" t="s">
        <v>21</v>
      </c>
      <c r="F1134" s="587" t="s">
        <v>1047</v>
      </c>
      <c r="G1134" s="588"/>
      <c r="H1134" s="588"/>
      <c r="I1134" s="589"/>
      <c r="J1134" s="257" t="s">
        <v>23</v>
      </c>
      <c r="K1134" s="202">
        <f>L1134+M1134</f>
        <v>316800</v>
      </c>
      <c r="L1134" s="259">
        <v>316800</v>
      </c>
      <c r="M1134" s="237"/>
      <c r="N1134" s="174"/>
      <c r="P1134" s="252"/>
      <c r="Q1134" s="453"/>
      <c r="R1134" s="47"/>
      <c r="S1134" s="47"/>
      <c r="T1134" s="46"/>
    </row>
    <row r="1135" spans="1:31" customHeight="1" ht="12.75" s="10" customFormat="1">
      <c r="A1135" s="226"/>
      <c r="B1135" s="266" t="s">
        <v>2015</v>
      </c>
      <c r="C1135" s="181" t="s">
        <v>1992</v>
      </c>
      <c r="D1135" s="181" t="s">
        <v>20</v>
      </c>
      <c r="E1135" s="226" t="s">
        <v>21</v>
      </c>
      <c r="F1135" s="587" t="s">
        <v>1047</v>
      </c>
      <c r="G1135" s="588"/>
      <c r="H1135" s="588"/>
      <c r="I1135" s="589"/>
      <c r="J1135" s="257" t="s">
        <v>23</v>
      </c>
      <c r="K1135" s="202">
        <f>L1135+M1135</f>
        <v>7200</v>
      </c>
      <c r="L1135" s="259">
        <v>7200</v>
      </c>
      <c r="M1135" s="237"/>
      <c r="N1135" s="174"/>
      <c r="P1135" s="252"/>
      <c r="Q1135" s="453"/>
      <c r="R1135" s="47"/>
      <c r="S1135" s="47"/>
      <c r="T1135" s="46"/>
    </row>
    <row r="1136" spans="1:31" customHeight="1" ht="12.75" s="10" customFormat="1">
      <c r="A1136" s="226"/>
      <c r="B1136" s="266" t="s">
        <v>2016</v>
      </c>
      <c r="C1136" s="181" t="s">
        <v>1992</v>
      </c>
      <c r="D1136" s="181" t="s">
        <v>20</v>
      </c>
      <c r="E1136" s="226" t="s">
        <v>21</v>
      </c>
      <c r="F1136" s="587" t="s">
        <v>1047</v>
      </c>
      <c r="G1136" s="588"/>
      <c r="H1136" s="588"/>
      <c r="I1136" s="589"/>
      <c r="J1136" s="257" t="s">
        <v>23</v>
      </c>
      <c r="K1136" s="202">
        <f>L1136+M1136</f>
        <v>6000</v>
      </c>
      <c r="L1136" s="259">
        <v>6000</v>
      </c>
      <c r="M1136" s="237"/>
      <c r="N1136" s="174"/>
      <c r="P1136" s="252"/>
      <c r="Q1136" s="453"/>
      <c r="R1136" s="47"/>
      <c r="S1136" s="47"/>
      <c r="T1136" s="46"/>
    </row>
    <row r="1137" spans="1:31" customHeight="1" ht="12.75" s="10" customFormat="1">
      <c r="A1137" s="226"/>
      <c r="B1137" s="266" t="s">
        <v>2017</v>
      </c>
      <c r="C1137" s="181" t="s">
        <v>1992</v>
      </c>
      <c r="D1137" s="181" t="s">
        <v>20</v>
      </c>
      <c r="E1137" s="226" t="s">
        <v>21</v>
      </c>
      <c r="F1137" s="587" t="s">
        <v>1047</v>
      </c>
      <c r="G1137" s="588"/>
      <c r="H1137" s="588"/>
      <c r="I1137" s="589"/>
      <c r="J1137" s="257" t="s">
        <v>23</v>
      </c>
      <c r="K1137" s="202">
        <f>L1137+M1137</f>
        <v>18000</v>
      </c>
      <c r="L1137" s="259">
        <v>18000</v>
      </c>
      <c r="M1137" s="237"/>
      <c r="N1137" s="174"/>
      <c r="P1137" s="252"/>
      <c r="Q1137" s="453"/>
      <c r="R1137" s="47"/>
      <c r="S1137" s="47"/>
      <c r="T1137" s="46"/>
    </row>
    <row r="1138" spans="1:31" customHeight="1" ht="12.75" s="10" customFormat="1">
      <c r="A1138" s="226"/>
      <c r="B1138" s="266" t="s">
        <v>2018</v>
      </c>
      <c r="C1138" s="181" t="s">
        <v>1992</v>
      </c>
      <c r="D1138" s="181" t="s">
        <v>20</v>
      </c>
      <c r="E1138" s="226" t="s">
        <v>21</v>
      </c>
      <c r="F1138" s="587" t="s">
        <v>1047</v>
      </c>
      <c r="G1138" s="588"/>
      <c r="H1138" s="588"/>
      <c r="I1138" s="589"/>
      <c r="J1138" s="257" t="s">
        <v>23</v>
      </c>
      <c r="K1138" s="202">
        <f>L1138+M1138</f>
        <v>100800</v>
      </c>
      <c r="L1138" s="259">
        <v>100800</v>
      </c>
      <c r="M1138" s="237"/>
      <c r="N1138" s="174"/>
      <c r="P1138" s="252"/>
      <c r="Q1138" s="453"/>
      <c r="R1138" s="47"/>
      <c r="S1138" s="47"/>
      <c r="T1138" s="46"/>
    </row>
    <row r="1139" spans="1:31" customHeight="1" ht="12.75" s="10" customFormat="1">
      <c r="A1139" s="226"/>
      <c r="B1139" s="266" t="s">
        <v>2019</v>
      </c>
      <c r="C1139" s="181" t="s">
        <v>1992</v>
      </c>
      <c r="D1139" s="181" t="s">
        <v>20</v>
      </c>
      <c r="E1139" s="226" t="s">
        <v>21</v>
      </c>
      <c r="F1139" s="587" t="s">
        <v>1047</v>
      </c>
      <c r="G1139" s="588"/>
      <c r="H1139" s="588"/>
      <c r="I1139" s="589"/>
      <c r="J1139" s="257" t="s">
        <v>23</v>
      </c>
      <c r="K1139" s="202">
        <f>L1139+M1139</f>
        <v>17500</v>
      </c>
      <c r="L1139" s="259">
        <v>17500</v>
      </c>
      <c r="M1139" s="237"/>
      <c r="N1139" s="174"/>
      <c r="P1139" s="252"/>
      <c r="Q1139" s="453"/>
      <c r="R1139" s="47"/>
      <c r="S1139" s="47"/>
      <c r="T1139" s="46"/>
    </row>
    <row r="1140" spans="1:31" customHeight="1" ht="12.75" s="10" customFormat="1">
      <c r="A1140" s="226"/>
      <c r="B1140" s="266" t="s">
        <v>2020</v>
      </c>
      <c r="C1140" s="181" t="s">
        <v>1992</v>
      </c>
      <c r="D1140" s="181" t="s">
        <v>20</v>
      </c>
      <c r="E1140" s="226" t="s">
        <v>21</v>
      </c>
      <c r="F1140" s="587" t="s">
        <v>1047</v>
      </c>
      <c r="G1140" s="588"/>
      <c r="H1140" s="588"/>
      <c r="I1140" s="589"/>
      <c r="J1140" s="257" t="s">
        <v>23</v>
      </c>
      <c r="K1140" s="202">
        <f>L1140+M1140</f>
        <v>57000</v>
      </c>
      <c r="L1140" s="259">
        <v>57000</v>
      </c>
      <c r="M1140" s="237"/>
      <c r="N1140" s="174"/>
      <c r="P1140" s="252"/>
      <c r="Q1140" s="453"/>
      <c r="R1140" s="47"/>
      <c r="S1140" s="47"/>
      <c r="T1140" s="46"/>
    </row>
    <row r="1141" spans="1:31" customHeight="1" ht="12.75" s="10" customFormat="1">
      <c r="A1141" s="226"/>
      <c r="B1141" s="266" t="s">
        <v>2021</v>
      </c>
      <c r="C1141" s="181" t="s">
        <v>1992</v>
      </c>
      <c r="D1141" s="181" t="s">
        <v>20</v>
      </c>
      <c r="E1141" s="226" t="s">
        <v>21</v>
      </c>
      <c r="F1141" s="587" t="s">
        <v>1047</v>
      </c>
      <c r="G1141" s="588"/>
      <c r="H1141" s="588"/>
      <c r="I1141" s="589"/>
      <c r="J1141" s="257" t="s">
        <v>23</v>
      </c>
      <c r="K1141" s="202">
        <f>L1141+M1141</f>
        <v>126000</v>
      </c>
      <c r="L1141" s="259">
        <v>126000</v>
      </c>
      <c r="M1141" s="237"/>
      <c r="N1141" s="174"/>
      <c r="P1141" s="252"/>
      <c r="Q1141" s="453"/>
      <c r="R1141" s="47"/>
      <c r="S1141" s="47"/>
      <c r="T1141" s="46"/>
    </row>
    <row r="1142" spans="1:31" customHeight="1" ht="12.75" s="10" customFormat="1">
      <c r="A1142" s="226"/>
      <c r="B1142" s="266" t="s">
        <v>2022</v>
      </c>
      <c r="C1142" s="181" t="s">
        <v>1992</v>
      </c>
      <c r="D1142" s="181" t="s">
        <v>20</v>
      </c>
      <c r="E1142" s="226" t="s">
        <v>21</v>
      </c>
      <c r="F1142" s="587" t="s">
        <v>1047</v>
      </c>
      <c r="G1142" s="588"/>
      <c r="H1142" s="588"/>
      <c r="I1142" s="589"/>
      <c r="J1142" s="257" t="s">
        <v>23</v>
      </c>
      <c r="K1142" s="202">
        <f>L1142+M1142</f>
        <v>18000</v>
      </c>
      <c r="L1142" s="259">
        <v>18000</v>
      </c>
      <c r="M1142" s="237"/>
      <c r="N1142" s="174"/>
      <c r="P1142" s="252"/>
      <c r="Q1142" s="453"/>
      <c r="R1142" s="47"/>
      <c r="S1142" s="47"/>
      <c r="T1142" s="46"/>
    </row>
    <row r="1143" spans="1:31" customHeight="1" ht="12.75" s="10" customFormat="1">
      <c r="A1143" s="226"/>
      <c r="B1143" s="266" t="s">
        <v>2023</v>
      </c>
      <c r="C1143" s="181" t="s">
        <v>1992</v>
      </c>
      <c r="D1143" s="181" t="s">
        <v>20</v>
      </c>
      <c r="E1143" s="226" t="s">
        <v>21</v>
      </c>
      <c r="F1143" s="587" t="s">
        <v>1047</v>
      </c>
      <c r="G1143" s="588"/>
      <c r="H1143" s="588"/>
      <c r="I1143" s="589"/>
      <c r="J1143" s="257" t="s">
        <v>23</v>
      </c>
      <c r="K1143" s="202">
        <f>L1143+M1143</f>
        <v>58500</v>
      </c>
      <c r="L1143" s="259">
        <v>58500</v>
      </c>
      <c r="M1143" s="237"/>
      <c r="N1143" s="174"/>
      <c r="P1143" s="252"/>
      <c r="Q1143" s="453"/>
      <c r="R1143" s="47"/>
      <c r="S1143" s="47"/>
      <c r="T1143" s="46"/>
    </row>
    <row r="1144" spans="1:31" customHeight="1" ht="12.75" s="10" customFormat="1">
      <c r="A1144" s="226"/>
      <c r="B1144" s="266" t="s">
        <v>2024</v>
      </c>
      <c r="C1144" s="181" t="s">
        <v>1992</v>
      </c>
      <c r="D1144" s="181" t="s">
        <v>20</v>
      </c>
      <c r="E1144" s="226" t="s">
        <v>21</v>
      </c>
      <c r="F1144" s="587" t="s">
        <v>1047</v>
      </c>
      <c r="G1144" s="588"/>
      <c r="H1144" s="588"/>
      <c r="I1144" s="589"/>
      <c r="J1144" s="257" t="s">
        <v>23</v>
      </c>
      <c r="K1144" s="202">
        <f>L1144+M1144</f>
        <v>31200</v>
      </c>
      <c r="L1144" s="259">
        <v>31200</v>
      </c>
      <c r="M1144" s="237"/>
      <c r="N1144" s="174"/>
      <c r="P1144" s="252"/>
      <c r="Q1144" s="453"/>
      <c r="R1144" s="47"/>
      <c r="S1144" s="47"/>
      <c r="T1144" s="46"/>
    </row>
    <row r="1145" spans="1:31" customHeight="1" ht="12.75" s="10" customFormat="1">
      <c r="A1145" s="226"/>
      <c r="B1145" s="266" t="s">
        <v>2025</v>
      </c>
      <c r="C1145" s="181" t="s">
        <v>1992</v>
      </c>
      <c r="D1145" s="181" t="s">
        <v>20</v>
      </c>
      <c r="E1145" s="226" t="s">
        <v>21</v>
      </c>
      <c r="F1145" s="587" t="s">
        <v>1047</v>
      </c>
      <c r="G1145" s="588"/>
      <c r="H1145" s="588"/>
      <c r="I1145" s="589"/>
      <c r="J1145" s="257" t="s">
        <v>23</v>
      </c>
      <c r="K1145" s="202">
        <f>L1145+M1145</f>
        <v>96000</v>
      </c>
      <c r="L1145" s="259">
        <v>96000</v>
      </c>
      <c r="M1145" s="237"/>
      <c r="N1145" s="174"/>
      <c r="P1145" s="252"/>
      <c r="Q1145" s="453"/>
      <c r="R1145" s="47"/>
      <c r="S1145" s="47"/>
      <c r="T1145" s="46"/>
    </row>
    <row r="1146" spans="1:31" customHeight="1" ht="12.75" s="10" customFormat="1">
      <c r="A1146" s="226"/>
      <c r="B1146" s="345" t="s">
        <v>2026</v>
      </c>
      <c r="C1146" s="181" t="s">
        <v>1992</v>
      </c>
      <c r="D1146" s="181" t="s">
        <v>20</v>
      </c>
      <c r="E1146" s="226" t="s">
        <v>21</v>
      </c>
      <c r="F1146" s="587" t="s">
        <v>1047</v>
      </c>
      <c r="G1146" s="588"/>
      <c r="H1146" s="588"/>
      <c r="I1146" s="589"/>
      <c r="J1146" s="257" t="s">
        <v>23</v>
      </c>
      <c r="K1146" s="202">
        <f>L1146+M1146</f>
        <v>11400</v>
      </c>
      <c r="L1146" s="259">
        <v>11400</v>
      </c>
      <c r="M1146" s="237"/>
      <c r="N1146" s="174"/>
      <c r="P1146" s="252"/>
      <c r="Q1146" s="453"/>
      <c r="R1146" s="47"/>
      <c r="S1146" s="47"/>
      <c r="T1146" s="46"/>
    </row>
    <row r="1147" spans="1:31" customHeight="1" ht="12.75" s="10" customFormat="1">
      <c r="A1147" s="226"/>
      <c r="B1147" s="226" t="s">
        <v>2027</v>
      </c>
      <c r="C1147" s="181" t="s">
        <v>1992</v>
      </c>
      <c r="D1147" s="181" t="s">
        <v>20</v>
      </c>
      <c r="E1147" s="226" t="s">
        <v>21</v>
      </c>
      <c r="F1147" s="587" t="s">
        <v>1047</v>
      </c>
      <c r="G1147" s="588"/>
      <c r="H1147" s="588"/>
      <c r="I1147" s="589"/>
      <c r="J1147" s="257" t="s">
        <v>23</v>
      </c>
      <c r="K1147" s="202">
        <f>L1147+M1147</f>
        <v>35000</v>
      </c>
      <c r="L1147" s="259">
        <v>35000</v>
      </c>
      <c r="M1147" s="237"/>
      <c r="N1147" s="174"/>
      <c r="P1147" s="252"/>
      <c r="Q1147" s="453"/>
      <c r="R1147" s="47"/>
      <c r="S1147" s="47"/>
      <c r="T1147" s="46"/>
    </row>
    <row r="1148" spans="1:31" customHeight="1" ht="12.75" s="10" customFormat="1">
      <c r="A1148" s="226"/>
      <c r="B1148" s="242" t="s">
        <v>2028</v>
      </c>
      <c r="C1148" s="181" t="s">
        <v>1992</v>
      </c>
      <c r="D1148" s="181" t="s">
        <v>20</v>
      </c>
      <c r="E1148" s="226" t="s">
        <v>21</v>
      </c>
      <c r="F1148" s="587" t="s">
        <v>1047</v>
      </c>
      <c r="G1148" s="588"/>
      <c r="H1148" s="588"/>
      <c r="I1148" s="589"/>
      <c r="J1148" s="257" t="s">
        <v>23</v>
      </c>
      <c r="K1148" s="202">
        <f>L1148+M1148</f>
        <v>153000</v>
      </c>
      <c r="L1148" s="259">
        <v>153000</v>
      </c>
      <c r="M1148" s="237"/>
      <c r="N1148" s="174"/>
      <c r="P1148" s="252"/>
      <c r="Q1148" s="453"/>
      <c r="R1148" s="47"/>
      <c r="S1148" s="47"/>
      <c r="T1148" s="46"/>
    </row>
    <row r="1149" spans="1:31" customHeight="1" ht="12.75" s="10" customFormat="1">
      <c r="A1149" s="226"/>
      <c r="B1149" s="242" t="s">
        <v>2029</v>
      </c>
      <c r="C1149" s="181" t="s">
        <v>1992</v>
      </c>
      <c r="D1149" s="181" t="s">
        <v>20</v>
      </c>
      <c r="E1149" s="226" t="s">
        <v>21</v>
      </c>
      <c r="F1149" s="587" t="s">
        <v>1047</v>
      </c>
      <c r="G1149" s="588"/>
      <c r="H1149" s="588"/>
      <c r="I1149" s="589"/>
      <c r="J1149" s="257" t="s">
        <v>23</v>
      </c>
      <c r="K1149" s="202">
        <f>L1149+M1149</f>
        <v>40000</v>
      </c>
      <c r="L1149" s="259">
        <v>40000</v>
      </c>
      <c r="M1149" s="237"/>
      <c r="N1149" s="174"/>
      <c r="P1149" s="252"/>
      <c r="Q1149" s="453"/>
      <c r="R1149" s="47"/>
      <c r="S1149" s="47"/>
      <c r="T1149" s="46"/>
    </row>
    <row r="1150" spans="1:31" customHeight="1" ht="12.75" s="10" customFormat="1">
      <c r="A1150" s="226"/>
      <c r="B1150" s="242" t="s">
        <v>2030</v>
      </c>
      <c r="C1150" s="181" t="s">
        <v>1992</v>
      </c>
      <c r="D1150" s="181" t="s">
        <v>20</v>
      </c>
      <c r="E1150" s="226" t="s">
        <v>21</v>
      </c>
      <c r="F1150" s="587" t="s">
        <v>1047</v>
      </c>
      <c r="G1150" s="588"/>
      <c r="H1150" s="588"/>
      <c r="I1150" s="589"/>
      <c r="J1150" s="257" t="s">
        <v>23</v>
      </c>
      <c r="K1150" s="202">
        <f>L1150+M1150</f>
        <v>60000</v>
      </c>
      <c r="L1150" s="259">
        <v>60000</v>
      </c>
      <c r="M1150" s="237"/>
      <c r="N1150" s="174"/>
      <c r="P1150" s="252"/>
      <c r="Q1150" s="453"/>
      <c r="R1150" s="47"/>
      <c r="S1150" s="47"/>
      <c r="T1150" s="46"/>
    </row>
    <row r="1151" spans="1:31" customHeight="1" ht="12.75" s="10" customFormat="1">
      <c r="A1151" s="226"/>
      <c r="B1151" s="265" t="s">
        <v>2031</v>
      </c>
      <c r="C1151" s="181" t="s">
        <v>1992</v>
      </c>
      <c r="D1151" s="181" t="s">
        <v>20</v>
      </c>
      <c r="E1151" s="226" t="s">
        <v>21</v>
      </c>
      <c r="F1151" s="587" t="s">
        <v>1047</v>
      </c>
      <c r="G1151" s="588"/>
      <c r="H1151" s="588"/>
      <c r="I1151" s="589"/>
      <c r="J1151" s="257" t="s">
        <v>23</v>
      </c>
      <c r="K1151" s="202">
        <f>L1151+M1151</f>
        <v>18000</v>
      </c>
      <c r="L1151" s="259">
        <v>18000</v>
      </c>
      <c r="M1151" s="237"/>
      <c r="N1151" s="174"/>
      <c r="P1151" s="252"/>
      <c r="Q1151" s="453"/>
      <c r="R1151" s="47"/>
      <c r="S1151" s="47"/>
      <c r="T1151" s="46"/>
    </row>
    <row r="1152" spans="1:31" customHeight="1" ht="12.75" s="10" customFormat="1">
      <c r="A1152" s="226"/>
      <c r="B1152" s="266" t="s">
        <v>2032</v>
      </c>
      <c r="C1152" s="181" t="s">
        <v>1992</v>
      </c>
      <c r="D1152" s="181" t="s">
        <v>20</v>
      </c>
      <c r="E1152" s="226" t="s">
        <v>21</v>
      </c>
      <c r="F1152" s="587" t="s">
        <v>1047</v>
      </c>
      <c r="G1152" s="588"/>
      <c r="H1152" s="588"/>
      <c r="I1152" s="589"/>
      <c r="J1152" s="257" t="s">
        <v>23</v>
      </c>
      <c r="K1152" s="202">
        <f>L1152+M1152</f>
        <v>30000</v>
      </c>
      <c r="L1152" s="259">
        <v>30000</v>
      </c>
      <c r="M1152" s="237"/>
      <c r="N1152" s="174"/>
      <c r="P1152" s="252"/>
      <c r="Q1152" s="453"/>
      <c r="R1152" s="47"/>
      <c r="S1152" s="47"/>
      <c r="T1152" s="46"/>
    </row>
    <row r="1153" spans="1:31" customHeight="1" ht="12.75" s="10" customFormat="1">
      <c r="A1153" s="226"/>
      <c r="B1153" s="374" t="s">
        <v>2033</v>
      </c>
      <c r="C1153" s="181" t="s">
        <v>1992</v>
      </c>
      <c r="D1153" s="181" t="s">
        <v>20</v>
      </c>
      <c r="E1153" s="226" t="s">
        <v>21</v>
      </c>
      <c r="F1153" s="587" t="s">
        <v>1047</v>
      </c>
      <c r="G1153" s="588"/>
      <c r="H1153" s="588"/>
      <c r="I1153" s="589"/>
      <c r="J1153" s="257" t="s">
        <v>23</v>
      </c>
      <c r="K1153" s="202">
        <f>L1153+M1153</f>
        <v>5700</v>
      </c>
      <c r="L1153" s="259">
        <v>5700</v>
      </c>
      <c r="M1153" s="237"/>
      <c r="N1153" s="174"/>
      <c r="P1153" s="252"/>
      <c r="Q1153" s="453"/>
      <c r="R1153" s="47"/>
      <c r="S1153" s="47"/>
      <c r="T1153" s="46"/>
    </row>
    <row r="1154" spans="1:31" customHeight="1" ht="12.75" s="10" customFormat="1">
      <c r="A1154" s="226"/>
      <c r="B1154" s="374" t="s">
        <v>2034</v>
      </c>
      <c r="C1154" s="181" t="s">
        <v>1992</v>
      </c>
      <c r="D1154" s="181" t="s">
        <v>20</v>
      </c>
      <c r="E1154" s="226" t="s">
        <v>21</v>
      </c>
      <c r="F1154" s="587" t="s">
        <v>1047</v>
      </c>
      <c r="G1154" s="588"/>
      <c r="H1154" s="588"/>
      <c r="I1154" s="589"/>
      <c r="J1154" s="257" t="s">
        <v>23</v>
      </c>
      <c r="K1154" s="202">
        <f>L1154+M1154</f>
        <v>16000</v>
      </c>
      <c r="L1154" s="259">
        <v>16000</v>
      </c>
      <c r="M1154" s="237"/>
      <c r="N1154" s="174"/>
      <c r="P1154" s="252"/>
      <c r="Q1154" s="453"/>
      <c r="R1154" s="47"/>
      <c r="S1154" s="47"/>
      <c r="T1154" s="46"/>
    </row>
    <row r="1155" spans="1:31" customHeight="1" ht="12.75" s="10" customFormat="1">
      <c r="A1155" s="226"/>
      <c r="B1155" s="374"/>
      <c r="C1155" s="181"/>
      <c r="D1155" s="181"/>
      <c r="E1155" s="181"/>
      <c r="F1155" s="228"/>
      <c r="G1155" s="229"/>
      <c r="H1155" s="229"/>
      <c r="I1155" s="230"/>
      <c r="J1155" s="181"/>
      <c r="K1155" s="202">
        <f>L1155+M1155</f>
        <v>0</v>
      </c>
      <c r="L1155" s="259">
        <v>0</v>
      </c>
      <c r="M1155" s="237"/>
      <c r="N1155" s="174"/>
      <c r="P1155" s="252"/>
      <c r="Q1155" s="453"/>
      <c r="R1155" s="47"/>
      <c r="S1155" s="47"/>
      <c r="T1155" s="46"/>
    </row>
    <row r="1156" spans="1:31" customHeight="1" ht="12.75" s="10" customFormat="1">
      <c r="A1156" s="226"/>
      <c r="B1156" s="371" t="s">
        <v>2035</v>
      </c>
      <c r="C1156" s="181"/>
      <c r="D1156" s="181"/>
      <c r="E1156" s="226"/>
      <c r="F1156" s="587"/>
      <c r="G1156" s="588"/>
      <c r="H1156" s="588"/>
      <c r="I1156" s="589"/>
      <c r="J1156" s="257"/>
      <c r="K1156" s="202"/>
      <c r="L1156" s="259"/>
      <c r="M1156" s="237"/>
      <c r="N1156" s="174"/>
      <c r="P1156" s="252"/>
      <c r="Q1156" s="453"/>
      <c r="R1156" s="47"/>
      <c r="S1156" s="47"/>
      <c r="T1156" s="46"/>
    </row>
    <row r="1157" spans="1:31" customHeight="1" ht="25.5" s="10" customFormat="1">
      <c r="A1157" s="226"/>
      <c r="B1157" s="375" t="s">
        <v>2036</v>
      </c>
      <c r="C1157" s="181" t="s">
        <v>3183</v>
      </c>
      <c r="D1157" s="181" t="s">
        <v>20</v>
      </c>
      <c r="E1157" s="226" t="s">
        <v>862</v>
      </c>
      <c r="F1157" s="587" t="s">
        <v>1047</v>
      </c>
      <c r="G1157" s="588"/>
      <c r="H1157" s="588"/>
      <c r="I1157" s="589"/>
      <c r="J1157" s="257" t="s">
        <v>23</v>
      </c>
      <c r="K1157" s="202">
        <f>L1157+M1157</f>
        <v>2550</v>
      </c>
      <c r="L1157" s="259">
        <v>2550</v>
      </c>
      <c r="M1157" s="237"/>
      <c r="N1157" s="174"/>
      <c r="P1157" s="252"/>
      <c r="Q1157" s="453"/>
      <c r="R1157" s="47"/>
      <c r="S1157" s="47"/>
      <c r="T1157" s="46"/>
    </row>
    <row r="1158" spans="1:31" customHeight="1" ht="25.5" s="10" customFormat="1">
      <c r="A1158" s="226"/>
      <c r="B1158" s="375" t="s">
        <v>2037</v>
      </c>
      <c r="C1158" s="181" t="s">
        <v>3183</v>
      </c>
      <c r="D1158" s="181" t="s">
        <v>20</v>
      </c>
      <c r="E1158" s="226" t="s">
        <v>862</v>
      </c>
      <c r="F1158" s="587" t="s">
        <v>1047</v>
      </c>
      <c r="G1158" s="588"/>
      <c r="H1158" s="588"/>
      <c r="I1158" s="589"/>
      <c r="J1158" s="257" t="s">
        <v>23</v>
      </c>
      <c r="K1158" s="202">
        <f>L1158+M1158</f>
        <v>2550</v>
      </c>
      <c r="L1158" s="259">
        <v>2550</v>
      </c>
      <c r="M1158" s="237"/>
      <c r="N1158" s="174"/>
      <c r="P1158" s="252"/>
      <c r="Q1158" s="453"/>
      <c r="R1158" s="47"/>
      <c r="S1158" s="47"/>
      <c r="T1158" s="46"/>
    </row>
    <row r="1159" spans="1:31" customHeight="1" ht="25.5" s="10" customFormat="1">
      <c r="A1159" s="226"/>
      <c r="B1159" s="263" t="s">
        <v>2038</v>
      </c>
      <c r="C1159" s="181" t="s">
        <v>3183</v>
      </c>
      <c r="D1159" s="181" t="s">
        <v>20</v>
      </c>
      <c r="E1159" s="226" t="s">
        <v>862</v>
      </c>
      <c r="F1159" s="587" t="s">
        <v>1047</v>
      </c>
      <c r="G1159" s="588"/>
      <c r="H1159" s="588"/>
      <c r="I1159" s="589"/>
      <c r="J1159" s="257" t="s">
        <v>23</v>
      </c>
      <c r="K1159" s="202">
        <f>L1159+M1159</f>
        <v>2550</v>
      </c>
      <c r="L1159" s="259">
        <v>2550</v>
      </c>
      <c r="M1159" s="237"/>
      <c r="N1159" s="174"/>
      <c r="P1159" s="252"/>
      <c r="Q1159" s="453"/>
      <c r="R1159" s="47"/>
      <c r="S1159" s="47"/>
      <c r="T1159" s="46"/>
    </row>
    <row r="1160" spans="1:31" customHeight="1" ht="25.5" s="10" customFormat="1">
      <c r="A1160" s="226"/>
      <c r="B1160" s="376" t="s">
        <v>2039</v>
      </c>
      <c r="C1160" s="181" t="s">
        <v>3183</v>
      </c>
      <c r="D1160" s="181" t="s">
        <v>20</v>
      </c>
      <c r="E1160" s="226" t="s">
        <v>862</v>
      </c>
      <c r="F1160" s="587" t="s">
        <v>1047</v>
      </c>
      <c r="G1160" s="588"/>
      <c r="H1160" s="588"/>
      <c r="I1160" s="589"/>
      <c r="J1160" s="257" t="s">
        <v>23</v>
      </c>
      <c r="K1160" s="202">
        <f>L1160+M1160</f>
        <v>887</v>
      </c>
      <c r="L1160" s="259">
        <v>887</v>
      </c>
      <c r="M1160" s="237"/>
      <c r="N1160" s="174"/>
      <c r="P1160" s="252"/>
      <c r="Q1160" s="453"/>
      <c r="R1160" s="47"/>
      <c r="S1160" s="47"/>
      <c r="T1160" s="46"/>
    </row>
    <row r="1161" spans="1:31" customHeight="1" ht="12.75" s="10" customFormat="1">
      <c r="A1161" s="226"/>
      <c r="B1161" s="224"/>
      <c r="C1161" s="181"/>
      <c r="D1161" s="181"/>
      <c r="E1161" s="181"/>
      <c r="F1161" s="228"/>
      <c r="G1161" s="229"/>
      <c r="H1161" s="229"/>
      <c r="I1161" s="230"/>
      <c r="J1161" s="181"/>
      <c r="K1161" s="202">
        <f>L1161+M1161</f>
        <v>0</v>
      </c>
      <c r="L1161" s="259">
        <v>0</v>
      </c>
      <c r="M1161" s="237"/>
      <c r="N1161" s="174"/>
      <c r="P1161" s="252"/>
      <c r="Q1161" s="453"/>
      <c r="R1161" s="47"/>
      <c r="S1161" s="47"/>
      <c r="T1161" s="46"/>
    </row>
    <row r="1162" spans="1:31" customHeight="1" ht="12.75" s="10" customFormat="1">
      <c r="A1162" s="226"/>
      <c r="B1162" s="371" t="s">
        <v>2040</v>
      </c>
      <c r="C1162" s="181"/>
      <c r="D1162" s="181"/>
      <c r="E1162" s="181"/>
      <c r="F1162" s="228"/>
      <c r="G1162" s="229"/>
      <c r="H1162" s="229"/>
      <c r="I1162" s="230"/>
      <c r="J1162" s="181"/>
      <c r="K1162" s="202">
        <f>L1162+M1162</f>
        <v>0</v>
      </c>
      <c r="L1162" s="259">
        <v>0</v>
      </c>
      <c r="M1162" s="237"/>
      <c r="N1162" s="174"/>
      <c r="P1162" s="252"/>
      <c r="Q1162" s="453"/>
      <c r="R1162" s="47"/>
      <c r="S1162" s="47"/>
      <c r="T1162" s="46"/>
    </row>
    <row r="1163" spans="1:31" customHeight="1" ht="12.75" s="10" customFormat="1">
      <c r="A1163" s="226"/>
      <c r="B1163" s="377" t="s">
        <v>2041</v>
      </c>
      <c r="C1163" s="181" t="s">
        <v>355</v>
      </c>
      <c r="D1163" s="181" t="s">
        <v>20</v>
      </c>
      <c r="E1163" s="226" t="s">
        <v>21</v>
      </c>
      <c r="F1163" s="587" t="s">
        <v>1047</v>
      </c>
      <c r="G1163" s="588"/>
      <c r="H1163" s="588"/>
      <c r="I1163" s="589"/>
      <c r="J1163" s="257" t="s">
        <v>23</v>
      </c>
      <c r="K1163" s="202">
        <f>L1163+M1163</f>
        <v>0</v>
      </c>
      <c r="L1163" s="259">
        <v>0</v>
      </c>
      <c r="M1163" s="237"/>
      <c r="N1163" s="174"/>
      <c r="P1163" s="252"/>
      <c r="Q1163" s="453"/>
      <c r="R1163" s="47"/>
      <c r="S1163" s="47"/>
      <c r="T1163" s="46"/>
    </row>
    <row r="1164" spans="1:31" customHeight="1" ht="12.75" s="10" customFormat="1">
      <c r="A1164" s="226"/>
      <c r="B1164" s="266" t="s">
        <v>2042</v>
      </c>
      <c r="C1164" s="181"/>
      <c r="D1164" s="181"/>
      <c r="E1164" s="181"/>
      <c r="F1164" s="228"/>
      <c r="G1164" s="229"/>
      <c r="H1164" s="229"/>
      <c r="I1164" s="230"/>
      <c r="J1164" s="181"/>
      <c r="K1164" s="202">
        <f>L1164+M1164</f>
        <v>140000</v>
      </c>
      <c r="L1164" s="259">
        <v>140000</v>
      </c>
      <c r="M1164" s="237"/>
      <c r="N1164" s="174"/>
      <c r="P1164" s="252"/>
      <c r="Q1164" s="453"/>
      <c r="R1164" s="47"/>
      <c r="S1164" s="47"/>
      <c r="T1164" s="46"/>
    </row>
    <row r="1165" spans="1:31" customHeight="1" ht="12.75" s="10" customFormat="1">
      <c r="A1165" s="226"/>
      <c r="B1165" s="266" t="s">
        <v>2043</v>
      </c>
      <c r="C1165" s="181"/>
      <c r="D1165" s="181"/>
      <c r="E1165" s="181"/>
      <c r="F1165" s="228"/>
      <c r="G1165" s="229"/>
      <c r="H1165" s="229"/>
      <c r="I1165" s="230"/>
      <c r="J1165" s="181"/>
      <c r="K1165" s="202">
        <f>L1165+M1165</f>
        <v>16000</v>
      </c>
      <c r="L1165" s="259">
        <v>16000</v>
      </c>
      <c r="M1165" s="237"/>
      <c r="N1165" s="174"/>
      <c r="P1165" s="252"/>
      <c r="Q1165" s="453"/>
      <c r="R1165" s="47"/>
      <c r="S1165" s="47"/>
      <c r="T1165" s="46"/>
    </row>
    <row r="1166" spans="1:31" customHeight="1" ht="12.75" s="10" customFormat="1">
      <c r="A1166" s="226"/>
      <c r="B1166" s="242" t="s">
        <v>2044</v>
      </c>
      <c r="C1166" s="181"/>
      <c r="D1166" s="181"/>
      <c r="E1166" s="181"/>
      <c r="F1166" s="228"/>
      <c r="G1166" s="229"/>
      <c r="H1166" s="229"/>
      <c r="I1166" s="230"/>
      <c r="J1166" s="181"/>
      <c r="K1166" s="202">
        <f>L1166+M1166</f>
        <v>39800</v>
      </c>
      <c r="L1166" s="259">
        <v>39800</v>
      </c>
      <c r="M1166" s="237"/>
      <c r="N1166" s="174"/>
      <c r="P1166" s="252"/>
      <c r="Q1166" s="453"/>
      <c r="R1166" s="47"/>
      <c r="S1166" s="47"/>
      <c r="T1166" s="46"/>
    </row>
    <row r="1167" spans="1:31" customHeight="1" ht="12.75" s="10" customFormat="1">
      <c r="A1167" s="226"/>
      <c r="B1167" s="266" t="s">
        <v>2045</v>
      </c>
      <c r="C1167" s="181"/>
      <c r="D1167" s="181"/>
      <c r="E1167" s="181"/>
      <c r="F1167" s="228"/>
      <c r="G1167" s="229"/>
      <c r="H1167" s="229"/>
      <c r="I1167" s="230"/>
      <c r="J1167" s="181"/>
      <c r="K1167" s="202">
        <f>L1167+M1167</f>
        <v>45000</v>
      </c>
      <c r="L1167" s="259">
        <v>45000</v>
      </c>
      <c r="M1167" s="237"/>
      <c r="N1167" s="174"/>
      <c r="P1167" s="252"/>
      <c r="Q1167" s="453"/>
      <c r="R1167" s="47"/>
      <c r="S1167" s="47"/>
      <c r="T1167" s="46"/>
    </row>
    <row r="1168" spans="1:31" customHeight="1" ht="12.75" s="10" customFormat="1">
      <c r="A1168" s="226"/>
      <c r="B1168" s="224"/>
      <c r="C1168" s="181"/>
      <c r="D1168" s="181"/>
      <c r="E1168" s="181"/>
      <c r="F1168" s="228"/>
      <c r="G1168" s="229"/>
      <c r="H1168" s="229"/>
      <c r="I1168" s="230"/>
      <c r="J1168" s="181"/>
      <c r="K1168" s="202">
        <f>L1168+M1168</f>
        <v>0</v>
      </c>
      <c r="L1168" s="259">
        <v>0</v>
      </c>
      <c r="M1168" s="237"/>
      <c r="N1168" s="174"/>
      <c r="P1168" s="252"/>
      <c r="Q1168" s="453"/>
      <c r="R1168" s="47"/>
      <c r="S1168" s="47"/>
      <c r="T1168" s="46"/>
    </row>
    <row r="1169" spans="1:31" customHeight="1" ht="12.75" s="10" customFormat="1">
      <c r="A1169" s="226"/>
      <c r="B1169" s="371" t="s">
        <v>2046</v>
      </c>
      <c r="C1169" s="181"/>
      <c r="D1169" s="181"/>
      <c r="E1169" s="226"/>
      <c r="F1169" s="587"/>
      <c r="G1169" s="588"/>
      <c r="H1169" s="588"/>
      <c r="I1169" s="589"/>
      <c r="J1169" s="257"/>
      <c r="K1169" s="202">
        <f>L1169+M1169</f>
        <v>0</v>
      </c>
      <c r="L1169" s="259">
        <v>0</v>
      </c>
      <c r="M1169" s="237"/>
      <c r="N1169" s="174"/>
      <c r="P1169" s="252"/>
      <c r="Q1169" s="453"/>
      <c r="R1169" s="47"/>
      <c r="S1169" s="47"/>
      <c r="T1169" s="46"/>
    </row>
    <row r="1170" spans="1:31" customHeight="1" ht="12.75" s="10" customFormat="1">
      <c r="A1170" s="226"/>
      <c r="B1170" s="266" t="s">
        <v>2047</v>
      </c>
      <c r="C1170" s="181" t="s">
        <v>35</v>
      </c>
      <c r="D1170" s="181" t="s">
        <v>20</v>
      </c>
      <c r="E1170" s="226" t="s">
        <v>21</v>
      </c>
      <c r="F1170" s="594" t="s">
        <v>2644</v>
      </c>
      <c r="G1170" s="592"/>
      <c r="H1170" s="592"/>
      <c r="I1170" s="593"/>
      <c r="J1170" s="181"/>
      <c r="K1170" s="202">
        <f>L1170+M1170</f>
        <v>60000</v>
      </c>
      <c r="L1170" s="259">
        <v>60000</v>
      </c>
      <c r="M1170" s="237"/>
      <c r="N1170" s="174"/>
      <c r="P1170" s="252"/>
      <c r="Q1170" s="453"/>
      <c r="R1170" s="47"/>
      <c r="S1170" s="47"/>
      <c r="T1170" s="46"/>
    </row>
    <row r="1171" spans="1:31" customHeight="1" ht="12.75" s="10" customFormat="1">
      <c r="A1171" s="226"/>
      <c r="B1171" s="226" t="s">
        <v>2048</v>
      </c>
      <c r="C1171" s="181" t="s">
        <v>35</v>
      </c>
      <c r="D1171" s="181" t="s">
        <v>20</v>
      </c>
      <c r="E1171" s="226" t="s">
        <v>21</v>
      </c>
      <c r="F1171" s="625" t="s">
        <v>2302</v>
      </c>
      <c r="G1171" s="626"/>
      <c r="H1171" s="626"/>
      <c r="I1171" s="627"/>
      <c r="J1171" s="181"/>
      <c r="K1171" s="202">
        <f>L1171+M1171</f>
        <v>5200</v>
      </c>
      <c r="L1171" s="259">
        <v>5200</v>
      </c>
      <c r="M1171" s="237"/>
      <c r="N1171" s="174"/>
      <c r="P1171" s="252"/>
      <c r="Q1171" s="453"/>
      <c r="R1171" s="47"/>
      <c r="S1171" s="47"/>
      <c r="T1171" s="46"/>
    </row>
    <row r="1172" spans="1:31" customHeight="1" ht="12.75" s="10" customFormat="1">
      <c r="A1172" s="226"/>
      <c r="B1172" s="224"/>
      <c r="C1172" s="181"/>
      <c r="D1172" s="181"/>
      <c r="E1172" s="181"/>
      <c r="F1172" s="228"/>
      <c r="G1172" s="229"/>
      <c r="H1172" s="229"/>
      <c r="I1172" s="230"/>
      <c r="J1172" s="181"/>
      <c r="K1172" s="202">
        <f>L1172+M1172</f>
        <v>0</v>
      </c>
      <c r="L1172" s="259">
        <v>0</v>
      </c>
      <c r="M1172" s="237"/>
      <c r="N1172" s="174"/>
      <c r="P1172" s="252"/>
      <c r="Q1172" s="453"/>
      <c r="R1172" s="47"/>
      <c r="S1172" s="47"/>
      <c r="T1172" s="46"/>
    </row>
    <row r="1173" spans="1:31" customHeight="1" ht="12.75" s="10" customFormat="1">
      <c r="A1173" s="226"/>
      <c r="B1173" s="371" t="s">
        <v>2049</v>
      </c>
      <c r="C1173" s="181"/>
      <c r="D1173" s="181"/>
      <c r="E1173" s="226"/>
      <c r="F1173" s="587"/>
      <c r="G1173" s="588"/>
      <c r="H1173" s="588"/>
      <c r="I1173" s="589"/>
      <c r="J1173" s="257"/>
      <c r="K1173" s="202"/>
      <c r="L1173" s="259">
        <v>0</v>
      </c>
      <c r="M1173" s="237"/>
      <c r="N1173" s="174"/>
      <c r="P1173" s="252"/>
      <c r="Q1173" s="453"/>
      <c r="R1173" s="47"/>
      <c r="S1173" s="47"/>
      <c r="T1173" s="46"/>
    </row>
    <row r="1174" spans="1:31" customHeight="1" ht="12.75" s="10" customFormat="1">
      <c r="A1174" s="226"/>
      <c r="B1174" s="266" t="s">
        <v>2050</v>
      </c>
      <c r="C1174" s="181" t="s">
        <v>35</v>
      </c>
      <c r="D1174" s="181" t="s">
        <v>20</v>
      </c>
      <c r="E1174" s="226" t="s">
        <v>21</v>
      </c>
      <c r="F1174" s="625" t="s">
        <v>2302</v>
      </c>
      <c r="G1174" s="626"/>
      <c r="H1174" s="626"/>
      <c r="I1174" s="627"/>
      <c r="J1174" s="181"/>
      <c r="K1174" s="202">
        <f>L1174+M1174</f>
        <v>24000</v>
      </c>
      <c r="L1174" s="259">
        <v>24000</v>
      </c>
      <c r="M1174" s="237"/>
      <c r="N1174" s="174"/>
      <c r="P1174" s="252"/>
      <c r="Q1174" s="453"/>
      <c r="R1174" s="47"/>
      <c r="S1174" s="47"/>
      <c r="T1174" s="46"/>
    </row>
    <row r="1175" spans="1:31" customHeight="1" ht="12.75" s="10" customFormat="1">
      <c r="A1175" s="226"/>
      <c r="B1175" s="266" t="s">
        <v>2051</v>
      </c>
      <c r="C1175" s="181" t="s">
        <v>35</v>
      </c>
      <c r="D1175" s="181" t="s">
        <v>20</v>
      </c>
      <c r="E1175" s="226" t="s">
        <v>21</v>
      </c>
      <c r="F1175" s="625" t="s">
        <v>2302</v>
      </c>
      <c r="G1175" s="626"/>
      <c r="H1175" s="626"/>
      <c r="I1175" s="627"/>
      <c r="J1175" s="181"/>
      <c r="K1175" s="202">
        <f>L1175+M1175</f>
        <v>31500</v>
      </c>
      <c r="L1175" s="259">
        <v>31500</v>
      </c>
      <c r="M1175" s="237"/>
      <c r="N1175" s="174"/>
      <c r="P1175" s="252"/>
      <c r="Q1175" s="453"/>
      <c r="R1175" s="47"/>
      <c r="S1175" s="47"/>
      <c r="T1175" s="46"/>
    </row>
    <row r="1176" spans="1:31" customHeight="1" ht="12.75" s="10" customFormat="1">
      <c r="A1176" s="226"/>
      <c r="B1176" s="224"/>
      <c r="C1176" s="181"/>
      <c r="D1176" s="181"/>
      <c r="E1176" s="181"/>
      <c r="F1176" s="228"/>
      <c r="G1176" s="229"/>
      <c r="H1176" s="229"/>
      <c r="I1176" s="230"/>
      <c r="J1176" s="181"/>
      <c r="K1176" s="202">
        <f>L1176+M1176</f>
        <v>0</v>
      </c>
      <c r="L1176" s="255"/>
      <c r="M1176" s="237"/>
      <c r="N1176" s="174"/>
      <c r="P1176" s="252"/>
      <c r="Q1176" s="453"/>
      <c r="R1176" s="47"/>
      <c r="S1176" s="47"/>
      <c r="T1176" s="46"/>
    </row>
    <row r="1177" spans="1:31" customHeight="1" ht="12.75" s="10" customFormat="1">
      <c r="A1177" s="226"/>
      <c r="B1177" s="227" t="s">
        <v>2052</v>
      </c>
      <c r="C1177" s="181"/>
      <c r="D1177" s="181"/>
      <c r="E1177" s="226"/>
      <c r="F1177" s="587"/>
      <c r="G1177" s="588"/>
      <c r="H1177" s="588"/>
      <c r="I1177" s="589"/>
      <c r="J1177" s="257"/>
      <c r="K1177" s="202"/>
      <c r="L1177" s="255"/>
      <c r="M1177" s="237"/>
      <c r="N1177" s="174"/>
      <c r="P1177" s="252"/>
      <c r="Q1177" s="453"/>
      <c r="R1177" s="47"/>
      <c r="S1177" s="47"/>
      <c r="T1177" s="46"/>
    </row>
    <row r="1178" spans="1:31" customHeight="1" ht="12.75" s="10" customFormat="1">
      <c r="A1178" s="226"/>
      <c r="B1178" s="378" t="s">
        <v>2053</v>
      </c>
      <c r="C1178" s="181" t="s">
        <v>1992</v>
      </c>
      <c r="D1178" s="181" t="s">
        <v>20</v>
      </c>
      <c r="E1178" s="226" t="s">
        <v>21</v>
      </c>
      <c r="F1178" s="587" t="s">
        <v>1047</v>
      </c>
      <c r="G1178" s="588"/>
      <c r="H1178" s="588"/>
      <c r="I1178" s="589"/>
      <c r="J1178" s="257" t="s">
        <v>23</v>
      </c>
      <c r="K1178" s="202">
        <f>L1178+M1178</f>
        <v>14400</v>
      </c>
      <c r="L1178" s="255">
        <v>14400</v>
      </c>
      <c r="M1178" s="237"/>
      <c r="N1178" s="174"/>
      <c r="P1178" s="252"/>
      <c r="Q1178" s="453"/>
      <c r="R1178" s="47"/>
      <c r="S1178" s="47"/>
      <c r="T1178" s="46"/>
    </row>
    <row r="1179" spans="1:31" customHeight="1" ht="12.75" s="10" customFormat="1">
      <c r="A1179" s="226"/>
      <c r="B1179" s="224" t="s">
        <v>2054</v>
      </c>
      <c r="C1179" s="181" t="s">
        <v>1992</v>
      </c>
      <c r="D1179" s="181" t="s">
        <v>20</v>
      </c>
      <c r="E1179" s="226" t="s">
        <v>21</v>
      </c>
      <c r="F1179" s="587" t="s">
        <v>1047</v>
      </c>
      <c r="G1179" s="588"/>
      <c r="H1179" s="588"/>
      <c r="I1179" s="589"/>
      <c r="J1179" s="257" t="s">
        <v>23</v>
      </c>
      <c r="K1179" s="202">
        <f>L1179+M1179</f>
        <v>27000</v>
      </c>
      <c r="L1179" s="255">
        <v>27000</v>
      </c>
      <c r="M1179" s="237"/>
      <c r="N1179" s="174"/>
      <c r="P1179" s="252"/>
      <c r="Q1179" s="453"/>
      <c r="R1179" s="47"/>
      <c r="S1179" s="47"/>
      <c r="T1179" s="46"/>
    </row>
    <row r="1180" spans="1:31" customHeight="1" ht="12.75" s="10" customFormat="1">
      <c r="A1180" s="226"/>
      <c r="B1180" s="373" t="s">
        <v>2055</v>
      </c>
      <c r="C1180" s="181" t="s">
        <v>1992</v>
      </c>
      <c r="D1180" s="181" t="s">
        <v>20</v>
      </c>
      <c r="E1180" s="226" t="s">
        <v>21</v>
      </c>
      <c r="F1180" s="587" t="s">
        <v>1047</v>
      </c>
      <c r="G1180" s="588"/>
      <c r="H1180" s="588"/>
      <c r="I1180" s="589"/>
      <c r="J1180" s="257" t="s">
        <v>23</v>
      </c>
      <c r="K1180" s="202">
        <f>L1180+M1180</f>
        <v>4500</v>
      </c>
      <c r="L1180" s="255">
        <v>4500</v>
      </c>
      <c r="M1180" s="237"/>
      <c r="N1180" s="174"/>
      <c r="P1180" s="252"/>
      <c r="Q1180" s="453"/>
      <c r="R1180" s="47"/>
      <c r="S1180" s="47"/>
      <c r="T1180" s="46"/>
    </row>
    <row r="1181" spans="1:31" customHeight="1" ht="12.75" s="10" customFormat="1">
      <c r="A1181" s="226"/>
      <c r="B1181" s="373" t="s">
        <v>2056</v>
      </c>
      <c r="C1181" s="181" t="s">
        <v>1992</v>
      </c>
      <c r="D1181" s="181" t="s">
        <v>20</v>
      </c>
      <c r="E1181" s="226" t="s">
        <v>21</v>
      </c>
      <c r="F1181" s="587" t="s">
        <v>1047</v>
      </c>
      <c r="G1181" s="588"/>
      <c r="H1181" s="588"/>
      <c r="I1181" s="589"/>
      <c r="J1181" s="257" t="s">
        <v>23</v>
      </c>
      <c r="K1181" s="202">
        <f>L1181+M1181</f>
        <v>39600</v>
      </c>
      <c r="L1181" s="255">
        <v>39600</v>
      </c>
      <c r="M1181" s="237"/>
      <c r="N1181" s="174"/>
      <c r="P1181" s="252"/>
      <c r="Q1181" s="453"/>
      <c r="R1181" s="47"/>
      <c r="S1181" s="47"/>
      <c r="T1181" s="46"/>
    </row>
    <row r="1182" spans="1:31" customHeight="1" ht="12.75" s="10" customFormat="1">
      <c r="A1182" s="226"/>
      <c r="B1182" s="373" t="s">
        <v>2057</v>
      </c>
      <c r="C1182" s="181" t="s">
        <v>1992</v>
      </c>
      <c r="D1182" s="181" t="s">
        <v>20</v>
      </c>
      <c r="E1182" s="226" t="s">
        <v>21</v>
      </c>
      <c r="F1182" s="587" t="s">
        <v>1047</v>
      </c>
      <c r="G1182" s="588"/>
      <c r="H1182" s="588"/>
      <c r="I1182" s="589"/>
      <c r="J1182" s="257" t="s">
        <v>23</v>
      </c>
      <c r="K1182" s="202">
        <f>L1182+M1182</f>
        <v>52800</v>
      </c>
      <c r="L1182" s="255">
        <v>52800</v>
      </c>
      <c r="M1182" s="237"/>
      <c r="N1182" s="174"/>
      <c r="P1182" s="252"/>
      <c r="Q1182" s="453"/>
      <c r="R1182" s="47"/>
      <c r="S1182" s="47"/>
      <c r="T1182" s="46"/>
    </row>
    <row r="1183" spans="1:31" customHeight="1" ht="12.75" s="10" customFormat="1">
      <c r="A1183" s="226"/>
      <c r="B1183" s="373" t="s">
        <v>2058</v>
      </c>
      <c r="C1183" s="181" t="s">
        <v>1992</v>
      </c>
      <c r="D1183" s="181" t="s">
        <v>20</v>
      </c>
      <c r="E1183" s="226" t="s">
        <v>21</v>
      </c>
      <c r="F1183" s="587" t="s">
        <v>1047</v>
      </c>
      <c r="G1183" s="588"/>
      <c r="H1183" s="588"/>
      <c r="I1183" s="589"/>
      <c r="J1183" s="257" t="s">
        <v>23</v>
      </c>
      <c r="K1183" s="202">
        <f>L1183+M1183</f>
        <v>3575</v>
      </c>
      <c r="L1183" s="255">
        <v>3575</v>
      </c>
      <c r="M1183" s="237"/>
      <c r="N1183" s="174"/>
      <c r="P1183" s="252"/>
      <c r="Q1183" s="453"/>
      <c r="R1183" s="47"/>
      <c r="S1183" s="47"/>
      <c r="T1183" s="46"/>
    </row>
    <row r="1184" spans="1:31" customHeight="1" ht="12.75" s="10" customFormat="1">
      <c r="A1184" s="226"/>
      <c r="B1184" s="373" t="s">
        <v>2059</v>
      </c>
      <c r="C1184" s="181" t="s">
        <v>1992</v>
      </c>
      <c r="D1184" s="181" t="s">
        <v>20</v>
      </c>
      <c r="E1184" s="226" t="s">
        <v>21</v>
      </c>
      <c r="F1184" s="587" t="s">
        <v>1047</v>
      </c>
      <c r="G1184" s="588"/>
      <c r="H1184" s="588"/>
      <c r="I1184" s="589"/>
      <c r="J1184" s="257" t="s">
        <v>23</v>
      </c>
      <c r="K1184" s="202">
        <f>L1184+M1184</f>
        <v>3000</v>
      </c>
      <c r="L1184" s="255">
        <v>3000</v>
      </c>
      <c r="M1184" s="237"/>
      <c r="N1184" s="174"/>
      <c r="P1184" s="252"/>
      <c r="Q1184" s="453"/>
      <c r="R1184" s="47"/>
      <c r="S1184" s="47"/>
      <c r="T1184" s="46"/>
    </row>
    <row r="1185" spans="1:31" customHeight="1" ht="12.75" s="10" customFormat="1">
      <c r="A1185" s="226"/>
      <c r="B1185" s="373" t="s">
        <v>2060</v>
      </c>
      <c r="C1185" s="181" t="s">
        <v>1992</v>
      </c>
      <c r="D1185" s="181" t="s">
        <v>20</v>
      </c>
      <c r="E1185" s="226" t="s">
        <v>21</v>
      </c>
      <c r="F1185" s="587" t="s">
        <v>1047</v>
      </c>
      <c r="G1185" s="588"/>
      <c r="H1185" s="588"/>
      <c r="I1185" s="589"/>
      <c r="J1185" s="257" t="s">
        <v>23</v>
      </c>
      <c r="K1185" s="202">
        <f>L1185+M1185</f>
        <v>9900</v>
      </c>
      <c r="L1185" s="255">
        <v>9900</v>
      </c>
      <c r="M1185" s="237"/>
      <c r="N1185" s="174"/>
      <c r="P1185" s="252"/>
      <c r="Q1185" s="453"/>
      <c r="R1185" s="47"/>
      <c r="S1185" s="47"/>
      <c r="T1185" s="46"/>
    </row>
    <row r="1186" spans="1:31" customHeight="1" ht="12.75" s="10" customFormat="1">
      <c r="A1186" s="226"/>
      <c r="B1186" s="242" t="s">
        <v>2061</v>
      </c>
      <c r="C1186" s="181" t="s">
        <v>1992</v>
      </c>
      <c r="D1186" s="181" t="s">
        <v>20</v>
      </c>
      <c r="E1186" s="226" t="s">
        <v>21</v>
      </c>
      <c r="F1186" s="587" t="s">
        <v>1047</v>
      </c>
      <c r="G1186" s="588"/>
      <c r="H1186" s="588"/>
      <c r="I1186" s="589"/>
      <c r="J1186" s="257" t="s">
        <v>23</v>
      </c>
      <c r="K1186" s="202">
        <f>L1186+M1186</f>
        <v>1080</v>
      </c>
      <c r="L1186" s="255">
        <v>1080</v>
      </c>
      <c r="M1186" s="237"/>
      <c r="N1186" s="174"/>
      <c r="P1186" s="252"/>
      <c r="Q1186" s="453"/>
      <c r="R1186" s="47"/>
      <c r="S1186" s="47"/>
      <c r="T1186" s="46"/>
    </row>
    <row r="1187" spans="1:31" customHeight="1" ht="12.75" s="10" customFormat="1">
      <c r="A1187" s="226"/>
      <c r="B1187" s="374" t="s">
        <v>2062</v>
      </c>
      <c r="C1187" s="181" t="s">
        <v>1992</v>
      </c>
      <c r="D1187" s="181" t="s">
        <v>20</v>
      </c>
      <c r="E1187" s="226" t="s">
        <v>21</v>
      </c>
      <c r="F1187" s="587" t="s">
        <v>1047</v>
      </c>
      <c r="G1187" s="588"/>
      <c r="H1187" s="588"/>
      <c r="I1187" s="589"/>
      <c r="J1187" s="257" t="s">
        <v>23</v>
      </c>
      <c r="K1187" s="202">
        <f>L1187+M1187</f>
        <v>720</v>
      </c>
      <c r="L1187" s="255">
        <v>720</v>
      </c>
      <c r="M1187" s="237"/>
      <c r="N1187" s="174"/>
      <c r="P1187" s="252"/>
      <c r="Q1187" s="453"/>
      <c r="R1187" s="47"/>
      <c r="S1187" s="47"/>
      <c r="T1187" s="46"/>
    </row>
    <row r="1188" spans="1:31" customHeight="1" ht="12.75" s="10" customFormat="1">
      <c r="A1188" s="226"/>
      <c r="B1188" s="374" t="s">
        <v>2063</v>
      </c>
      <c r="C1188" s="181" t="s">
        <v>1992</v>
      </c>
      <c r="D1188" s="181" t="s">
        <v>20</v>
      </c>
      <c r="E1188" s="226" t="s">
        <v>21</v>
      </c>
      <c r="F1188" s="587" t="s">
        <v>1047</v>
      </c>
      <c r="G1188" s="588"/>
      <c r="H1188" s="588"/>
      <c r="I1188" s="589"/>
      <c r="J1188" s="257" t="s">
        <v>23</v>
      </c>
      <c r="K1188" s="202">
        <f>L1188+M1188</f>
        <v>37950</v>
      </c>
      <c r="L1188" s="255">
        <v>37950</v>
      </c>
      <c r="M1188" s="237"/>
      <c r="N1188" s="174"/>
      <c r="P1188" s="252"/>
      <c r="Q1188" s="453"/>
      <c r="R1188" s="47"/>
      <c r="S1188" s="47"/>
      <c r="T1188" s="46"/>
    </row>
    <row r="1189" spans="1:31" customHeight="1" ht="12.75" s="10" customFormat="1">
      <c r="A1189" s="226"/>
      <c r="B1189" s="374" t="s">
        <v>2063</v>
      </c>
      <c r="C1189" s="181" t="s">
        <v>1992</v>
      </c>
      <c r="D1189" s="181" t="s">
        <v>20</v>
      </c>
      <c r="E1189" s="226" t="s">
        <v>21</v>
      </c>
      <c r="F1189" s="587" t="s">
        <v>1047</v>
      </c>
      <c r="G1189" s="588"/>
      <c r="H1189" s="588"/>
      <c r="I1189" s="589"/>
      <c r="J1189" s="257" t="s">
        <v>23</v>
      </c>
      <c r="K1189" s="202">
        <f>L1189+M1189</f>
        <v>52800</v>
      </c>
      <c r="L1189" s="255">
        <v>52800</v>
      </c>
      <c r="M1189" s="237"/>
      <c r="N1189" s="174"/>
      <c r="P1189" s="252"/>
      <c r="Q1189" s="453"/>
      <c r="R1189" s="47"/>
      <c r="S1189" s="47"/>
      <c r="T1189" s="46"/>
    </row>
    <row r="1190" spans="1:31" customHeight="1" ht="12.75" s="10" customFormat="1">
      <c r="A1190" s="226"/>
      <c r="B1190" s="374" t="s">
        <v>2064</v>
      </c>
      <c r="C1190" s="181" t="s">
        <v>1992</v>
      </c>
      <c r="D1190" s="181" t="s">
        <v>20</v>
      </c>
      <c r="E1190" s="226" t="s">
        <v>21</v>
      </c>
      <c r="F1190" s="587" t="s">
        <v>1047</v>
      </c>
      <c r="G1190" s="588"/>
      <c r="H1190" s="588"/>
      <c r="I1190" s="589"/>
      <c r="J1190" s="257" t="s">
        <v>23</v>
      </c>
      <c r="K1190" s="202">
        <f>L1190+M1190</f>
        <v>4250</v>
      </c>
      <c r="L1190" s="255">
        <v>4250</v>
      </c>
      <c r="M1190" s="237"/>
      <c r="N1190" s="174"/>
      <c r="P1190" s="252"/>
      <c r="Q1190" s="453"/>
      <c r="R1190" s="47"/>
      <c r="S1190" s="47"/>
      <c r="T1190" s="46"/>
    </row>
    <row r="1191" spans="1:31" customHeight="1" ht="12.75" s="10" customFormat="1">
      <c r="A1191" s="226"/>
      <c r="B1191" s="242" t="s">
        <v>2065</v>
      </c>
      <c r="C1191" s="181" t="s">
        <v>1992</v>
      </c>
      <c r="D1191" s="181" t="s">
        <v>20</v>
      </c>
      <c r="E1191" s="226" t="s">
        <v>21</v>
      </c>
      <c r="F1191" s="587" t="s">
        <v>1047</v>
      </c>
      <c r="G1191" s="588"/>
      <c r="H1191" s="588"/>
      <c r="I1191" s="589"/>
      <c r="J1191" s="257" t="s">
        <v>23</v>
      </c>
      <c r="K1191" s="202">
        <f>L1191+M1191</f>
        <v>110000</v>
      </c>
      <c r="L1191" s="255">
        <v>110000</v>
      </c>
      <c r="M1191" s="237"/>
      <c r="N1191" s="174"/>
      <c r="P1191" s="252"/>
      <c r="Q1191" s="453"/>
      <c r="R1191" s="47"/>
      <c r="S1191" s="47"/>
      <c r="T1191" s="46"/>
    </row>
    <row r="1192" spans="1:31" customHeight="1" ht="12.75" s="10" customFormat="1">
      <c r="A1192" s="226"/>
      <c r="B1192" s="224" t="s">
        <v>2066</v>
      </c>
      <c r="C1192" s="181" t="s">
        <v>1992</v>
      </c>
      <c r="D1192" s="181" t="s">
        <v>20</v>
      </c>
      <c r="E1192" s="226" t="s">
        <v>21</v>
      </c>
      <c r="F1192" s="587" t="s">
        <v>1047</v>
      </c>
      <c r="G1192" s="588"/>
      <c r="H1192" s="588"/>
      <c r="I1192" s="589"/>
      <c r="J1192" s="257" t="s">
        <v>23</v>
      </c>
      <c r="K1192" s="202">
        <f>L1192+M1192</f>
        <v>1200</v>
      </c>
      <c r="L1192" s="255">
        <v>1200</v>
      </c>
      <c r="M1192" s="237"/>
      <c r="N1192" s="174"/>
      <c r="P1192" s="252"/>
      <c r="Q1192" s="453"/>
      <c r="R1192" s="47"/>
      <c r="S1192" s="47"/>
      <c r="T1192" s="46"/>
    </row>
    <row r="1193" spans="1:31" customHeight="1" ht="12.75" s="10" customFormat="1">
      <c r="A1193" s="226"/>
      <c r="B1193" s="328" t="s">
        <v>2067</v>
      </c>
      <c r="C1193" s="181" t="s">
        <v>1992</v>
      </c>
      <c r="D1193" s="181" t="s">
        <v>20</v>
      </c>
      <c r="E1193" s="226" t="s">
        <v>21</v>
      </c>
      <c r="F1193" s="587" t="s">
        <v>1047</v>
      </c>
      <c r="G1193" s="588"/>
      <c r="H1193" s="588"/>
      <c r="I1193" s="589"/>
      <c r="J1193" s="257" t="s">
        <v>23</v>
      </c>
      <c r="K1193" s="202">
        <f>L1193+M1193</f>
        <v>45980</v>
      </c>
      <c r="L1193" s="255">
        <v>45980</v>
      </c>
      <c r="M1193" s="237"/>
      <c r="N1193" s="174"/>
      <c r="P1193" s="252"/>
      <c r="Q1193" s="453"/>
      <c r="R1193" s="47"/>
      <c r="S1193" s="47"/>
      <c r="T1193" s="46"/>
    </row>
    <row r="1194" spans="1:31" customHeight="1" ht="12.75" s="10" customFormat="1">
      <c r="A1194" s="226"/>
      <c r="B1194" s="328" t="s">
        <v>2068</v>
      </c>
      <c r="C1194" s="181" t="s">
        <v>1992</v>
      </c>
      <c r="D1194" s="181" t="s">
        <v>20</v>
      </c>
      <c r="E1194" s="226" t="s">
        <v>21</v>
      </c>
      <c r="F1194" s="587" t="s">
        <v>1047</v>
      </c>
      <c r="G1194" s="588"/>
      <c r="H1194" s="588"/>
      <c r="I1194" s="589"/>
      <c r="J1194" s="257" t="s">
        <v>23</v>
      </c>
      <c r="K1194" s="202">
        <f>L1194+M1194</f>
        <v>4435.2</v>
      </c>
      <c r="L1194" s="255">
        <v>4435.2</v>
      </c>
      <c r="M1194" s="237"/>
      <c r="N1194" s="174"/>
      <c r="P1194" s="252"/>
      <c r="Q1194" s="453"/>
      <c r="R1194" s="47"/>
      <c r="S1194" s="47"/>
      <c r="T1194" s="46"/>
    </row>
    <row r="1195" spans="1:31" customHeight="1" ht="12.75" s="10" customFormat="1">
      <c r="A1195" s="226"/>
      <c r="B1195" s="328" t="s">
        <v>2069</v>
      </c>
      <c r="C1195" s="181" t="s">
        <v>1992</v>
      </c>
      <c r="D1195" s="181" t="s">
        <v>20</v>
      </c>
      <c r="E1195" s="226" t="s">
        <v>21</v>
      </c>
      <c r="F1195" s="587" t="s">
        <v>1047</v>
      </c>
      <c r="G1195" s="588"/>
      <c r="H1195" s="588"/>
      <c r="I1195" s="589"/>
      <c r="J1195" s="257" t="s">
        <v>23</v>
      </c>
      <c r="K1195" s="202">
        <f>L1195+M1195</f>
        <v>5227.2</v>
      </c>
      <c r="L1195" s="255">
        <v>5227.2</v>
      </c>
      <c r="M1195" s="237"/>
      <c r="N1195" s="174"/>
      <c r="P1195" s="252"/>
      <c r="Q1195" s="453"/>
      <c r="R1195" s="47"/>
      <c r="S1195" s="47"/>
      <c r="T1195" s="46"/>
    </row>
    <row r="1196" spans="1:31" customHeight="1" ht="12.75" s="10" customFormat="1">
      <c r="A1196" s="226"/>
      <c r="B1196" s="343" t="s">
        <v>2070</v>
      </c>
      <c r="C1196" s="181" t="s">
        <v>1992</v>
      </c>
      <c r="D1196" s="181" t="s">
        <v>20</v>
      </c>
      <c r="E1196" s="226" t="s">
        <v>21</v>
      </c>
      <c r="F1196" s="587" t="s">
        <v>1047</v>
      </c>
      <c r="G1196" s="588"/>
      <c r="H1196" s="588"/>
      <c r="I1196" s="589"/>
      <c r="J1196" s="257" t="s">
        <v>23</v>
      </c>
      <c r="K1196" s="202">
        <f>L1196+M1196</f>
        <v>1754.5</v>
      </c>
      <c r="L1196" s="255">
        <v>1754.5</v>
      </c>
      <c r="M1196" s="237"/>
      <c r="N1196" s="174"/>
      <c r="P1196" s="252"/>
      <c r="Q1196" s="453"/>
      <c r="R1196" s="47"/>
      <c r="S1196" s="47"/>
      <c r="T1196" s="46"/>
    </row>
    <row r="1197" spans="1:31" customHeight="1" ht="12.75" s="10" customFormat="1">
      <c r="A1197" s="226"/>
      <c r="B1197" s="343" t="s">
        <v>2071</v>
      </c>
      <c r="C1197" s="181" t="s">
        <v>1992</v>
      </c>
      <c r="D1197" s="181" t="s">
        <v>20</v>
      </c>
      <c r="E1197" s="226" t="s">
        <v>21</v>
      </c>
      <c r="F1197" s="587" t="s">
        <v>1047</v>
      </c>
      <c r="G1197" s="588"/>
      <c r="H1197" s="588"/>
      <c r="I1197" s="589"/>
      <c r="J1197" s="257" t="s">
        <v>23</v>
      </c>
      <c r="K1197" s="202">
        <f>L1197+M1197</f>
        <v>2200</v>
      </c>
      <c r="L1197" s="255">
        <v>2200</v>
      </c>
      <c r="M1197" s="237"/>
      <c r="N1197" s="174"/>
      <c r="P1197" s="252"/>
      <c r="Q1197" s="453"/>
      <c r="R1197" s="47"/>
      <c r="S1197" s="47"/>
      <c r="T1197" s="46"/>
    </row>
    <row r="1198" spans="1:31" customHeight="1" ht="12.75" s="10" customFormat="1">
      <c r="A1198" s="226"/>
      <c r="B1198" s="258" t="s">
        <v>2072</v>
      </c>
      <c r="C1198" s="181" t="s">
        <v>1992</v>
      </c>
      <c r="D1198" s="181" t="s">
        <v>20</v>
      </c>
      <c r="E1198" s="226" t="s">
        <v>21</v>
      </c>
      <c r="F1198" s="587" t="s">
        <v>1047</v>
      </c>
      <c r="G1198" s="588"/>
      <c r="H1198" s="588"/>
      <c r="I1198" s="589"/>
      <c r="J1198" s="257" t="s">
        <v>23</v>
      </c>
      <c r="K1198" s="202">
        <f>L1198+M1198</f>
        <v>7018</v>
      </c>
      <c r="L1198" s="255">
        <v>7018</v>
      </c>
      <c r="M1198" s="237"/>
      <c r="N1198" s="174"/>
      <c r="P1198" s="252"/>
      <c r="Q1198" s="453"/>
      <c r="R1198" s="47"/>
      <c r="S1198" s="47"/>
      <c r="T1198" s="46"/>
    </row>
    <row r="1199" spans="1:31" customHeight="1" ht="12.75" s="10" customFormat="1">
      <c r="A1199" s="226"/>
      <c r="B1199" s="258" t="s">
        <v>2073</v>
      </c>
      <c r="C1199" s="181" t="s">
        <v>1992</v>
      </c>
      <c r="D1199" s="181" t="s">
        <v>20</v>
      </c>
      <c r="E1199" s="226" t="s">
        <v>21</v>
      </c>
      <c r="F1199" s="587" t="s">
        <v>1047</v>
      </c>
      <c r="G1199" s="588"/>
      <c r="H1199" s="588"/>
      <c r="I1199" s="589"/>
      <c r="J1199" s="257" t="s">
        <v>23</v>
      </c>
      <c r="K1199" s="202">
        <f>L1199+M1199</f>
        <v>7018</v>
      </c>
      <c r="L1199" s="255">
        <v>7018</v>
      </c>
      <c r="M1199" s="237"/>
      <c r="N1199" s="174"/>
      <c r="P1199" s="252"/>
      <c r="Q1199" s="453"/>
      <c r="R1199" s="47"/>
      <c r="S1199" s="47"/>
      <c r="T1199" s="46"/>
    </row>
    <row r="1200" spans="1:31" customHeight="1" ht="12.75" s="10" customFormat="1">
      <c r="A1200" s="226"/>
      <c r="B1200" s="258" t="s">
        <v>2074</v>
      </c>
      <c r="C1200" s="181" t="s">
        <v>1992</v>
      </c>
      <c r="D1200" s="181" t="s">
        <v>20</v>
      </c>
      <c r="E1200" s="226" t="s">
        <v>21</v>
      </c>
      <c r="F1200" s="587" t="s">
        <v>1047</v>
      </c>
      <c r="G1200" s="588"/>
      <c r="H1200" s="588"/>
      <c r="I1200" s="589"/>
      <c r="J1200" s="257" t="s">
        <v>23</v>
      </c>
      <c r="K1200" s="202">
        <f>L1200+M1200</f>
        <v>7018</v>
      </c>
      <c r="L1200" s="255">
        <v>7018</v>
      </c>
      <c r="M1200" s="237"/>
      <c r="N1200" s="174"/>
      <c r="P1200" s="252"/>
      <c r="Q1200" s="453"/>
      <c r="R1200" s="47"/>
      <c r="S1200" s="47"/>
      <c r="T1200" s="46"/>
    </row>
    <row r="1201" spans="1:31" customHeight="1" ht="12.75" s="10" customFormat="1">
      <c r="A1201" s="226"/>
      <c r="B1201" s="258" t="s">
        <v>2075</v>
      </c>
      <c r="C1201" s="181" t="s">
        <v>1992</v>
      </c>
      <c r="D1201" s="181" t="s">
        <v>20</v>
      </c>
      <c r="E1201" s="226" t="s">
        <v>21</v>
      </c>
      <c r="F1201" s="587" t="s">
        <v>1047</v>
      </c>
      <c r="G1201" s="588"/>
      <c r="H1201" s="588"/>
      <c r="I1201" s="589"/>
      <c r="J1201" s="257" t="s">
        <v>23</v>
      </c>
      <c r="K1201" s="202">
        <f>L1201+M1201</f>
        <v>7018</v>
      </c>
      <c r="L1201" s="255">
        <v>7018</v>
      </c>
      <c r="M1201" s="237"/>
      <c r="N1201" s="174"/>
      <c r="P1201" s="252"/>
      <c r="Q1201" s="453"/>
      <c r="R1201" s="47"/>
      <c r="S1201" s="47"/>
      <c r="T1201" s="46"/>
    </row>
    <row r="1202" spans="1:31" customHeight="1" ht="12.75" s="10" customFormat="1">
      <c r="A1202" s="226"/>
      <c r="B1202" s="258" t="s">
        <v>2076</v>
      </c>
      <c r="C1202" s="181" t="s">
        <v>1992</v>
      </c>
      <c r="D1202" s="181" t="s">
        <v>20</v>
      </c>
      <c r="E1202" s="226" t="s">
        <v>21</v>
      </c>
      <c r="F1202" s="587" t="s">
        <v>1047</v>
      </c>
      <c r="G1202" s="588"/>
      <c r="H1202" s="588"/>
      <c r="I1202" s="589"/>
      <c r="J1202" s="257" t="s">
        <v>23</v>
      </c>
      <c r="K1202" s="202">
        <f>L1202+M1202</f>
        <v>10164</v>
      </c>
      <c r="L1202" s="255">
        <v>10164</v>
      </c>
      <c r="M1202" s="237"/>
      <c r="N1202" s="174"/>
      <c r="P1202" s="252"/>
      <c r="Q1202" s="453"/>
      <c r="R1202" s="47"/>
      <c r="S1202" s="47"/>
      <c r="T1202" s="46"/>
    </row>
    <row r="1203" spans="1:31" customHeight="1" ht="12.75" s="10" customFormat="1">
      <c r="A1203" s="226"/>
      <c r="B1203" s="343" t="s">
        <v>2077</v>
      </c>
      <c r="C1203" s="181" t="s">
        <v>1992</v>
      </c>
      <c r="D1203" s="181" t="s">
        <v>20</v>
      </c>
      <c r="E1203" s="226" t="s">
        <v>21</v>
      </c>
      <c r="F1203" s="587" t="s">
        <v>1047</v>
      </c>
      <c r="G1203" s="588"/>
      <c r="H1203" s="588"/>
      <c r="I1203" s="589"/>
      <c r="J1203" s="257" t="s">
        <v>23</v>
      </c>
      <c r="K1203" s="202">
        <f>L1203+M1203</f>
        <v>42108</v>
      </c>
      <c r="L1203" s="255">
        <v>42108</v>
      </c>
      <c r="M1203" s="237"/>
      <c r="N1203" s="174"/>
      <c r="P1203" s="252"/>
      <c r="Q1203" s="453"/>
      <c r="R1203" s="47"/>
      <c r="S1203" s="47"/>
      <c r="T1203" s="46"/>
    </row>
    <row r="1204" spans="1:31" customHeight="1" ht="12.75" s="10" customFormat="1">
      <c r="A1204" s="226"/>
      <c r="B1204" s="343" t="s">
        <v>2078</v>
      </c>
      <c r="C1204" s="181" t="s">
        <v>1992</v>
      </c>
      <c r="D1204" s="181" t="s">
        <v>20</v>
      </c>
      <c r="E1204" s="226" t="s">
        <v>21</v>
      </c>
      <c r="F1204" s="587" t="s">
        <v>1047</v>
      </c>
      <c r="G1204" s="588"/>
      <c r="H1204" s="588"/>
      <c r="I1204" s="589"/>
      <c r="J1204" s="257" t="s">
        <v>23</v>
      </c>
      <c r="K1204" s="202">
        <f>L1204+M1204</f>
        <v>32670</v>
      </c>
      <c r="L1204" s="255">
        <v>32670</v>
      </c>
      <c r="M1204" s="237"/>
      <c r="N1204" s="174"/>
      <c r="P1204" s="252"/>
      <c r="Q1204" s="453"/>
      <c r="R1204" s="47"/>
      <c r="S1204" s="47"/>
      <c r="T1204" s="46"/>
    </row>
    <row r="1205" spans="1:31" customHeight="1" ht="12.75" s="10" customFormat="1">
      <c r="A1205" s="226"/>
      <c r="B1205" s="343" t="s">
        <v>2079</v>
      </c>
      <c r="C1205" s="181" t="s">
        <v>1992</v>
      </c>
      <c r="D1205" s="181" t="s">
        <v>20</v>
      </c>
      <c r="E1205" s="226" t="s">
        <v>21</v>
      </c>
      <c r="F1205" s="587" t="s">
        <v>1047</v>
      </c>
      <c r="G1205" s="588"/>
      <c r="H1205" s="588"/>
      <c r="I1205" s="589"/>
      <c r="J1205" s="257" t="s">
        <v>23</v>
      </c>
      <c r="K1205" s="202">
        <f>L1205+M1205</f>
        <v>25410</v>
      </c>
      <c r="L1205" s="255">
        <v>25410</v>
      </c>
      <c r="M1205" s="237"/>
      <c r="N1205" s="174"/>
      <c r="P1205" s="252"/>
      <c r="Q1205" s="453"/>
      <c r="R1205" s="47"/>
      <c r="S1205" s="47"/>
      <c r="T1205" s="46"/>
    </row>
    <row r="1206" spans="1:31" customHeight="1" ht="12.75" s="10" customFormat="1">
      <c r="A1206" s="226"/>
      <c r="B1206" s="343" t="s">
        <v>2080</v>
      </c>
      <c r="C1206" s="181" t="s">
        <v>1992</v>
      </c>
      <c r="D1206" s="181" t="s">
        <v>20</v>
      </c>
      <c r="E1206" s="226" t="s">
        <v>21</v>
      </c>
      <c r="F1206" s="587" t="s">
        <v>1047</v>
      </c>
      <c r="G1206" s="588"/>
      <c r="H1206" s="588"/>
      <c r="I1206" s="589"/>
      <c r="J1206" s="257" t="s">
        <v>23</v>
      </c>
      <c r="K1206" s="202">
        <f>L1206+M1206</f>
        <v>37800</v>
      </c>
      <c r="L1206" s="255">
        <v>37800</v>
      </c>
      <c r="M1206" s="237"/>
      <c r="N1206" s="174"/>
      <c r="P1206" s="252"/>
      <c r="Q1206" s="453"/>
      <c r="R1206" s="47"/>
      <c r="S1206" s="47"/>
      <c r="T1206" s="46"/>
    </row>
    <row r="1207" spans="1:31" customHeight="1" ht="12.75" s="10" customFormat="1">
      <c r="A1207" s="226"/>
      <c r="B1207" s="379" t="s">
        <v>2081</v>
      </c>
      <c r="C1207" s="181" t="s">
        <v>1992</v>
      </c>
      <c r="D1207" s="181" t="s">
        <v>20</v>
      </c>
      <c r="E1207" s="226" t="s">
        <v>21</v>
      </c>
      <c r="F1207" s="587" t="s">
        <v>1047</v>
      </c>
      <c r="G1207" s="588"/>
      <c r="H1207" s="588"/>
      <c r="I1207" s="589"/>
      <c r="J1207" s="257" t="s">
        <v>23</v>
      </c>
      <c r="K1207" s="202">
        <f>L1207+M1207</f>
        <v>13800</v>
      </c>
      <c r="L1207" s="255">
        <v>13800</v>
      </c>
      <c r="M1207" s="237"/>
      <c r="N1207" s="174"/>
      <c r="P1207" s="252"/>
      <c r="Q1207" s="453"/>
      <c r="R1207" s="47"/>
      <c r="S1207" s="47"/>
      <c r="T1207" s="46"/>
    </row>
    <row r="1208" spans="1:31" customHeight="1" ht="12.75" s="10" customFormat="1">
      <c r="A1208" s="226"/>
      <c r="B1208" s="343" t="s">
        <v>2082</v>
      </c>
      <c r="C1208" s="181" t="s">
        <v>1992</v>
      </c>
      <c r="D1208" s="181" t="s">
        <v>20</v>
      </c>
      <c r="E1208" s="226" t="s">
        <v>21</v>
      </c>
      <c r="F1208" s="587" t="s">
        <v>1047</v>
      </c>
      <c r="G1208" s="588"/>
      <c r="H1208" s="588"/>
      <c r="I1208" s="589"/>
      <c r="J1208" s="257" t="s">
        <v>23</v>
      </c>
      <c r="K1208" s="202">
        <f>L1208+M1208</f>
        <v>1452</v>
      </c>
      <c r="L1208" s="255">
        <v>1452</v>
      </c>
      <c r="M1208" s="237"/>
      <c r="N1208" s="174"/>
      <c r="P1208" s="252"/>
      <c r="Q1208" s="453"/>
      <c r="R1208" s="47"/>
      <c r="S1208" s="47"/>
      <c r="T1208" s="46"/>
    </row>
    <row r="1209" spans="1:31" customHeight="1" ht="12.75" s="10" customFormat="1">
      <c r="A1209" s="226"/>
      <c r="B1209" s="379" t="s">
        <v>2083</v>
      </c>
      <c r="C1209" s="181" t="s">
        <v>1992</v>
      </c>
      <c r="D1209" s="181" t="s">
        <v>20</v>
      </c>
      <c r="E1209" s="226" t="s">
        <v>21</v>
      </c>
      <c r="F1209" s="587" t="s">
        <v>1047</v>
      </c>
      <c r="G1209" s="588"/>
      <c r="H1209" s="588"/>
      <c r="I1209" s="589"/>
      <c r="J1209" s="257" t="s">
        <v>23</v>
      </c>
      <c r="K1209" s="202">
        <f>L1209+M1209</f>
        <v>9350</v>
      </c>
      <c r="L1209" s="255">
        <v>9350</v>
      </c>
      <c r="M1209" s="237"/>
      <c r="N1209" s="174"/>
      <c r="P1209" s="252"/>
      <c r="Q1209" s="453"/>
      <c r="R1209" s="47"/>
      <c r="S1209" s="47"/>
      <c r="T1209" s="46"/>
    </row>
    <row r="1210" spans="1:31" customHeight="1" ht="12.75" s="10" customFormat="1">
      <c r="A1210" s="226"/>
      <c r="B1210" s="380" t="s">
        <v>2084</v>
      </c>
      <c r="C1210" s="181" t="s">
        <v>1992</v>
      </c>
      <c r="D1210" s="181" t="s">
        <v>20</v>
      </c>
      <c r="E1210" s="226" t="s">
        <v>21</v>
      </c>
      <c r="F1210" s="587" t="s">
        <v>1047</v>
      </c>
      <c r="G1210" s="588"/>
      <c r="H1210" s="588"/>
      <c r="I1210" s="589"/>
      <c r="J1210" s="257" t="s">
        <v>23</v>
      </c>
      <c r="K1210" s="202">
        <f>L1210+M1210</f>
        <v>4400</v>
      </c>
      <c r="L1210" s="255">
        <v>4400</v>
      </c>
      <c r="M1210" s="237"/>
      <c r="N1210" s="174"/>
      <c r="P1210" s="252"/>
      <c r="Q1210" s="453"/>
      <c r="R1210" s="47"/>
      <c r="S1210" s="47"/>
      <c r="T1210" s="46"/>
    </row>
    <row r="1211" spans="1:31" customHeight="1" ht="12.75" s="10" customFormat="1">
      <c r="A1211" s="226"/>
      <c r="B1211" s="380" t="s">
        <v>2085</v>
      </c>
      <c r="C1211" s="181" t="s">
        <v>1992</v>
      </c>
      <c r="D1211" s="181" t="s">
        <v>20</v>
      </c>
      <c r="E1211" s="226" t="s">
        <v>21</v>
      </c>
      <c r="F1211" s="587" t="s">
        <v>1047</v>
      </c>
      <c r="G1211" s="588"/>
      <c r="H1211" s="588"/>
      <c r="I1211" s="589"/>
      <c r="J1211" s="257" t="s">
        <v>23</v>
      </c>
      <c r="K1211" s="202">
        <f>L1211+M1211</f>
        <v>4400</v>
      </c>
      <c r="L1211" s="255">
        <v>4400</v>
      </c>
      <c r="M1211" s="237"/>
      <c r="N1211" s="174"/>
      <c r="P1211" s="252"/>
      <c r="Q1211" s="453"/>
      <c r="R1211" s="47"/>
      <c r="S1211" s="47"/>
      <c r="T1211" s="46"/>
    </row>
    <row r="1212" spans="1:31" customHeight="1" ht="12.75" s="10" customFormat="1">
      <c r="A1212" s="226"/>
      <c r="B1212" s="380" t="s">
        <v>2086</v>
      </c>
      <c r="C1212" s="181" t="s">
        <v>1992</v>
      </c>
      <c r="D1212" s="181" t="s">
        <v>20</v>
      </c>
      <c r="E1212" s="226" t="s">
        <v>21</v>
      </c>
      <c r="F1212" s="587" t="s">
        <v>1047</v>
      </c>
      <c r="G1212" s="588"/>
      <c r="H1212" s="588"/>
      <c r="I1212" s="589"/>
      <c r="J1212" s="257" t="s">
        <v>23</v>
      </c>
      <c r="K1212" s="202">
        <f>L1212+M1212</f>
        <v>4400</v>
      </c>
      <c r="L1212" s="255">
        <v>4400</v>
      </c>
      <c r="M1212" s="237"/>
      <c r="N1212" s="174"/>
      <c r="P1212" s="252"/>
      <c r="Q1212" s="453"/>
      <c r="R1212" s="47"/>
      <c r="S1212" s="47"/>
      <c r="T1212" s="46"/>
    </row>
    <row r="1213" spans="1:31" customHeight="1" ht="12.75" s="10" customFormat="1">
      <c r="A1213" s="226"/>
      <c r="B1213" s="380" t="s">
        <v>2087</v>
      </c>
      <c r="C1213" s="181" t="s">
        <v>1992</v>
      </c>
      <c r="D1213" s="181" t="s">
        <v>20</v>
      </c>
      <c r="E1213" s="226" t="s">
        <v>21</v>
      </c>
      <c r="F1213" s="587" t="s">
        <v>1047</v>
      </c>
      <c r="G1213" s="588"/>
      <c r="H1213" s="588"/>
      <c r="I1213" s="589"/>
      <c r="J1213" s="257" t="s">
        <v>23</v>
      </c>
      <c r="K1213" s="202">
        <f>L1213+M1213</f>
        <v>4400</v>
      </c>
      <c r="L1213" s="255">
        <v>4400</v>
      </c>
      <c r="M1213" s="237"/>
      <c r="N1213" s="174"/>
      <c r="P1213" s="252"/>
      <c r="Q1213" s="453"/>
      <c r="R1213" s="47"/>
      <c r="S1213" s="47"/>
      <c r="T1213" s="46"/>
    </row>
    <row r="1214" spans="1:31" customHeight="1" ht="12.75" s="10" customFormat="1">
      <c r="A1214" s="226"/>
      <c r="B1214" s="380" t="s">
        <v>2088</v>
      </c>
      <c r="C1214" s="181" t="s">
        <v>1992</v>
      </c>
      <c r="D1214" s="181" t="s">
        <v>20</v>
      </c>
      <c r="E1214" s="226" t="s">
        <v>21</v>
      </c>
      <c r="F1214" s="587" t="s">
        <v>1047</v>
      </c>
      <c r="G1214" s="588"/>
      <c r="H1214" s="588"/>
      <c r="I1214" s="589"/>
      <c r="J1214" s="257" t="s">
        <v>23</v>
      </c>
      <c r="K1214" s="202">
        <f>L1214+M1214</f>
        <v>5720</v>
      </c>
      <c r="L1214" s="255">
        <v>5720</v>
      </c>
      <c r="M1214" s="237"/>
      <c r="N1214" s="174"/>
      <c r="P1214" s="252"/>
      <c r="Q1214" s="453"/>
      <c r="R1214" s="47"/>
      <c r="S1214" s="47"/>
      <c r="T1214" s="46"/>
    </row>
    <row r="1215" spans="1:31" customHeight="1" ht="12.75" s="10" customFormat="1">
      <c r="A1215" s="226"/>
      <c r="B1215" s="380" t="s">
        <v>2089</v>
      </c>
      <c r="C1215" s="181" t="s">
        <v>1992</v>
      </c>
      <c r="D1215" s="181" t="s">
        <v>20</v>
      </c>
      <c r="E1215" s="226" t="s">
        <v>21</v>
      </c>
      <c r="F1215" s="587" t="s">
        <v>1047</v>
      </c>
      <c r="G1215" s="588"/>
      <c r="H1215" s="588"/>
      <c r="I1215" s="589"/>
      <c r="J1215" s="257" t="s">
        <v>23</v>
      </c>
      <c r="K1215" s="202">
        <f>L1215+M1215</f>
        <v>4400</v>
      </c>
      <c r="L1215" s="255">
        <v>4400</v>
      </c>
      <c r="M1215" s="237"/>
      <c r="N1215" s="174"/>
      <c r="P1215" s="252"/>
      <c r="Q1215" s="453"/>
      <c r="R1215" s="47"/>
      <c r="S1215" s="47"/>
      <c r="T1215" s="46"/>
    </row>
    <row r="1216" spans="1:31" customHeight="1" ht="12.75" s="10" customFormat="1">
      <c r="A1216" s="226"/>
      <c r="B1216" s="263" t="s">
        <v>2090</v>
      </c>
      <c r="C1216" s="181" t="s">
        <v>1992</v>
      </c>
      <c r="D1216" s="181" t="s">
        <v>20</v>
      </c>
      <c r="E1216" s="226" t="s">
        <v>21</v>
      </c>
      <c r="F1216" s="587" t="s">
        <v>1047</v>
      </c>
      <c r="G1216" s="588"/>
      <c r="H1216" s="588"/>
      <c r="I1216" s="589"/>
      <c r="J1216" s="257" t="s">
        <v>23</v>
      </c>
      <c r="K1216" s="202">
        <f>L1216+M1216</f>
        <v>180</v>
      </c>
      <c r="L1216" s="255">
        <v>180</v>
      </c>
      <c r="M1216" s="237"/>
      <c r="N1216" s="174"/>
      <c r="P1216" s="252"/>
      <c r="Q1216" s="453"/>
      <c r="R1216" s="47"/>
      <c r="S1216" s="47"/>
      <c r="T1216" s="46"/>
    </row>
    <row r="1217" spans="1:31" customHeight="1" ht="12.75" s="10" customFormat="1">
      <c r="A1217" s="226"/>
      <c r="B1217" s="263" t="s">
        <v>2091</v>
      </c>
      <c r="C1217" s="181" t="s">
        <v>1992</v>
      </c>
      <c r="D1217" s="181" t="s">
        <v>20</v>
      </c>
      <c r="E1217" s="226" t="s">
        <v>21</v>
      </c>
      <c r="F1217" s="587" t="s">
        <v>1047</v>
      </c>
      <c r="G1217" s="588"/>
      <c r="H1217" s="588"/>
      <c r="I1217" s="589"/>
      <c r="J1217" s="257" t="s">
        <v>23</v>
      </c>
      <c r="K1217" s="202">
        <f>L1217+M1217</f>
        <v>27000</v>
      </c>
      <c r="L1217" s="255">
        <v>27000</v>
      </c>
      <c r="M1217" s="237"/>
      <c r="N1217" s="174"/>
      <c r="P1217" s="252"/>
      <c r="Q1217" s="453"/>
      <c r="R1217" s="47"/>
      <c r="S1217" s="47"/>
      <c r="T1217" s="46"/>
    </row>
    <row r="1218" spans="1:31" customHeight="1" ht="12.75" s="10" customFormat="1">
      <c r="A1218" s="226"/>
      <c r="B1218" s="263" t="s">
        <v>2092</v>
      </c>
      <c r="C1218" s="181" t="s">
        <v>1992</v>
      </c>
      <c r="D1218" s="181" t="s">
        <v>20</v>
      </c>
      <c r="E1218" s="226" t="s">
        <v>21</v>
      </c>
      <c r="F1218" s="587" t="s">
        <v>1047</v>
      </c>
      <c r="G1218" s="588"/>
      <c r="H1218" s="588"/>
      <c r="I1218" s="589"/>
      <c r="J1218" s="257" t="s">
        <v>23</v>
      </c>
      <c r="K1218" s="202">
        <f>L1218+M1218</f>
        <v>7500</v>
      </c>
      <c r="L1218" s="255">
        <v>7500</v>
      </c>
      <c r="M1218" s="237"/>
      <c r="N1218" s="174"/>
      <c r="P1218" s="252"/>
      <c r="Q1218" s="453"/>
      <c r="R1218" s="47"/>
      <c r="S1218" s="47"/>
      <c r="T1218" s="46"/>
    </row>
    <row r="1219" spans="1:31" customHeight="1" ht="12.75" s="10" customFormat="1">
      <c r="A1219" s="226"/>
      <c r="B1219" s="263" t="s">
        <v>2093</v>
      </c>
      <c r="C1219" s="181" t="s">
        <v>1992</v>
      </c>
      <c r="D1219" s="181" t="s">
        <v>20</v>
      </c>
      <c r="E1219" s="226" t="s">
        <v>21</v>
      </c>
      <c r="F1219" s="587" t="s">
        <v>1047</v>
      </c>
      <c r="G1219" s="588"/>
      <c r="H1219" s="588"/>
      <c r="I1219" s="589"/>
      <c r="J1219" s="257" t="s">
        <v>23</v>
      </c>
      <c r="K1219" s="202">
        <f>L1219+M1219</f>
        <v>12000</v>
      </c>
      <c r="L1219" s="255">
        <v>12000</v>
      </c>
      <c r="M1219" s="237"/>
      <c r="N1219" s="174"/>
      <c r="P1219" s="252"/>
      <c r="Q1219" s="453"/>
      <c r="R1219" s="47"/>
      <c r="S1219" s="47"/>
      <c r="T1219" s="46"/>
    </row>
    <row r="1220" spans="1:31" customHeight="1" ht="12.75" s="10" customFormat="1">
      <c r="A1220" s="226"/>
      <c r="B1220" s="263" t="s">
        <v>2094</v>
      </c>
      <c r="C1220" s="181" t="s">
        <v>1992</v>
      </c>
      <c r="D1220" s="181" t="s">
        <v>20</v>
      </c>
      <c r="E1220" s="226" t="s">
        <v>21</v>
      </c>
      <c r="F1220" s="587" t="s">
        <v>1047</v>
      </c>
      <c r="G1220" s="588"/>
      <c r="H1220" s="588"/>
      <c r="I1220" s="589"/>
      <c r="J1220" s="257" t="s">
        <v>23</v>
      </c>
      <c r="K1220" s="202">
        <f>L1220+M1220</f>
        <v>1900</v>
      </c>
      <c r="L1220" s="255">
        <v>1900</v>
      </c>
      <c r="M1220" s="237"/>
      <c r="N1220" s="174"/>
      <c r="P1220" s="252"/>
      <c r="Q1220" s="453"/>
      <c r="R1220" s="47"/>
      <c r="S1220" s="47"/>
      <c r="T1220" s="46"/>
    </row>
    <row r="1221" spans="1:31" customHeight="1" ht="12.75" s="10" customFormat="1">
      <c r="A1221" s="226"/>
      <c r="B1221" s="263" t="s">
        <v>2095</v>
      </c>
      <c r="C1221" s="181" t="s">
        <v>1992</v>
      </c>
      <c r="D1221" s="181" t="s">
        <v>20</v>
      </c>
      <c r="E1221" s="226" t="s">
        <v>21</v>
      </c>
      <c r="F1221" s="587" t="s">
        <v>1047</v>
      </c>
      <c r="G1221" s="588"/>
      <c r="H1221" s="588"/>
      <c r="I1221" s="589"/>
      <c r="J1221" s="257" t="s">
        <v>23</v>
      </c>
      <c r="K1221" s="202">
        <f>L1221+M1221</f>
        <v>1100</v>
      </c>
      <c r="L1221" s="255">
        <v>1100</v>
      </c>
      <c r="M1221" s="237"/>
      <c r="N1221" s="174"/>
      <c r="P1221" s="252"/>
      <c r="Q1221" s="453"/>
      <c r="R1221" s="47"/>
      <c r="S1221" s="47"/>
      <c r="T1221" s="46"/>
    </row>
    <row r="1222" spans="1:31" customHeight="1" ht="12.75" s="10" customFormat="1">
      <c r="A1222" s="226"/>
      <c r="B1222" s="263" t="s">
        <v>2096</v>
      </c>
      <c r="C1222" s="181" t="s">
        <v>1992</v>
      </c>
      <c r="D1222" s="181" t="s">
        <v>20</v>
      </c>
      <c r="E1222" s="226" t="s">
        <v>21</v>
      </c>
      <c r="F1222" s="587" t="s">
        <v>1047</v>
      </c>
      <c r="G1222" s="588"/>
      <c r="H1222" s="588"/>
      <c r="I1222" s="589"/>
      <c r="J1222" s="257" t="s">
        <v>23</v>
      </c>
      <c r="K1222" s="202">
        <f>L1222+M1222</f>
        <v>7500</v>
      </c>
      <c r="L1222" s="255">
        <v>7500</v>
      </c>
      <c r="M1222" s="237"/>
      <c r="N1222" s="174"/>
      <c r="P1222" s="252"/>
      <c r="Q1222" s="453"/>
      <c r="R1222" s="47"/>
      <c r="S1222" s="47"/>
      <c r="T1222" s="46"/>
    </row>
    <row r="1223" spans="1:31" customHeight="1" ht="12.75" s="10" customFormat="1">
      <c r="A1223" s="226"/>
      <c r="B1223" s="263" t="s">
        <v>2097</v>
      </c>
      <c r="C1223" s="181" t="s">
        <v>1992</v>
      </c>
      <c r="D1223" s="181" t="s">
        <v>20</v>
      </c>
      <c r="E1223" s="226" t="s">
        <v>21</v>
      </c>
      <c r="F1223" s="587" t="s">
        <v>1047</v>
      </c>
      <c r="G1223" s="588"/>
      <c r="H1223" s="588"/>
      <c r="I1223" s="589"/>
      <c r="J1223" s="257" t="s">
        <v>23</v>
      </c>
      <c r="K1223" s="202">
        <f>L1223+M1223</f>
        <v>12000</v>
      </c>
      <c r="L1223" s="255">
        <v>12000</v>
      </c>
      <c r="M1223" s="237"/>
      <c r="N1223" s="174"/>
      <c r="P1223" s="252"/>
      <c r="Q1223" s="453"/>
      <c r="R1223" s="47"/>
      <c r="S1223" s="47"/>
      <c r="T1223" s="46"/>
    </row>
    <row r="1224" spans="1:31" customHeight="1" ht="12.75" s="10" customFormat="1">
      <c r="A1224" s="226"/>
      <c r="B1224" s="258" t="s">
        <v>2098</v>
      </c>
      <c r="C1224" s="181" t="s">
        <v>1992</v>
      </c>
      <c r="D1224" s="181" t="s">
        <v>20</v>
      </c>
      <c r="E1224" s="226" t="s">
        <v>21</v>
      </c>
      <c r="F1224" s="587" t="s">
        <v>1047</v>
      </c>
      <c r="G1224" s="588"/>
      <c r="H1224" s="588"/>
      <c r="I1224" s="589"/>
      <c r="J1224" s="257" t="s">
        <v>23</v>
      </c>
      <c r="K1224" s="202">
        <f>L1224+M1224</f>
        <v>171000</v>
      </c>
      <c r="L1224" s="255">
        <v>171000</v>
      </c>
      <c r="M1224" s="237"/>
      <c r="N1224" s="174"/>
      <c r="P1224" s="252"/>
      <c r="Q1224" s="453"/>
      <c r="R1224" s="47"/>
      <c r="S1224" s="47"/>
      <c r="T1224" s="46"/>
    </row>
    <row r="1225" spans="1:31" customHeight="1" ht="12.75" s="10" customFormat="1">
      <c r="A1225" s="226"/>
      <c r="B1225" s="258" t="s">
        <v>2099</v>
      </c>
      <c r="C1225" s="181" t="s">
        <v>1992</v>
      </c>
      <c r="D1225" s="181" t="s">
        <v>20</v>
      </c>
      <c r="E1225" s="226" t="s">
        <v>21</v>
      </c>
      <c r="F1225" s="587" t="s">
        <v>1047</v>
      </c>
      <c r="G1225" s="588"/>
      <c r="H1225" s="588"/>
      <c r="I1225" s="589"/>
      <c r="J1225" s="257" t="s">
        <v>23</v>
      </c>
      <c r="K1225" s="202">
        <f>L1225+M1225</f>
        <v>142500</v>
      </c>
      <c r="L1225" s="255">
        <v>142500</v>
      </c>
      <c r="M1225" s="237"/>
      <c r="N1225" s="174"/>
      <c r="P1225" s="252"/>
      <c r="Q1225" s="453"/>
      <c r="R1225" s="47"/>
      <c r="S1225" s="47"/>
      <c r="T1225" s="46"/>
    </row>
    <row r="1226" spans="1:31" customHeight="1" ht="12.75" s="10" customFormat="1">
      <c r="A1226" s="226"/>
      <c r="B1226" s="258" t="s">
        <v>2100</v>
      </c>
      <c r="C1226" s="181" t="s">
        <v>1992</v>
      </c>
      <c r="D1226" s="181" t="s">
        <v>20</v>
      </c>
      <c r="E1226" s="226" t="s">
        <v>21</v>
      </c>
      <c r="F1226" s="587" t="s">
        <v>1047</v>
      </c>
      <c r="G1226" s="588"/>
      <c r="H1226" s="588"/>
      <c r="I1226" s="589"/>
      <c r="J1226" s="257" t="s">
        <v>23</v>
      </c>
      <c r="K1226" s="202">
        <f>L1226+M1226</f>
        <v>25000</v>
      </c>
      <c r="L1226" s="255">
        <v>25000</v>
      </c>
      <c r="M1226" s="237"/>
      <c r="N1226" s="174"/>
      <c r="P1226" s="252"/>
      <c r="Q1226" s="453"/>
      <c r="R1226" s="47"/>
      <c r="S1226" s="47"/>
      <c r="T1226" s="46"/>
    </row>
    <row r="1227" spans="1:31" customHeight="1" ht="12.75" s="10" customFormat="1">
      <c r="A1227" s="226"/>
      <c r="B1227" s="226" t="s">
        <v>2101</v>
      </c>
      <c r="C1227" s="181" t="s">
        <v>1992</v>
      </c>
      <c r="D1227" s="181" t="s">
        <v>20</v>
      </c>
      <c r="E1227" s="226" t="s">
        <v>21</v>
      </c>
      <c r="F1227" s="587" t="s">
        <v>1047</v>
      </c>
      <c r="G1227" s="588"/>
      <c r="H1227" s="588"/>
      <c r="I1227" s="589"/>
      <c r="J1227" s="257" t="s">
        <v>23</v>
      </c>
      <c r="K1227" s="202">
        <f>L1227+M1227</f>
        <v>21600</v>
      </c>
      <c r="L1227" s="255">
        <v>21600</v>
      </c>
      <c r="M1227" s="237"/>
      <c r="N1227" s="174"/>
      <c r="P1227" s="252"/>
      <c r="Q1227" s="453"/>
      <c r="R1227" s="47"/>
      <c r="S1227" s="47"/>
      <c r="T1227" s="46"/>
    </row>
    <row r="1228" spans="1:31" customHeight="1" ht="12.75" s="10" customFormat="1">
      <c r="A1228" s="226"/>
      <c r="B1228" s="258" t="s">
        <v>2102</v>
      </c>
      <c r="C1228" s="181" t="s">
        <v>1992</v>
      </c>
      <c r="D1228" s="181" t="s">
        <v>20</v>
      </c>
      <c r="E1228" s="226" t="s">
        <v>21</v>
      </c>
      <c r="F1228" s="587" t="s">
        <v>1047</v>
      </c>
      <c r="G1228" s="588"/>
      <c r="H1228" s="588"/>
      <c r="I1228" s="589"/>
      <c r="J1228" s="257" t="s">
        <v>23</v>
      </c>
      <c r="K1228" s="202">
        <f>L1228+M1228</f>
        <v>729</v>
      </c>
      <c r="L1228" s="255">
        <v>729</v>
      </c>
      <c r="M1228" s="237"/>
      <c r="N1228" s="174"/>
      <c r="P1228" s="252"/>
      <c r="Q1228" s="453"/>
      <c r="R1228" s="47"/>
      <c r="S1228" s="47"/>
      <c r="T1228" s="46"/>
    </row>
    <row r="1229" spans="1:31" customHeight="1" ht="12.75" s="10" customFormat="1">
      <c r="A1229" s="226"/>
      <c r="B1229" s="226" t="s">
        <v>2103</v>
      </c>
      <c r="C1229" s="181" t="s">
        <v>1992</v>
      </c>
      <c r="D1229" s="181" t="s">
        <v>20</v>
      </c>
      <c r="E1229" s="226" t="s">
        <v>21</v>
      </c>
      <c r="F1229" s="587" t="s">
        <v>1047</v>
      </c>
      <c r="G1229" s="588"/>
      <c r="H1229" s="588"/>
      <c r="I1229" s="589"/>
      <c r="J1229" s="257" t="s">
        <v>23</v>
      </c>
      <c r="K1229" s="202">
        <f>L1229+M1229</f>
        <v>43000</v>
      </c>
      <c r="L1229" s="255">
        <v>43000</v>
      </c>
      <c r="M1229" s="237"/>
      <c r="N1229" s="174"/>
      <c r="P1229" s="252"/>
      <c r="Q1229" s="453"/>
      <c r="R1229" s="47"/>
      <c r="S1229" s="47"/>
      <c r="T1229" s="46"/>
    </row>
    <row r="1230" spans="1:31" customHeight="1" ht="12.75" s="10" customFormat="1">
      <c r="A1230" s="226"/>
      <c r="B1230" s="258" t="s">
        <v>2104</v>
      </c>
      <c r="C1230" s="181" t="s">
        <v>1992</v>
      </c>
      <c r="D1230" s="181" t="s">
        <v>20</v>
      </c>
      <c r="E1230" s="226" t="s">
        <v>21</v>
      </c>
      <c r="F1230" s="587" t="s">
        <v>1047</v>
      </c>
      <c r="G1230" s="588"/>
      <c r="H1230" s="588"/>
      <c r="I1230" s="589"/>
      <c r="J1230" s="257" t="s">
        <v>23</v>
      </c>
      <c r="K1230" s="202">
        <f>L1230+M1230</f>
        <v>13600</v>
      </c>
      <c r="L1230" s="255">
        <v>13600</v>
      </c>
      <c r="M1230" s="237"/>
      <c r="N1230" s="174"/>
      <c r="P1230" s="252"/>
      <c r="Q1230" s="453"/>
      <c r="R1230" s="47"/>
      <c r="S1230" s="47"/>
      <c r="T1230" s="46"/>
    </row>
    <row r="1231" spans="1:31" customHeight="1" ht="12.75" s="10" customFormat="1">
      <c r="A1231" s="226"/>
      <c r="B1231" s="258" t="s">
        <v>2105</v>
      </c>
      <c r="C1231" s="181" t="s">
        <v>1992</v>
      </c>
      <c r="D1231" s="181" t="s">
        <v>20</v>
      </c>
      <c r="E1231" s="226" t="s">
        <v>21</v>
      </c>
      <c r="F1231" s="587" t="s">
        <v>1047</v>
      </c>
      <c r="G1231" s="588"/>
      <c r="H1231" s="588"/>
      <c r="I1231" s="589"/>
      <c r="J1231" s="257" t="s">
        <v>23</v>
      </c>
      <c r="K1231" s="202">
        <f>L1231+M1231</f>
        <v>12000</v>
      </c>
      <c r="L1231" s="255">
        <v>12000</v>
      </c>
      <c r="M1231" s="237"/>
      <c r="N1231" s="174"/>
      <c r="P1231" s="252"/>
      <c r="Q1231" s="453"/>
      <c r="R1231" s="47"/>
      <c r="S1231" s="47"/>
      <c r="T1231" s="46"/>
    </row>
    <row r="1232" spans="1:31" customHeight="1" ht="12.75" s="10" customFormat="1">
      <c r="A1232" s="226"/>
      <c r="B1232" s="258" t="s">
        <v>2106</v>
      </c>
      <c r="C1232" s="181" t="s">
        <v>1992</v>
      </c>
      <c r="D1232" s="181" t="s">
        <v>20</v>
      </c>
      <c r="E1232" s="226" t="s">
        <v>21</v>
      </c>
      <c r="F1232" s="587" t="s">
        <v>1047</v>
      </c>
      <c r="G1232" s="588"/>
      <c r="H1232" s="588"/>
      <c r="I1232" s="589"/>
      <c r="J1232" s="257" t="s">
        <v>23</v>
      </c>
      <c r="K1232" s="202">
        <f>L1232+M1232</f>
        <v>40800</v>
      </c>
      <c r="L1232" s="255">
        <v>40800</v>
      </c>
      <c r="M1232" s="237"/>
      <c r="N1232" s="174"/>
      <c r="P1232" s="252"/>
      <c r="Q1232" s="453"/>
      <c r="R1232" s="47"/>
      <c r="S1232" s="47"/>
      <c r="T1232" s="46"/>
    </row>
    <row r="1233" spans="1:31" customHeight="1" ht="12.75" s="10" customFormat="1">
      <c r="A1233" s="226"/>
      <c r="B1233" s="258" t="s">
        <v>2107</v>
      </c>
      <c r="C1233" s="181" t="s">
        <v>1992</v>
      </c>
      <c r="D1233" s="181" t="s">
        <v>20</v>
      </c>
      <c r="E1233" s="226" t="s">
        <v>21</v>
      </c>
      <c r="F1233" s="587" t="s">
        <v>1047</v>
      </c>
      <c r="G1233" s="588"/>
      <c r="H1233" s="588"/>
      <c r="I1233" s="589"/>
      <c r="J1233" s="257" t="s">
        <v>23</v>
      </c>
      <c r="K1233" s="202">
        <f>L1233+M1233</f>
        <v>28800</v>
      </c>
      <c r="L1233" s="255">
        <v>28800</v>
      </c>
      <c r="M1233" s="237"/>
      <c r="N1233" s="174"/>
      <c r="P1233" s="252"/>
      <c r="Q1233" s="453"/>
      <c r="R1233" s="47"/>
      <c r="S1233" s="47"/>
      <c r="T1233" s="46"/>
    </row>
    <row r="1234" spans="1:31" customHeight="1" ht="12.75" s="10" customFormat="1">
      <c r="A1234" s="226"/>
      <c r="B1234" s="258" t="s">
        <v>2108</v>
      </c>
      <c r="C1234" s="181" t="s">
        <v>1992</v>
      </c>
      <c r="D1234" s="181" t="s">
        <v>20</v>
      </c>
      <c r="E1234" s="226" t="s">
        <v>21</v>
      </c>
      <c r="F1234" s="587" t="s">
        <v>1047</v>
      </c>
      <c r="G1234" s="588"/>
      <c r="H1234" s="588"/>
      <c r="I1234" s="589"/>
      <c r="J1234" s="257" t="s">
        <v>23</v>
      </c>
      <c r="K1234" s="202">
        <f>L1234+M1234</f>
        <v>40800</v>
      </c>
      <c r="L1234" s="255">
        <v>40800</v>
      </c>
      <c r="M1234" s="237"/>
      <c r="N1234" s="174"/>
      <c r="P1234" s="252"/>
      <c r="Q1234" s="453"/>
      <c r="R1234" s="47"/>
      <c r="S1234" s="47"/>
      <c r="T1234" s="46"/>
    </row>
    <row r="1235" spans="1:31" customHeight="1" ht="12.75" s="10" customFormat="1">
      <c r="A1235" s="226"/>
      <c r="B1235" s="258" t="s">
        <v>2109</v>
      </c>
      <c r="C1235" s="181" t="s">
        <v>1992</v>
      </c>
      <c r="D1235" s="181" t="s">
        <v>20</v>
      </c>
      <c r="E1235" s="226" t="s">
        <v>21</v>
      </c>
      <c r="F1235" s="587" t="s">
        <v>1047</v>
      </c>
      <c r="G1235" s="588"/>
      <c r="H1235" s="588"/>
      <c r="I1235" s="589"/>
      <c r="J1235" s="257" t="s">
        <v>23</v>
      </c>
      <c r="K1235" s="202">
        <f>L1235+M1235</f>
        <v>24000</v>
      </c>
      <c r="L1235" s="255">
        <v>24000</v>
      </c>
      <c r="M1235" s="237"/>
      <c r="N1235" s="174"/>
      <c r="P1235" s="252"/>
      <c r="Q1235" s="453"/>
      <c r="R1235" s="47"/>
      <c r="S1235" s="47"/>
      <c r="T1235" s="46"/>
    </row>
    <row r="1236" spans="1:31" customHeight="1" ht="12.75" s="10" customFormat="1">
      <c r="A1236" s="226"/>
      <c r="B1236" s="258" t="s">
        <v>2110</v>
      </c>
      <c r="C1236" s="181" t="s">
        <v>1992</v>
      </c>
      <c r="D1236" s="181" t="s">
        <v>20</v>
      </c>
      <c r="E1236" s="226" t="s">
        <v>21</v>
      </c>
      <c r="F1236" s="587" t="s">
        <v>1047</v>
      </c>
      <c r="G1236" s="588"/>
      <c r="H1236" s="588"/>
      <c r="I1236" s="589"/>
      <c r="J1236" s="257" t="s">
        <v>23</v>
      </c>
      <c r="K1236" s="202">
        <f>L1236+M1236</f>
        <v>84000</v>
      </c>
      <c r="L1236" s="255">
        <v>84000</v>
      </c>
      <c r="M1236" s="237"/>
      <c r="N1236" s="174"/>
      <c r="P1236" s="252"/>
      <c r="Q1236" s="453"/>
      <c r="R1236" s="47"/>
      <c r="S1236" s="47"/>
      <c r="T1236" s="46"/>
    </row>
    <row r="1237" spans="1:31" customHeight="1" ht="12.75" s="10" customFormat="1">
      <c r="A1237" s="226"/>
      <c r="B1237" s="258" t="s">
        <v>2111</v>
      </c>
      <c r="C1237" s="181" t="s">
        <v>1992</v>
      </c>
      <c r="D1237" s="181" t="s">
        <v>20</v>
      </c>
      <c r="E1237" s="226" t="s">
        <v>21</v>
      </c>
      <c r="F1237" s="587" t="s">
        <v>1047</v>
      </c>
      <c r="G1237" s="588"/>
      <c r="H1237" s="588"/>
      <c r="I1237" s="589"/>
      <c r="J1237" s="257" t="s">
        <v>23</v>
      </c>
      <c r="K1237" s="202">
        <f>L1237+M1237</f>
        <v>14000</v>
      </c>
      <c r="L1237" s="255">
        <v>14000</v>
      </c>
      <c r="M1237" s="237"/>
      <c r="N1237" s="174"/>
      <c r="P1237" s="252"/>
      <c r="Q1237" s="453"/>
      <c r="R1237" s="47"/>
      <c r="S1237" s="47"/>
      <c r="T1237" s="46"/>
    </row>
    <row r="1238" spans="1:31" customHeight="1" ht="12.75" s="10" customFormat="1">
      <c r="A1238" s="226"/>
      <c r="B1238" s="258" t="s">
        <v>2112</v>
      </c>
      <c r="C1238" s="181" t="s">
        <v>1992</v>
      </c>
      <c r="D1238" s="181" t="s">
        <v>20</v>
      </c>
      <c r="E1238" s="226" t="s">
        <v>21</v>
      </c>
      <c r="F1238" s="587" t="s">
        <v>1047</v>
      </c>
      <c r="G1238" s="588"/>
      <c r="H1238" s="588"/>
      <c r="I1238" s="589"/>
      <c r="J1238" s="257" t="s">
        <v>23</v>
      </c>
      <c r="K1238" s="202">
        <f>L1238+M1238</f>
        <v>15000</v>
      </c>
      <c r="L1238" s="255">
        <v>15000</v>
      </c>
      <c r="M1238" s="237"/>
      <c r="N1238" s="174"/>
      <c r="P1238" s="252"/>
      <c r="Q1238" s="453"/>
      <c r="R1238" s="47"/>
      <c r="S1238" s="47"/>
      <c r="T1238" s="46"/>
    </row>
    <row r="1239" spans="1:31" customHeight="1" ht="12.75" s="10" customFormat="1">
      <c r="A1239" s="226"/>
      <c r="B1239" s="226" t="s">
        <v>2113</v>
      </c>
      <c r="C1239" s="181" t="s">
        <v>1992</v>
      </c>
      <c r="D1239" s="181" t="s">
        <v>20</v>
      </c>
      <c r="E1239" s="226" t="s">
        <v>21</v>
      </c>
      <c r="F1239" s="587" t="s">
        <v>1047</v>
      </c>
      <c r="G1239" s="588"/>
      <c r="H1239" s="588"/>
      <c r="I1239" s="589"/>
      <c r="J1239" s="257" t="s">
        <v>23</v>
      </c>
      <c r="K1239" s="202">
        <f>L1239+M1239</f>
        <v>7000</v>
      </c>
      <c r="L1239" s="255">
        <v>7000</v>
      </c>
      <c r="M1239" s="237"/>
      <c r="N1239" s="174"/>
      <c r="P1239" s="252"/>
      <c r="Q1239" s="453"/>
      <c r="R1239" s="47"/>
      <c r="S1239" s="47"/>
      <c r="T1239" s="46"/>
    </row>
    <row r="1240" spans="1:31" customHeight="1" ht="12.75" s="10" customFormat="1">
      <c r="A1240" s="226"/>
      <c r="B1240" s="258" t="s">
        <v>2114</v>
      </c>
      <c r="C1240" s="181" t="s">
        <v>1992</v>
      </c>
      <c r="D1240" s="181" t="s">
        <v>20</v>
      </c>
      <c r="E1240" s="226" t="s">
        <v>21</v>
      </c>
      <c r="F1240" s="587" t="s">
        <v>1047</v>
      </c>
      <c r="G1240" s="588"/>
      <c r="H1240" s="588"/>
      <c r="I1240" s="589"/>
      <c r="J1240" s="257" t="s">
        <v>23</v>
      </c>
      <c r="K1240" s="202">
        <f>L1240+M1240</f>
        <v>21000</v>
      </c>
      <c r="L1240" s="255">
        <v>21000</v>
      </c>
      <c r="M1240" s="237"/>
      <c r="N1240" s="174"/>
      <c r="P1240" s="252"/>
      <c r="Q1240" s="453"/>
      <c r="R1240" s="47"/>
      <c r="S1240" s="47"/>
      <c r="T1240" s="46"/>
    </row>
    <row r="1241" spans="1:31" customHeight="1" ht="12.75" s="10" customFormat="1">
      <c r="A1241" s="226"/>
      <c r="B1241" s="258" t="s">
        <v>2115</v>
      </c>
      <c r="C1241" s="181" t="s">
        <v>1992</v>
      </c>
      <c r="D1241" s="181" t="s">
        <v>20</v>
      </c>
      <c r="E1241" s="226" t="s">
        <v>21</v>
      </c>
      <c r="F1241" s="587" t="s">
        <v>1047</v>
      </c>
      <c r="G1241" s="588"/>
      <c r="H1241" s="588"/>
      <c r="I1241" s="589"/>
      <c r="J1241" s="257" t="s">
        <v>23</v>
      </c>
      <c r="K1241" s="202">
        <f>L1241+M1241</f>
        <v>48000</v>
      </c>
      <c r="L1241" s="255">
        <v>48000</v>
      </c>
      <c r="M1241" s="237"/>
      <c r="N1241" s="174"/>
      <c r="P1241" s="252"/>
      <c r="Q1241" s="453"/>
      <c r="R1241" s="47"/>
      <c r="S1241" s="47"/>
      <c r="T1241" s="46"/>
    </row>
    <row r="1242" spans="1:31" customHeight="1" ht="12.75" s="10" customFormat="1">
      <c r="A1242" s="226"/>
      <c r="B1242" s="258" t="s">
        <v>2116</v>
      </c>
      <c r="C1242" s="181" t="s">
        <v>1992</v>
      </c>
      <c r="D1242" s="181" t="s">
        <v>20</v>
      </c>
      <c r="E1242" s="226" t="s">
        <v>21</v>
      </c>
      <c r="F1242" s="587" t="s">
        <v>1047</v>
      </c>
      <c r="G1242" s="588"/>
      <c r="H1242" s="588"/>
      <c r="I1242" s="589"/>
      <c r="J1242" s="257" t="s">
        <v>23</v>
      </c>
      <c r="K1242" s="202">
        <f>L1242+M1242</f>
        <v>5000</v>
      </c>
      <c r="L1242" s="255">
        <v>5000</v>
      </c>
      <c r="M1242" s="237"/>
      <c r="N1242" s="174"/>
      <c r="P1242" s="252"/>
      <c r="Q1242" s="453"/>
      <c r="R1242" s="47"/>
      <c r="S1242" s="47"/>
      <c r="T1242" s="46"/>
    </row>
    <row r="1243" spans="1:31" customHeight="1" ht="12.75" s="10" customFormat="1">
      <c r="A1243" s="226"/>
      <c r="B1243" s="258" t="s">
        <v>2117</v>
      </c>
      <c r="C1243" s="181" t="s">
        <v>1992</v>
      </c>
      <c r="D1243" s="181" t="s">
        <v>20</v>
      </c>
      <c r="E1243" s="226" t="s">
        <v>21</v>
      </c>
      <c r="F1243" s="587" t="s">
        <v>1047</v>
      </c>
      <c r="G1243" s="588"/>
      <c r="H1243" s="588"/>
      <c r="I1243" s="589"/>
      <c r="J1243" s="257" t="s">
        <v>23</v>
      </c>
      <c r="K1243" s="202">
        <f>L1243+M1243</f>
        <v>9000</v>
      </c>
      <c r="L1243" s="255">
        <v>9000</v>
      </c>
      <c r="M1243" s="237"/>
      <c r="N1243" s="174"/>
      <c r="P1243" s="252"/>
      <c r="Q1243" s="453"/>
      <c r="R1243" s="47"/>
      <c r="S1243" s="47"/>
      <c r="T1243" s="46"/>
    </row>
    <row r="1244" spans="1:31" customHeight="1" ht="12.75" s="10" customFormat="1">
      <c r="A1244" s="226"/>
      <c r="B1244" s="258" t="s">
        <v>2118</v>
      </c>
      <c r="C1244" s="181" t="s">
        <v>1992</v>
      </c>
      <c r="D1244" s="181" t="s">
        <v>20</v>
      </c>
      <c r="E1244" s="226" t="s">
        <v>21</v>
      </c>
      <c r="F1244" s="587" t="s">
        <v>1047</v>
      </c>
      <c r="G1244" s="588"/>
      <c r="H1244" s="588"/>
      <c r="I1244" s="589"/>
      <c r="J1244" s="257" t="s">
        <v>23</v>
      </c>
      <c r="K1244" s="202">
        <f>L1244+M1244</f>
        <v>5000</v>
      </c>
      <c r="L1244" s="255">
        <v>5000</v>
      </c>
      <c r="M1244" s="237"/>
      <c r="N1244" s="174"/>
      <c r="P1244" s="252"/>
      <c r="Q1244" s="453"/>
      <c r="R1244" s="47"/>
      <c r="S1244" s="47"/>
      <c r="T1244" s="46"/>
    </row>
    <row r="1245" spans="1:31" customHeight="1" ht="12.75" s="10" customFormat="1">
      <c r="A1245" s="226"/>
      <c r="B1245" s="258" t="s">
        <v>2119</v>
      </c>
      <c r="C1245" s="181" t="s">
        <v>1992</v>
      </c>
      <c r="D1245" s="181" t="s">
        <v>20</v>
      </c>
      <c r="E1245" s="226" t="s">
        <v>21</v>
      </c>
      <c r="F1245" s="587" t="s">
        <v>1047</v>
      </c>
      <c r="G1245" s="588"/>
      <c r="H1245" s="588"/>
      <c r="I1245" s="589"/>
      <c r="J1245" s="257" t="s">
        <v>23</v>
      </c>
      <c r="K1245" s="202">
        <f>L1245+M1245</f>
        <v>40000</v>
      </c>
      <c r="L1245" s="255">
        <v>40000</v>
      </c>
      <c r="M1245" s="237"/>
      <c r="N1245" s="174"/>
      <c r="P1245" s="252"/>
      <c r="Q1245" s="453"/>
      <c r="R1245" s="47"/>
      <c r="S1245" s="47"/>
      <c r="T1245" s="46"/>
    </row>
    <row r="1246" spans="1:31" customHeight="1" ht="12.75" s="10" customFormat="1">
      <c r="A1246" s="226"/>
      <c r="B1246" s="258" t="s">
        <v>2120</v>
      </c>
      <c r="C1246" s="181" t="s">
        <v>1992</v>
      </c>
      <c r="D1246" s="181" t="s">
        <v>20</v>
      </c>
      <c r="E1246" s="226" t="s">
        <v>21</v>
      </c>
      <c r="F1246" s="587" t="s">
        <v>1047</v>
      </c>
      <c r="G1246" s="588"/>
      <c r="H1246" s="588"/>
      <c r="I1246" s="589"/>
      <c r="J1246" s="257" t="s">
        <v>23</v>
      </c>
      <c r="K1246" s="202">
        <f>L1246+M1246</f>
        <v>4000</v>
      </c>
      <c r="L1246" s="255">
        <v>4000</v>
      </c>
      <c r="M1246" s="237"/>
      <c r="N1246" s="174"/>
      <c r="P1246" s="252"/>
      <c r="Q1246" s="453"/>
      <c r="R1246" s="47"/>
      <c r="S1246" s="47"/>
      <c r="T1246" s="46"/>
    </row>
    <row r="1247" spans="1:31" customHeight="1" ht="12.75" s="10" customFormat="1">
      <c r="A1247" s="226"/>
      <c r="B1247" s="258" t="s">
        <v>2121</v>
      </c>
      <c r="C1247" s="181" t="s">
        <v>1992</v>
      </c>
      <c r="D1247" s="181" t="s">
        <v>20</v>
      </c>
      <c r="E1247" s="226" t="s">
        <v>21</v>
      </c>
      <c r="F1247" s="587" t="s">
        <v>1047</v>
      </c>
      <c r="G1247" s="588"/>
      <c r="H1247" s="588"/>
      <c r="I1247" s="589"/>
      <c r="J1247" s="257" t="s">
        <v>23</v>
      </c>
      <c r="K1247" s="202">
        <f>L1247+M1247</f>
        <v>6000</v>
      </c>
      <c r="L1247" s="255">
        <v>6000</v>
      </c>
      <c r="M1247" s="237"/>
      <c r="N1247" s="174"/>
      <c r="P1247" s="252"/>
      <c r="Q1247" s="453"/>
      <c r="R1247" s="47"/>
      <c r="S1247" s="47"/>
      <c r="T1247" s="46"/>
    </row>
    <row r="1248" spans="1:31" customHeight="1" ht="12.75" s="10" customFormat="1">
      <c r="A1248" s="226"/>
      <c r="B1248" s="258" t="s">
        <v>2122</v>
      </c>
      <c r="C1248" s="181" t="s">
        <v>1992</v>
      </c>
      <c r="D1248" s="181" t="s">
        <v>20</v>
      </c>
      <c r="E1248" s="226" t="s">
        <v>21</v>
      </c>
      <c r="F1248" s="587" t="s">
        <v>1047</v>
      </c>
      <c r="G1248" s="588"/>
      <c r="H1248" s="588"/>
      <c r="I1248" s="589"/>
      <c r="J1248" s="257" t="s">
        <v>23</v>
      </c>
      <c r="K1248" s="202">
        <f>L1248+M1248</f>
        <v>6540</v>
      </c>
      <c r="L1248" s="255">
        <v>6540</v>
      </c>
      <c r="M1248" s="237"/>
      <c r="N1248" s="174"/>
      <c r="P1248" s="252"/>
      <c r="Q1248" s="453"/>
      <c r="R1248" s="47"/>
      <c r="S1248" s="47"/>
      <c r="T1248" s="46"/>
    </row>
    <row r="1249" spans="1:31" customHeight="1" ht="12.75" s="10" customFormat="1">
      <c r="A1249" s="226"/>
      <c r="B1249" s="258" t="s">
        <v>2123</v>
      </c>
      <c r="C1249" s="181" t="s">
        <v>1992</v>
      </c>
      <c r="D1249" s="181" t="s">
        <v>20</v>
      </c>
      <c r="E1249" s="226" t="s">
        <v>21</v>
      </c>
      <c r="F1249" s="587" t="s">
        <v>1047</v>
      </c>
      <c r="G1249" s="588"/>
      <c r="H1249" s="588"/>
      <c r="I1249" s="589"/>
      <c r="J1249" s="257" t="s">
        <v>23</v>
      </c>
      <c r="K1249" s="202">
        <f>L1249+M1249</f>
        <v>5000</v>
      </c>
      <c r="L1249" s="255">
        <v>5000</v>
      </c>
      <c r="M1249" s="237"/>
      <c r="N1249" s="174"/>
      <c r="P1249" s="252"/>
      <c r="Q1249" s="453"/>
      <c r="R1249" s="47"/>
      <c r="S1249" s="47"/>
      <c r="T1249" s="46"/>
    </row>
    <row r="1250" spans="1:31" customHeight="1" ht="12.75" s="10" customFormat="1">
      <c r="A1250" s="226"/>
      <c r="B1250" s="258" t="s">
        <v>2124</v>
      </c>
      <c r="C1250" s="181" t="s">
        <v>1992</v>
      </c>
      <c r="D1250" s="181" t="s">
        <v>20</v>
      </c>
      <c r="E1250" s="226" t="s">
        <v>21</v>
      </c>
      <c r="F1250" s="587" t="s">
        <v>1047</v>
      </c>
      <c r="G1250" s="588"/>
      <c r="H1250" s="588"/>
      <c r="I1250" s="589"/>
      <c r="J1250" s="257" t="s">
        <v>23</v>
      </c>
      <c r="K1250" s="202">
        <f>L1250+M1250</f>
        <v>66000</v>
      </c>
      <c r="L1250" s="255">
        <v>66000</v>
      </c>
      <c r="M1250" s="237"/>
      <c r="N1250" s="174"/>
      <c r="P1250" s="252"/>
      <c r="Q1250" s="453"/>
      <c r="R1250" s="47"/>
      <c r="S1250" s="47"/>
      <c r="T1250" s="46"/>
    </row>
    <row r="1251" spans="1:31" customHeight="1" ht="12.75" s="10" customFormat="1">
      <c r="A1251" s="226"/>
      <c r="B1251" s="258" t="s">
        <v>2125</v>
      </c>
      <c r="C1251" s="181" t="s">
        <v>1992</v>
      </c>
      <c r="D1251" s="181" t="s">
        <v>20</v>
      </c>
      <c r="E1251" s="226" t="s">
        <v>21</v>
      </c>
      <c r="F1251" s="587" t="s">
        <v>1047</v>
      </c>
      <c r="G1251" s="588"/>
      <c r="H1251" s="588"/>
      <c r="I1251" s="589"/>
      <c r="J1251" s="257" t="s">
        <v>23</v>
      </c>
      <c r="K1251" s="202">
        <f>L1251+M1251</f>
        <v>24000</v>
      </c>
      <c r="L1251" s="255">
        <v>24000</v>
      </c>
      <c r="M1251" s="237"/>
      <c r="N1251" s="174"/>
      <c r="P1251" s="252"/>
      <c r="Q1251" s="453"/>
      <c r="R1251" s="47"/>
      <c r="S1251" s="47"/>
      <c r="T1251" s="46"/>
    </row>
    <row r="1252" spans="1:31" customHeight="1" ht="12.75" s="10" customFormat="1">
      <c r="A1252" s="226"/>
      <c r="B1252" s="258" t="s">
        <v>2126</v>
      </c>
      <c r="C1252" s="181" t="s">
        <v>1992</v>
      </c>
      <c r="D1252" s="181" t="s">
        <v>20</v>
      </c>
      <c r="E1252" s="226" t="s">
        <v>21</v>
      </c>
      <c r="F1252" s="587" t="s">
        <v>1047</v>
      </c>
      <c r="G1252" s="588"/>
      <c r="H1252" s="588"/>
      <c r="I1252" s="589"/>
      <c r="J1252" s="257" t="s">
        <v>23</v>
      </c>
      <c r="K1252" s="202">
        <f>L1252+M1252</f>
        <v>17000</v>
      </c>
      <c r="L1252" s="255">
        <v>17000</v>
      </c>
      <c r="M1252" s="237"/>
      <c r="N1252" s="174"/>
      <c r="P1252" s="252"/>
      <c r="Q1252" s="453"/>
      <c r="R1252" s="47"/>
      <c r="S1252" s="47"/>
      <c r="T1252" s="46"/>
    </row>
    <row r="1253" spans="1:31" customHeight="1" ht="12.75" s="10" customFormat="1">
      <c r="A1253" s="226"/>
      <c r="B1253" s="258" t="s">
        <v>2127</v>
      </c>
      <c r="C1253" s="181" t="s">
        <v>1992</v>
      </c>
      <c r="D1253" s="181" t="s">
        <v>20</v>
      </c>
      <c r="E1253" s="226" t="s">
        <v>21</v>
      </c>
      <c r="F1253" s="587" t="s">
        <v>1047</v>
      </c>
      <c r="G1253" s="588"/>
      <c r="H1253" s="588"/>
      <c r="I1253" s="589"/>
      <c r="J1253" s="257" t="s">
        <v>23</v>
      </c>
      <c r="K1253" s="202">
        <f>L1253+M1253</f>
        <v>20000</v>
      </c>
      <c r="L1253" s="255">
        <v>20000</v>
      </c>
      <c r="M1253" s="237"/>
      <c r="N1253" s="174"/>
      <c r="P1253" s="252"/>
      <c r="Q1253" s="453"/>
      <c r="R1253" s="47"/>
      <c r="S1253" s="47"/>
      <c r="T1253" s="46"/>
    </row>
    <row r="1254" spans="1:31" customHeight="1" ht="12.75" s="10" customFormat="1">
      <c r="A1254" s="226"/>
      <c r="B1254" s="258" t="s">
        <v>2128</v>
      </c>
      <c r="C1254" s="181" t="s">
        <v>1992</v>
      </c>
      <c r="D1254" s="181" t="s">
        <v>20</v>
      </c>
      <c r="E1254" s="226" t="s">
        <v>21</v>
      </c>
      <c r="F1254" s="587" t="s">
        <v>1047</v>
      </c>
      <c r="G1254" s="588"/>
      <c r="H1254" s="588"/>
      <c r="I1254" s="589"/>
      <c r="J1254" s="257" t="s">
        <v>23</v>
      </c>
      <c r="K1254" s="202">
        <f>L1254+M1254</f>
        <v>6000</v>
      </c>
      <c r="L1254" s="255">
        <v>6000</v>
      </c>
      <c r="M1254" s="237"/>
      <c r="N1254" s="174"/>
      <c r="P1254" s="252"/>
      <c r="Q1254" s="453"/>
      <c r="R1254" s="47"/>
      <c r="S1254" s="47"/>
      <c r="T1254" s="46"/>
    </row>
    <row r="1255" spans="1:31" customHeight="1" ht="12.75" s="10" customFormat="1">
      <c r="A1255" s="226"/>
      <c r="B1255" s="258" t="s">
        <v>2129</v>
      </c>
      <c r="C1255" s="181" t="s">
        <v>1992</v>
      </c>
      <c r="D1255" s="181" t="s">
        <v>20</v>
      </c>
      <c r="E1255" s="226" t="s">
        <v>21</v>
      </c>
      <c r="F1255" s="587" t="s">
        <v>1047</v>
      </c>
      <c r="G1255" s="588"/>
      <c r="H1255" s="588"/>
      <c r="I1255" s="589"/>
      <c r="J1255" s="257" t="s">
        <v>23</v>
      </c>
      <c r="K1255" s="202">
        <f>L1255+M1255</f>
        <v>2050</v>
      </c>
      <c r="L1255" s="255">
        <v>2050</v>
      </c>
      <c r="M1255" s="237"/>
      <c r="N1255" s="174"/>
      <c r="P1255" s="252"/>
      <c r="Q1255" s="453"/>
      <c r="R1255" s="47"/>
      <c r="S1255" s="47"/>
      <c r="T1255" s="46"/>
    </row>
    <row r="1256" spans="1:31" customHeight="1" ht="12.75" s="10" customFormat="1">
      <c r="A1256" s="226"/>
      <c r="B1256" s="381" t="s">
        <v>2130</v>
      </c>
      <c r="C1256" s="181" t="s">
        <v>1992</v>
      </c>
      <c r="D1256" s="181" t="s">
        <v>20</v>
      </c>
      <c r="E1256" s="226" t="s">
        <v>21</v>
      </c>
      <c r="F1256" s="587" t="s">
        <v>1047</v>
      </c>
      <c r="G1256" s="588"/>
      <c r="H1256" s="588"/>
      <c r="I1256" s="589"/>
      <c r="J1256" s="257" t="s">
        <v>23</v>
      </c>
      <c r="K1256" s="202">
        <f>L1256+M1256</f>
        <v>130000</v>
      </c>
      <c r="L1256" s="255">
        <v>130000</v>
      </c>
      <c r="M1256" s="237"/>
      <c r="N1256" s="174"/>
      <c r="P1256" s="252"/>
      <c r="Q1256" s="453"/>
      <c r="R1256" s="47"/>
      <c r="S1256" s="47"/>
      <c r="T1256" s="46"/>
    </row>
    <row r="1257" spans="1:31" customHeight="1" ht="12.75" s="10" customFormat="1">
      <c r="A1257" s="226"/>
      <c r="B1257" s="381" t="s">
        <v>2131</v>
      </c>
      <c r="C1257" s="181" t="s">
        <v>1992</v>
      </c>
      <c r="D1257" s="181" t="s">
        <v>20</v>
      </c>
      <c r="E1257" s="226" t="s">
        <v>21</v>
      </c>
      <c r="F1257" s="587" t="s">
        <v>1047</v>
      </c>
      <c r="G1257" s="588"/>
      <c r="H1257" s="588"/>
      <c r="I1257" s="589"/>
      <c r="J1257" s="257" t="s">
        <v>23</v>
      </c>
      <c r="K1257" s="202">
        <f>L1257+M1257</f>
        <v>153000</v>
      </c>
      <c r="L1257" s="255">
        <v>153000</v>
      </c>
      <c r="M1257" s="237"/>
      <c r="N1257" s="174"/>
      <c r="P1257" s="252"/>
      <c r="Q1257" s="453"/>
      <c r="R1257" s="47"/>
      <c r="S1257" s="47"/>
      <c r="T1257" s="46"/>
    </row>
    <row r="1258" spans="1:31" customHeight="1" ht="12.75" s="10" customFormat="1">
      <c r="A1258" s="226"/>
      <c r="B1258" s="381" t="s">
        <v>2132</v>
      </c>
      <c r="C1258" s="181" t="s">
        <v>1992</v>
      </c>
      <c r="D1258" s="181" t="s">
        <v>20</v>
      </c>
      <c r="E1258" s="226" t="s">
        <v>21</v>
      </c>
      <c r="F1258" s="587" t="s">
        <v>1047</v>
      </c>
      <c r="G1258" s="588"/>
      <c r="H1258" s="588"/>
      <c r="I1258" s="589"/>
      <c r="J1258" s="257" t="s">
        <v>23</v>
      </c>
      <c r="K1258" s="202">
        <f>L1258+M1258</f>
        <v>42212</v>
      </c>
      <c r="L1258" s="255">
        <v>42212</v>
      </c>
      <c r="M1258" s="237"/>
      <c r="N1258" s="174"/>
      <c r="P1258" s="252"/>
      <c r="Q1258" s="453"/>
      <c r="R1258" s="47"/>
      <c r="S1258" s="47"/>
      <c r="T1258" s="46"/>
    </row>
    <row r="1259" spans="1:31" customHeight="1" ht="12.75" s="10" customFormat="1">
      <c r="A1259" s="226"/>
      <c r="B1259" s="275" t="s">
        <v>2133</v>
      </c>
      <c r="C1259" s="181" t="s">
        <v>1992</v>
      </c>
      <c r="D1259" s="181" t="s">
        <v>20</v>
      </c>
      <c r="E1259" s="226" t="s">
        <v>21</v>
      </c>
      <c r="F1259" s="587" t="s">
        <v>1047</v>
      </c>
      <c r="G1259" s="588"/>
      <c r="H1259" s="588"/>
      <c r="I1259" s="589"/>
      <c r="J1259" s="257" t="s">
        <v>23</v>
      </c>
      <c r="K1259" s="202">
        <f>L1259+M1259</f>
        <v>300000</v>
      </c>
      <c r="L1259" s="255">
        <v>300000</v>
      </c>
      <c r="M1259" s="237"/>
      <c r="N1259" s="174"/>
      <c r="P1259" s="252"/>
      <c r="Q1259" s="453"/>
      <c r="R1259" s="47"/>
      <c r="S1259" s="47"/>
      <c r="T1259" s="46"/>
    </row>
    <row r="1260" spans="1:31" customHeight="1" ht="12.75" s="10" customFormat="1">
      <c r="A1260" s="226"/>
      <c r="B1260" s="381" t="s">
        <v>2134</v>
      </c>
      <c r="C1260" s="181" t="s">
        <v>1992</v>
      </c>
      <c r="D1260" s="181" t="s">
        <v>20</v>
      </c>
      <c r="E1260" s="226" t="s">
        <v>21</v>
      </c>
      <c r="F1260" s="587" t="s">
        <v>1047</v>
      </c>
      <c r="G1260" s="588"/>
      <c r="H1260" s="588"/>
      <c r="I1260" s="589"/>
      <c r="J1260" s="257" t="s">
        <v>23</v>
      </c>
      <c r="K1260" s="202">
        <f>L1260+M1260</f>
        <v>39000</v>
      </c>
      <c r="L1260" s="255">
        <v>39000</v>
      </c>
      <c r="M1260" s="237"/>
      <c r="N1260" s="174"/>
      <c r="P1260" s="252"/>
      <c r="Q1260" s="453"/>
      <c r="R1260" s="47"/>
      <c r="S1260" s="47"/>
      <c r="T1260" s="46"/>
    </row>
    <row r="1261" spans="1:31" customHeight="1" ht="12.75" s="10" customFormat="1">
      <c r="A1261" s="226"/>
      <c r="B1261" s="381" t="s">
        <v>2135</v>
      </c>
      <c r="C1261" s="181" t="s">
        <v>1992</v>
      </c>
      <c r="D1261" s="181" t="s">
        <v>20</v>
      </c>
      <c r="E1261" s="226" t="s">
        <v>21</v>
      </c>
      <c r="F1261" s="587" t="s">
        <v>1047</v>
      </c>
      <c r="G1261" s="588"/>
      <c r="H1261" s="588"/>
      <c r="I1261" s="589"/>
      <c r="J1261" s="257" t="s">
        <v>23</v>
      </c>
      <c r="K1261" s="202">
        <f>L1261+M1261</f>
        <v>21000</v>
      </c>
      <c r="L1261" s="255">
        <v>21000</v>
      </c>
      <c r="M1261" s="237"/>
      <c r="N1261" s="174"/>
      <c r="P1261" s="252"/>
      <c r="Q1261" s="453"/>
      <c r="R1261" s="47"/>
      <c r="S1261" s="47"/>
      <c r="T1261" s="46"/>
    </row>
    <row r="1262" spans="1:31" customHeight="1" ht="12.75" s="10" customFormat="1">
      <c r="A1262" s="226"/>
      <c r="B1262" s="381" t="s">
        <v>2136</v>
      </c>
      <c r="C1262" s="181" t="s">
        <v>1992</v>
      </c>
      <c r="D1262" s="181" t="s">
        <v>20</v>
      </c>
      <c r="E1262" s="226" t="s">
        <v>21</v>
      </c>
      <c r="F1262" s="587" t="s">
        <v>1047</v>
      </c>
      <c r="G1262" s="588"/>
      <c r="H1262" s="588"/>
      <c r="I1262" s="589"/>
      <c r="J1262" s="257" t="s">
        <v>23</v>
      </c>
      <c r="K1262" s="202">
        <f>L1262+M1262</f>
        <v>3600000</v>
      </c>
      <c r="L1262" s="255">
        <v>3600000</v>
      </c>
      <c r="M1262" s="237"/>
      <c r="N1262" s="174"/>
      <c r="P1262" s="252"/>
      <c r="Q1262" s="453"/>
      <c r="R1262" s="47"/>
      <c r="S1262" s="47"/>
      <c r="T1262" s="46"/>
    </row>
    <row r="1263" spans="1:31" customHeight="1" ht="12.75" s="10" customFormat="1">
      <c r="A1263" s="226"/>
      <c r="B1263" s="382" t="s">
        <v>2137</v>
      </c>
      <c r="C1263" s="181" t="s">
        <v>1992</v>
      </c>
      <c r="D1263" s="181" t="s">
        <v>20</v>
      </c>
      <c r="E1263" s="226" t="s">
        <v>21</v>
      </c>
      <c r="F1263" s="587" t="s">
        <v>1047</v>
      </c>
      <c r="G1263" s="588"/>
      <c r="H1263" s="588"/>
      <c r="I1263" s="589"/>
      <c r="J1263" s="257" t="s">
        <v>23</v>
      </c>
      <c r="K1263" s="202">
        <f>L1263+M1263</f>
        <v>90000</v>
      </c>
      <c r="L1263" s="255">
        <v>90000</v>
      </c>
      <c r="M1263" s="237"/>
      <c r="N1263" s="174"/>
      <c r="P1263" s="252"/>
      <c r="Q1263" s="453"/>
      <c r="R1263" s="47"/>
      <c r="S1263" s="47"/>
      <c r="T1263" s="46"/>
    </row>
    <row r="1264" spans="1:31" customHeight="1" ht="12.75" s="10" customFormat="1">
      <c r="A1264" s="226"/>
      <c r="B1264" s="381" t="s">
        <v>2138</v>
      </c>
      <c r="C1264" s="181" t="s">
        <v>1992</v>
      </c>
      <c r="D1264" s="181" t="s">
        <v>20</v>
      </c>
      <c r="E1264" s="226" t="s">
        <v>21</v>
      </c>
      <c r="F1264" s="587" t="s">
        <v>1047</v>
      </c>
      <c r="G1264" s="588"/>
      <c r="H1264" s="588"/>
      <c r="I1264" s="589"/>
      <c r="J1264" s="257" t="s">
        <v>23</v>
      </c>
      <c r="K1264" s="202">
        <f>L1264+M1264</f>
        <v>62500</v>
      </c>
      <c r="L1264" s="255">
        <v>62500</v>
      </c>
      <c r="M1264" s="237"/>
      <c r="N1264" s="174"/>
      <c r="P1264" s="252"/>
      <c r="Q1264" s="453"/>
      <c r="R1264" s="47"/>
      <c r="S1264" s="47"/>
      <c r="T1264" s="46"/>
    </row>
    <row r="1265" spans="1:31" customHeight="1" ht="12.75" s="10" customFormat="1">
      <c r="A1265" s="226"/>
      <c r="B1265" s="275" t="s">
        <v>2139</v>
      </c>
      <c r="C1265" s="181" t="s">
        <v>1992</v>
      </c>
      <c r="D1265" s="181" t="s">
        <v>20</v>
      </c>
      <c r="E1265" s="226" t="s">
        <v>21</v>
      </c>
      <c r="F1265" s="587" t="s">
        <v>1047</v>
      </c>
      <c r="G1265" s="588"/>
      <c r="H1265" s="588"/>
      <c r="I1265" s="589"/>
      <c r="J1265" s="257" t="s">
        <v>23</v>
      </c>
      <c r="K1265" s="202">
        <f>L1265+M1265</f>
        <v>250000</v>
      </c>
      <c r="L1265" s="255">
        <v>250000</v>
      </c>
      <c r="M1265" s="237"/>
      <c r="N1265" s="174"/>
      <c r="P1265" s="252"/>
      <c r="Q1265" s="453"/>
      <c r="R1265" s="47"/>
      <c r="S1265" s="47"/>
      <c r="T1265" s="46"/>
    </row>
    <row r="1266" spans="1:31" customHeight="1" ht="12.75" s="10" customFormat="1">
      <c r="A1266" s="226"/>
      <c r="B1266" s="265" t="s">
        <v>2140</v>
      </c>
      <c r="C1266" s="181" t="s">
        <v>1992</v>
      </c>
      <c r="D1266" s="181" t="s">
        <v>20</v>
      </c>
      <c r="E1266" s="226" t="s">
        <v>21</v>
      </c>
      <c r="F1266" s="587" t="s">
        <v>1047</v>
      </c>
      <c r="G1266" s="588"/>
      <c r="H1266" s="588"/>
      <c r="I1266" s="589"/>
      <c r="J1266" s="257" t="s">
        <v>23</v>
      </c>
      <c r="K1266" s="202">
        <f>L1266+M1266</f>
        <v>15000</v>
      </c>
      <c r="L1266" s="255">
        <v>15000</v>
      </c>
      <c r="M1266" s="237"/>
      <c r="N1266" s="174"/>
      <c r="P1266" s="252"/>
      <c r="Q1266" s="453"/>
      <c r="R1266" s="47"/>
      <c r="S1266" s="47"/>
      <c r="T1266" s="46"/>
    </row>
    <row r="1267" spans="1:31" customHeight="1" ht="12.75" s="10" customFormat="1">
      <c r="A1267" s="226"/>
      <c r="B1267" s="265" t="s">
        <v>2141</v>
      </c>
      <c r="C1267" s="181" t="s">
        <v>1992</v>
      </c>
      <c r="D1267" s="181" t="s">
        <v>20</v>
      </c>
      <c r="E1267" s="226" t="s">
        <v>21</v>
      </c>
      <c r="F1267" s="587" t="s">
        <v>1047</v>
      </c>
      <c r="G1267" s="588"/>
      <c r="H1267" s="588"/>
      <c r="I1267" s="589"/>
      <c r="J1267" s="257" t="s">
        <v>23</v>
      </c>
      <c r="K1267" s="202">
        <f>L1267+M1267</f>
        <v>43200</v>
      </c>
      <c r="L1267" s="255">
        <v>43200</v>
      </c>
      <c r="M1267" s="237"/>
      <c r="N1267" s="174"/>
      <c r="P1267" s="252"/>
      <c r="Q1267" s="453"/>
      <c r="R1267" s="47"/>
      <c r="S1267" s="47"/>
      <c r="T1267" s="46"/>
    </row>
    <row r="1268" spans="1:31" customHeight="1" ht="12.75" s="10" customFormat="1">
      <c r="A1268" s="226"/>
      <c r="B1268" s="263" t="s">
        <v>2142</v>
      </c>
      <c r="C1268" s="181" t="s">
        <v>1992</v>
      </c>
      <c r="D1268" s="181" t="s">
        <v>20</v>
      </c>
      <c r="E1268" s="226" t="s">
        <v>21</v>
      </c>
      <c r="F1268" s="587" t="s">
        <v>1047</v>
      </c>
      <c r="G1268" s="588"/>
      <c r="H1268" s="588"/>
      <c r="I1268" s="589"/>
      <c r="J1268" s="257" t="s">
        <v>23</v>
      </c>
      <c r="K1268" s="202">
        <f>L1268+M1268</f>
        <v>20000</v>
      </c>
      <c r="L1268" s="255">
        <v>20000</v>
      </c>
      <c r="M1268" s="237"/>
      <c r="N1268" s="174"/>
      <c r="P1268" s="252"/>
      <c r="Q1268" s="453"/>
      <c r="R1268" s="47"/>
      <c r="S1268" s="47"/>
      <c r="T1268" s="46"/>
    </row>
    <row r="1269" spans="1:31" customHeight="1" ht="12.75" s="10" customFormat="1">
      <c r="A1269" s="226"/>
      <c r="B1269" s="263" t="s">
        <v>2143</v>
      </c>
      <c r="C1269" s="181" t="s">
        <v>1992</v>
      </c>
      <c r="D1269" s="181" t="s">
        <v>20</v>
      </c>
      <c r="E1269" s="226" t="s">
        <v>21</v>
      </c>
      <c r="F1269" s="587" t="s">
        <v>1047</v>
      </c>
      <c r="G1269" s="588"/>
      <c r="H1269" s="588"/>
      <c r="I1269" s="589"/>
      <c r="J1269" s="257" t="s">
        <v>23</v>
      </c>
      <c r="K1269" s="202">
        <f>L1269+M1269</f>
        <v>10000</v>
      </c>
      <c r="L1269" s="255">
        <v>10000</v>
      </c>
      <c r="M1269" s="237"/>
      <c r="N1269" s="174"/>
      <c r="P1269" s="252"/>
      <c r="Q1269" s="453"/>
      <c r="R1269" s="47"/>
      <c r="S1269" s="47"/>
      <c r="T1269" s="46"/>
    </row>
    <row r="1270" spans="1:31" customHeight="1" ht="12.75" s="10" customFormat="1">
      <c r="A1270" s="226"/>
      <c r="B1270" s="263" t="s">
        <v>2144</v>
      </c>
      <c r="C1270" s="181" t="s">
        <v>1992</v>
      </c>
      <c r="D1270" s="181" t="s">
        <v>20</v>
      </c>
      <c r="E1270" s="226" t="s">
        <v>21</v>
      </c>
      <c r="F1270" s="587" t="s">
        <v>1047</v>
      </c>
      <c r="G1270" s="588"/>
      <c r="H1270" s="588"/>
      <c r="I1270" s="589"/>
      <c r="J1270" s="257" t="s">
        <v>23</v>
      </c>
      <c r="K1270" s="202">
        <f>L1270+M1270</f>
        <v>5000</v>
      </c>
      <c r="L1270" s="255">
        <v>5000</v>
      </c>
      <c r="M1270" s="237"/>
      <c r="N1270" s="174"/>
      <c r="P1270" s="252"/>
      <c r="Q1270" s="453"/>
      <c r="R1270" s="47"/>
      <c r="S1270" s="47"/>
      <c r="T1270" s="46"/>
    </row>
    <row r="1271" spans="1:31" customHeight="1" ht="12.75" s="10" customFormat="1">
      <c r="A1271" s="226"/>
      <c r="B1271" s="263" t="s">
        <v>2145</v>
      </c>
      <c r="C1271" s="181" t="s">
        <v>1992</v>
      </c>
      <c r="D1271" s="181" t="s">
        <v>20</v>
      </c>
      <c r="E1271" s="226" t="s">
        <v>21</v>
      </c>
      <c r="F1271" s="587" t="s">
        <v>1047</v>
      </c>
      <c r="G1271" s="588"/>
      <c r="H1271" s="588"/>
      <c r="I1271" s="589"/>
      <c r="J1271" s="257" t="s">
        <v>23</v>
      </c>
      <c r="K1271" s="202">
        <f>L1271+M1271</f>
        <v>42000</v>
      </c>
      <c r="L1271" s="255">
        <v>42000</v>
      </c>
      <c r="M1271" s="237"/>
      <c r="N1271" s="174"/>
      <c r="P1271" s="252"/>
      <c r="Q1271" s="453"/>
      <c r="R1271" s="47"/>
      <c r="S1271" s="47"/>
      <c r="T1271" s="46"/>
    </row>
    <row r="1272" spans="1:31" customHeight="1" ht="12.75" s="10" customFormat="1">
      <c r="A1272" s="226"/>
      <c r="B1272" s="263" t="s">
        <v>2146</v>
      </c>
      <c r="C1272" s="181" t="s">
        <v>1992</v>
      </c>
      <c r="D1272" s="181" t="s">
        <v>20</v>
      </c>
      <c r="E1272" s="226" t="s">
        <v>21</v>
      </c>
      <c r="F1272" s="587" t="s">
        <v>1047</v>
      </c>
      <c r="G1272" s="588"/>
      <c r="H1272" s="588"/>
      <c r="I1272" s="589"/>
      <c r="J1272" s="257" t="s">
        <v>23</v>
      </c>
      <c r="K1272" s="202">
        <f>L1272+M1272</f>
        <v>10000</v>
      </c>
      <c r="L1272" s="255">
        <v>10000</v>
      </c>
      <c r="M1272" s="237"/>
      <c r="N1272" s="174"/>
      <c r="P1272" s="252"/>
      <c r="Q1272" s="453"/>
      <c r="R1272" s="47"/>
      <c r="S1272" s="47"/>
      <c r="T1272" s="46"/>
    </row>
    <row r="1273" spans="1:31" customHeight="1" ht="12.75" s="10" customFormat="1">
      <c r="A1273" s="226"/>
      <c r="B1273" s="263" t="s">
        <v>2147</v>
      </c>
      <c r="C1273" s="181" t="s">
        <v>1992</v>
      </c>
      <c r="D1273" s="181" t="s">
        <v>20</v>
      </c>
      <c r="E1273" s="226" t="s">
        <v>21</v>
      </c>
      <c r="F1273" s="587" t="s">
        <v>1047</v>
      </c>
      <c r="G1273" s="588"/>
      <c r="H1273" s="588"/>
      <c r="I1273" s="589"/>
      <c r="J1273" s="257" t="s">
        <v>23</v>
      </c>
      <c r="K1273" s="202">
        <f>L1273+M1273</f>
        <v>100000</v>
      </c>
      <c r="L1273" s="255">
        <v>100000</v>
      </c>
      <c r="M1273" s="237"/>
      <c r="N1273" s="174"/>
      <c r="P1273" s="252"/>
      <c r="Q1273" s="453"/>
      <c r="R1273" s="47"/>
      <c r="S1273" s="47"/>
      <c r="T1273" s="46"/>
    </row>
    <row r="1274" spans="1:31" customHeight="1" ht="12.75" s="10" customFormat="1">
      <c r="A1274" s="226"/>
      <c r="B1274" s="263" t="s">
        <v>2148</v>
      </c>
      <c r="C1274" s="181" t="s">
        <v>1992</v>
      </c>
      <c r="D1274" s="181" t="s">
        <v>20</v>
      </c>
      <c r="E1274" s="226" t="s">
        <v>21</v>
      </c>
      <c r="F1274" s="587" t="s">
        <v>1047</v>
      </c>
      <c r="G1274" s="588"/>
      <c r="H1274" s="588"/>
      <c r="I1274" s="589"/>
      <c r="J1274" s="257" t="s">
        <v>23</v>
      </c>
      <c r="K1274" s="202">
        <f>L1274+M1274</f>
        <v>400</v>
      </c>
      <c r="L1274" s="255">
        <v>400</v>
      </c>
      <c r="M1274" s="237"/>
      <c r="N1274" s="174"/>
      <c r="P1274" s="252"/>
      <c r="Q1274" s="453"/>
      <c r="R1274" s="47"/>
      <c r="S1274" s="47"/>
      <c r="T1274" s="46"/>
    </row>
    <row r="1275" spans="1:31" customHeight="1" ht="12.75" s="10" customFormat="1">
      <c r="A1275" s="226"/>
      <c r="B1275" s="263" t="s">
        <v>2149</v>
      </c>
      <c r="C1275" s="181" t="s">
        <v>1992</v>
      </c>
      <c r="D1275" s="181" t="s">
        <v>20</v>
      </c>
      <c r="E1275" s="226" t="s">
        <v>21</v>
      </c>
      <c r="F1275" s="587" t="s">
        <v>1047</v>
      </c>
      <c r="G1275" s="588"/>
      <c r="H1275" s="588"/>
      <c r="I1275" s="589"/>
      <c r="J1275" s="257" t="s">
        <v>23</v>
      </c>
      <c r="K1275" s="202">
        <f>L1275+M1275</f>
        <v>1500</v>
      </c>
      <c r="L1275" s="255">
        <v>1500</v>
      </c>
      <c r="M1275" s="237"/>
      <c r="N1275" s="174"/>
      <c r="P1275" s="252"/>
      <c r="Q1275" s="453"/>
      <c r="R1275" s="47"/>
      <c r="S1275" s="47"/>
      <c r="T1275" s="46"/>
    </row>
    <row r="1276" spans="1:31" customHeight="1" ht="12.75" s="10" customFormat="1">
      <c r="A1276" s="226"/>
      <c r="B1276" s="263" t="s">
        <v>2150</v>
      </c>
      <c r="C1276" s="181" t="s">
        <v>1992</v>
      </c>
      <c r="D1276" s="181" t="s">
        <v>20</v>
      </c>
      <c r="E1276" s="226" t="s">
        <v>21</v>
      </c>
      <c r="F1276" s="587" t="s">
        <v>1047</v>
      </c>
      <c r="G1276" s="588"/>
      <c r="H1276" s="588"/>
      <c r="I1276" s="589"/>
      <c r="J1276" s="257" t="s">
        <v>23</v>
      </c>
      <c r="K1276" s="202">
        <f>L1276+M1276</f>
        <v>1000</v>
      </c>
      <c r="L1276" s="255">
        <v>1000</v>
      </c>
      <c r="M1276" s="237"/>
      <c r="N1276" s="174"/>
      <c r="P1276" s="252"/>
      <c r="Q1276" s="453"/>
      <c r="R1276" s="47"/>
      <c r="S1276" s="47"/>
      <c r="T1276" s="46"/>
    </row>
    <row r="1277" spans="1:31" customHeight="1" ht="12.75" s="10" customFormat="1">
      <c r="A1277" s="226"/>
      <c r="B1277" s="263" t="s">
        <v>2151</v>
      </c>
      <c r="C1277" s="181" t="s">
        <v>1992</v>
      </c>
      <c r="D1277" s="181" t="s">
        <v>20</v>
      </c>
      <c r="E1277" s="226" t="s">
        <v>21</v>
      </c>
      <c r="F1277" s="587" t="s">
        <v>1047</v>
      </c>
      <c r="G1277" s="588"/>
      <c r="H1277" s="588"/>
      <c r="I1277" s="589"/>
      <c r="J1277" s="257" t="s">
        <v>23</v>
      </c>
      <c r="K1277" s="202">
        <f>L1277+M1277</f>
        <v>75000</v>
      </c>
      <c r="L1277" s="255">
        <v>75000</v>
      </c>
      <c r="M1277" s="237"/>
      <c r="N1277" s="174"/>
      <c r="P1277" s="252"/>
      <c r="Q1277" s="453"/>
      <c r="R1277" s="47"/>
      <c r="S1277" s="47"/>
      <c r="T1277" s="46"/>
    </row>
    <row r="1278" spans="1:31" customHeight="1" ht="12.75" s="10" customFormat="1">
      <c r="A1278" s="226"/>
      <c r="B1278" s="263" t="s">
        <v>2152</v>
      </c>
      <c r="C1278" s="181" t="s">
        <v>1992</v>
      </c>
      <c r="D1278" s="181" t="s">
        <v>20</v>
      </c>
      <c r="E1278" s="226" t="s">
        <v>21</v>
      </c>
      <c r="F1278" s="587" t="s">
        <v>1047</v>
      </c>
      <c r="G1278" s="588"/>
      <c r="H1278" s="588"/>
      <c r="I1278" s="589"/>
      <c r="J1278" s="257" t="s">
        <v>23</v>
      </c>
      <c r="K1278" s="202">
        <f>L1278+M1278</f>
        <v>25000</v>
      </c>
      <c r="L1278" s="255">
        <v>25000</v>
      </c>
      <c r="M1278" s="237"/>
      <c r="N1278" s="174"/>
      <c r="P1278" s="252"/>
      <c r="Q1278" s="453"/>
      <c r="R1278" s="47"/>
      <c r="S1278" s="47"/>
      <c r="T1278" s="46"/>
    </row>
    <row r="1279" spans="1:31" customHeight="1" ht="12.75" s="10" customFormat="1">
      <c r="A1279" s="226"/>
      <c r="B1279" s="263" t="s">
        <v>2153</v>
      </c>
      <c r="C1279" s="181" t="s">
        <v>1992</v>
      </c>
      <c r="D1279" s="181" t="s">
        <v>20</v>
      </c>
      <c r="E1279" s="226" t="s">
        <v>21</v>
      </c>
      <c r="F1279" s="587" t="s">
        <v>1047</v>
      </c>
      <c r="G1279" s="588"/>
      <c r="H1279" s="588"/>
      <c r="I1279" s="589"/>
      <c r="J1279" s="257" t="s">
        <v>23</v>
      </c>
      <c r="K1279" s="202">
        <f>L1279+M1279</f>
        <v>600000</v>
      </c>
      <c r="L1279" s="255">
        <v>600000</v>
      </c>
      <c r="M1279" s="237"/>
      <c r="N1279" s="174"/>
      <c r="P1279" s="252"/>
      <c r="Q1279" s="453"/>
      <c r="R1279" s="47"/>
      <c r="S1279" s="47"/>
      <c r="T1279" s="46"/>
    </row>
    <row r="1280" spans="1:31" customHeight="1" ht="12.75" s="10" customFormat="1">
      <c r="A1280" s="226"/>
      <c r="B1280" s="258" t="s">
        <v>2154</v>
      </c>
      <c r="C1280" s="181" t="s">
        <v>1992</v>
      </c>
      <c r="D1280" s="181" t="s">
        <v>20</v>
      </c>
      <c r="E1280" s="226" t="s">
        <v>21</v>
      </c>
      <c r="F1280" s="587" t="s">
        <v>1047</v>
      </c>
      <c r="G1280" s="588"/>
      <c r="H1280" s="588"/>
      <c r="I1280" s="589"/>
      <c r="J1280" s="257" t="s">
        <v>23</v>
      </c>
      <c r="K1280" s="202">
        <f>L1280+M1280</f>
        <v>168064</v>
      </c>
      <c r="L1280" s="255">
        <v>168064</v>
      </c>
      <c r="M1280" s="237"/>
      <c r="N1280" s="174"/>
      <c r="P1280" s="252"/>
      <c r="Q1280" s="453"/>
      <c r="R1280" s="47"/>
      <c r="S1280" s="47"/>
      <c r="T1280" s="46"/>
    </row>
    <row r="1281" spans="1:31" customHeight="1" ht="12.75" s="10" customFormat="1">
      <c r="A1281" s="226"/>
      <c r="B1281" s="258" t="s">
        <v>2155</v>
      </c>
      <c r="C1281" s="181" t="s">
        <v>1992</v>
      </c>
      <c r="D1281" s="181" t="s">
        <v>20</v>
      </c>
      <c r="E1281" s="226" t="s">
        <v>21</v>
      </c>
      <c r="F1281" s="587" t="s">
        <v>1047</v>
      </c>
      <c r="G1281" s="588"/>
      <c r="H1281" s="588"/>
      <c r="I1281" s="589"/>
      <c r="J1281" s="257" t="s">
        <v>23</v>
      </c>
      <c r="K1281" s="202">
        <f>L1281+M1281</f>
        <v>50000</v>
      </c>
      <c r="L1281" s="255">
        <v>50000</v>
      </c>
      <c r="M1281" s="237"/>
      <c r="N1281" s="174"/>
      <c r="P1281" s="252"/>
      <c r="Q1281" s="453"/>
      <c r="R1281" s="47"/>
      <c r="S1281" s="47"/>
      <c r="T1281" s="46"/>
    </row>
    <row r="1282" spans="1:31" customHeight="1" ht="12.75" s="10" customFormat="1">
      <c r="A1282" s="226"/>
      <c r="B1282" s="258" t="s">
        <v>2156</v>
      </c>
      <c r="C1282" s="181" t="s">
        <v>1992</v>
      </c>
      <c r="D1282" s="181" t="s">
        <v>20</v>
      </c>
      <c r="E1282" s="226" t="s">
        <v>21</v>
      </c>
      <c r="F1282" s="587" t="s">
        <v>1047</v>
      </c>
      <c r="G1282" s="588"/>
      <c r="H1282" s="588"/>
      <c r="I1282" s="589"/>
      <c r="J1282" s="257" t="s">
        <v>23</v>
      </c>
      <c r="K1282" s="202">
        <f>L1282+M1282</f>
        <v>50000</v>
      </c>
      <c r="L1282" s="255">
        <v>50000</v>
      </c>
      <c r="M1282" s="237"/>
      <c r="N1282" s="174"/>
      <c r="P1282" s="252"/>
      <c r="Q1282" s="453"/>
      <c r="R1282" s="47"/>
      <c r="S1282" s="47"/>
      <c r="T1282" s="46"/>
    </row>
    <row r="1283" spans="1:31" customHeight="1" ht="12.75" s="10" customFormat="1">
      <c r="A1283" s="226"/>
      <c r="B1283" s="258" t="s">
        <v>2157</v>
      </c>
      <c r="C1283" s="181" t="s">
        <v>1992</v>
      </c>
      <c r="D1283" s="181" t="s">
        <v>20</v>
      </c>
      <c r="E1283" s="226" t="s">
        <v>21</v>
      </c>
      <c r="F1283" s="587" t="s">
        <v>1047</v>
      </c>
      <c r="G1283" s="588"/>
      <c r="H1283" s="588"/>
      <c r="I1283" s="589"/>
      <c r="J1283" s="257" t="s">
        <v>23</v>
      </c>
      <c r="K1283" s="202">
        <f>L1283+M1283</f>
        <v>24000</v>
      </c>
      <c r="L1283" s="255">
        <v>24000</v>
      </c>
      <c r="M1283" s="237"/>
      <c r="N1283" s="174"/>
      <c r="P1283" s="252"/>
      <c r="Q1283" s="453"/>
      <c r="R1283" s="47"/>
      <c r="S1283" s="47"/>
      <c r="T1283" s="46"/>
    </row>
    <row r="1284" spans="1:31" customHeight="1" ht="12.75" s="10" customFormat="1">
      <c r="A1284" s="226"/>
      <c r="B1284" s="258" t="s">
        <v>2158</v>
      </c>
      <c r="C1284" s="181" t="s">
        <v>1992</v>
      </c>
      <c r="D1284" s="181" t="s">
        <v>20</v>
      </c>
      <c r="E1284" s="226" t="s">
        <v>21</v>
      </c>
      <c r="F1284" s="587" t="s">
        <v>1047</v>
      </c>
      <c r="G1284" s="588"/>
      <c r="H1284" s="588"/>
      <c r="I1284" s="589"/>
      <c r="J1284" s="257" t="s">
        <v>23</v>
      </c>
      <c r="K1284" s="202">
        <f>L1284+M1284</f>
        <v>1600000</v>
      </c>
      <c r="L1284" s="255">
        <v>1600000</v>
      </c>
      <c r="M1284" s="237"/>
      <c r="N1284" s="174"/>
      <c r="P1284" s="252"/>
      <c r="Q1284" s="453"/>
      <c r="R1284" s="47"/>
      <c r="S1284" s="47"/>
      <c r="T1284" s="46"/>
    </row>
    <row r="1285" spans="1:31" customHeight="1" ht="12.75" s="10" customFormat="1">
      <c r="A1285" s="226"/>
      <c r="B1285" s="258" t="s">
        <v>2159</v>
      </c>
      <c r="C1285" s="181" t="s">
        <v>1992</v>
      </c>
      <c r="D1285" s="181" t="s">
        <v>20</v>
      </c>
      <c r="E1285" s="226" t="s">
        <v>21</v>
      </c>
      <c r="F1285" s="587" t="s">
        <v>1047</v>
      </c>
      <c r="G1285" s="588"/>
      <c r="H1285" s="588"/>
      <c r="I1285" s="589"/>
      <c r="J1285" s="257" t="s">
        <v>23</v>
      </c>
      <c r="K1285" s="202">
        <f>L1285+M1285</f>
        <v>300000</v>
      </c>
      <c r="L1285" s="255">
        <v>300000</v>
      </c>
      <c r="M1285" s="237"/>
      <c r="N1285" s="174"/>
      <c r="P1285" s="252"/>
      <c r="Q1285" s="453"/>
      <c r="R1285" s="47"/>
      <c r="S1285" s="47"/>
      <c r="T1285" s="46"/>
    </row>
    <row r="1286" spans="1:31" customHeight="1" ht="12.75" s="10" customFormat="1">
      <c r="A1286" s="226"/>
      <c r="B1286" s="258" t="s">
        <v>2160</v>
      </c>
      <c r="C1286" s="181" t="s">
        <v>1992</v>
      </c>
      <c r="D1286" s="181" t="s">
        <v>20</v>
      </c>
      <c r="E1286" s="226" t="s">
        <v>21</v>
      </c>
      <c r="F1286" s="587" t="s">
        <v>1047</v>
      </c>
      <c r="G1286" s="588"/>
      <c r="H1286" s="588"/>
      <c r="I1286" s="589"/>
      <c r="J1286" s="257" t="s">
        <v>23</v>
      </c>
      <c r="K1286" s="202">
        <f>L1286+M1286</f>
        <v>30000</v>
      </c>
      <c r="L1286" s="255">
        <v>30000</v>
      </c>
      <c r="M1286" s="237"/>
      <c r="N1286" s="174"/>
      <c r="P1286" s="252"/>
      <c r="Q1286" s="453"/>
      <c r="R1286" s="47"/>
      <c r="S1286" s="47"/>
      <c r="T1286" s="46"/>
    </row>
    <row r="1287" spans="1:31" customHeight="1" ht="12.75" s="10" customFormat="1">
      <c r="A1287" s="226"/>
      <c r="B1287" s="258" t="s">
        <v>2161</v>
      </c>
      <c r="C1287" s="181" t="s">
        <v>1992</v>
      </c>
      <c r="D1287" s="181" t="s">
        <v>20</v>
      </c>
      <c r="E1287" s="226" t="s">
        <v>21</v>
      </c>
      <c r="F1287" s="587" t="s">
        <v>1047</v>
      </c>
      <c r="G1287" s="588"/>
      <c r="H1287" s="588"/>
      <c r="I1287" s="589"/>
      <c r="J1287" s="257" t="s">
        <v>23</v>
      </c>
      <c r="K1287" s="202">
        <f>L1287+M1287</f>
        <v>20000</v>
      </c>
      <c r="L1287" s="255">
        <v>20000</v>
      </c>
      <c r="M1287" s="237"/>
      <c r="N1287" s="174"/>
      <c r="P1287" s="252"/>
      <c r="Q1287" s="453"/>
      <c r="R1287" s="47"/>
      <c r="S1287" s="47"/>
      <c r="T1287" s="46"/>
    </row>
    <row r="1288" spans="1:31" customHeight="1" ht="12.75" s="10" customFormat="1">
      <c r="A1288" s="226"/>
      <c r="B1288" s="258" t="s">
        <v>2162</v>
      </c>
      <c r="C1288" s="181" t="s">
        <v>1992</v>
      </c>
      <c r="D1288" s="181" t="s">
        <v>20</v>
      </c>
      <c r="E1288" s="226" t="s">
        <v>21</v>
      </c>
      <c r="F1288" s="587" t="s">
        <v>1047</v>
      </c>
      <c r="G1288" s="588"/>
      <c r="H1288" s="588"/>
      <c r="I1288" s="589"/>
      <c r="J1288" s="257" t="s">
        <v>23</v>
      </c>
      <c r="K1288" s="202">
        <f>L1288+M1288</f>
        <v>14000</v>
      </c>
      <c r="L1288" s="255">
        <v>14000</v>
      </c>
      <c r="M1288" s="237"/>
      <c r="N1288" s="174"/>
      <c r="P1288" s="252"/>
      <c r="Q1288" s="453"/>
      <c r="R1288" s="47"/>
      <c r="S1288" s="47"/>
      <c r="T1288" s="46"/>
    </row>
    <row r="1289" spans="1:31" customHeight="1" ht="12.75" s="10" customFormat="1">
      <c r="A1289" s="226"/>
      <c r="B1289" s="258" t="s">
        <v>2163</v>
      </c>
      <c r="C1289" s="181" t="s">
        <v>1992</v>
      </c>
      <c r="D1289" s="181" t="s">
        <v>20</v>
      </c>
      <c r="E1289" s="226" t="s">
        <v>21</v>
      </c>
      <c r="F1289" s="587" t="s">
        <v>1047</v>
      </c>
      <c r="G1289" s="588"/>
      <c r="H1289" s="588"/>
      <c r="I1289" s="589"/>
      <c r="J1289" s="257" t="s">
        <v>23</v>
      </c>
      <c r="K1289" s="202">
        <f>L1289+M1289</f>
        <v>45000</v>
      </c>
      <c r="L1289" s="255">
        <v>45000</v>
      </c>
      <c r="M1289" s="237"/>
      <c r="N1289" s="174"/>
      <c r="P1289" s="252"/>
      <c r="Q1289" s="453"/>
      <c r="R1289" s="47"/>
      <c r="S1289" s="47"/>
      <c r="T1289" s="46"/>
    </row>
    <row r="1290" spans="1:31" customHeight="1" ht="12.75" s="10" customFormat="1">
      <c r="A1290" s="226"/>
      <c r="B1290" s="226" t="s">
        <v>2164</v>
      </c>
      <c r="C1290" s="181" t="s">
        <v>1992</v>
      </c>
      <c r="D1290" s="181" t="s">
        <v>20</v>
      </c>
      <c r="E1290" s="226" t="s">
        <v>21</v>
      </c>
      <c r="F1290" s="587" t="s">
        <v>1047</v>
      </c>
      <c r="G1290" s="588"/>
      <c r="H1290" s="588"/>
      <c r="I1290" s="589"/>
      <c r="J1290" s="257" t="s">
        <v>23</v>
      </c>
      <c r="K1290" s="202">
        <f>L1290+M1290</f>
        <v>100000</v>
      </c>
      <c r="L1290" s="255">
        <v>100000</v>
      </c>
      <c r="M1290" s="237"/>
      <c r="N1290" s="174"/>
      <c r="P1290" s="252"/>
      <c r="Q1290" s="453"/>
      <c r="R1290" s="47"/>
      <c r="S1290" s="47"/>
      <c r="T1290" s="46"/>
    </row>
    <row r="1291" spans="1:31" customHeight="1" ht="12.75" s="10" customFormat="1">
      <c r="A1291" s="226"/>
      <c r="B1291" s="258" t="s">
        <v>2165</v>
      </c>
      <c r="C1291" s="181" t="s">
        <v>1992</v>
      </c>
      <c r="D1291" s="181" t="s">
        <v>20</v>
      </c>
      <c r="E1291" s="226" t="s">
        <v>21</v>
      </c>
      <c r="F1291" s="587" t="s">
        <v>1047</v>
      </c>
      <c r="G1291" s="588"/>
      <c r="H1291" s="588"/>
      <c r="I1291" s="589"/>
      <c r="J1291" s="257" t="s">
        <v>23</v>
      </c>
      <c r="K1291" s="202">
        <f>L1291+M1291</f>
        <v>180000</v>
      </c>
      <c r="L1291" s="255">
        <v>180000</v>
      </c>
      <c r="M1291" s="237"/>
      <c r="N1291" s="174"/>
      <c r="P1291" s="252"/>
      <c r="Q1291" s="453"/>
      <c r="R1291" s="47"/>
      <c r="S1291" s="47"/>
      <c r="T1291" s="46"/>
    </row>
    <row r="1292" spans="1:31" customHeight="1" ht="12.75" s="10" customFormat="1">
      <c r="A1292" s="226"/>
      <c r="B1292" s="258" t="s">
        <v>2166</v>
      </c>
      <c r="C1292" s="181" t="s">
        <v>1992</v>
      </c>
      <c r="D1292" s="181" t="s">
        <v>20</v>
      </c>
      <c r="E1292" s="226" t="s">
        <v>21</v>
      </c>
      <c r="F1292" s="587" t="s">
        <v>1047</v>
      </c>
      <c r="G1292" s="588"/>
      <c r="H1292" s="588"/>
      <c r="I1292" s="589"/>
      <c r="J1292" s="257" t="s">
        <v>23</v>
      </c>
      <c r="K1292" s="202">
        <f>L1292+M1292</f>
        <v>100000</v>
      </c>
      <c r="L1292" s="255">
        <v>100000</v>
      </c>
      <c r="M1292" s="237"/>
      <c r="N1292" s="174"/>
      <c r="P1292" s="252"/>
      <c r="Q1292" s="453"/>
      <c r="R1292" s="47"/>
      <c r="S1292" s="47"/>
      <c r="T1292" s="46"/>
    </row>
    <row r="1293" spans="1:31" customHeight="1" ht="12.75" s="10" customFormat="1">
      <c r="A1293" s="226"/>
      <c r="B1293" s="226" t="s">
        <v>2167</v>
      </c>
      <c r="C1293" s="181" t="s">
        <v>1992</v>
      </c>
      <c r="D1293" s="181" t="s">
        <v>20</v>
      </c>
      <c r="E1293" s="226" t="s">
        <v>21</v>
      </c>
      <c r="F1293" s="587" t="s">
        <v>1047</v>
      </c>
      <c r="G1293" s="588"/>
      <c r="H1293" s="588"/>
      <c r="I1293" s="589"/>
      <c r="J1293" s="257" t="s">
        <v>23</v>
      </c>
      <c r="K1293" s="202">
        <f>L1293+M1293</f>
        <v>100000</v>
      </c>
      <c r="L1293" s="255">
        <v>100000</v>
      </c>
      <c r="M1293" s="237"/>
      <c r="N1293" s="174"/>
      <c r="P1293" s="252"/>
      <c r="Q1293" s="453"/>
      <c r="R1293" s="47"/>
      <c r="S1293" s="47"/>
      <c r="T1293" s="46"/>
    </row>
    <row r="1294" spans="1:31" customHeight="1" ht="12.75" s="10" customFormat="1">
      <c r="A1294" s="226"/>
      <c r="B1294" s="226" t="s">
        <v>2168</v>
      </c>
      <c r="C1294" s="181" t="s">
        <v>1992</v>
      </c>
      <c r="D1294" s="181" t="s">
        <v>20</v>
      </c>
      <c r="E1294" s="226" t="s">
        <v>21</v>
      </c>
      <c r="F1294" s="587" t="s">
        <v>1047</v>
      </c>
      <c r="G1294" s="588"/>
      <c r="H1294" s="588"/>
      <c r="I1294" s="589"/>
      <c r="J1294" s="257" t="s">
        <v>23</v>
      </c>
      <c r="K1294" s="202">
        <f>L1294+M1294</f>
        <v>100000</v>
      </c>
      <c r="L1294" s="255">
        <v>100000</v>
      </c>
      <c r="M1294" s="237"/>
      <c r="N1294" s="174"/>
      <c r="P1294" s="252"/>
      <c r="Q1294" s="453"/>
      <c r="R1294" s="47"/>
      <c r="S1294" s="47"/>
      <c r="T1294" s="46"/>
    </row>
    <row r="1295" spans="1:31" customHeight="1" ht="12.75" s="10" customFormat="1">
      <c r="A1295" s="226"/>
      <c r="B1295" s="226" t="s">
        <v>2169</v>
      </c>
      <c r="C1295" s="181" t="s">
        <v>1992</v>
      </c>
      <c r="D1295" s="181" t="s">
        <v>20</v>
      </c>
      <c r="E1295" s="226" t="s">
        <v>21</v>
      </c>
      <c r="F1295" s="587" t="s">
        <v>1047</v>
      </c>
      <c r="G1295" s="588"/>
      <c r="H1295" s="588"/>
      <c r="I1295" s="589"/>
      <c r="J1295" s="257" t="s">
        <v>23</v>
      </c>
      <c r="K1295" s="202">
        <f>L1295+M1295</f>
        <v>350000</v>
      </c>
      <c r="L1295" s="255">
        <v>350000</v>
      </c>
      <c r="M1295" s="237"/>
      <c r="N1295" s="174"/>
      <c r="P1295" s="252"/>
      <c r="Q1295" s="453"/>
      <c r="R1295" s="47"/>
      <c r="S1295" s="47"/>
      <c r="T1295" s="46"/>
    </row>
    <row r="1296" spans="1:31" customHeight="1" ht="12.75" s="10" customFormat="1">
      <c r="A1296" s="226"/>
      <c r="B1296" s="226" t="s">
        <v>2170</v>
      </c>
      <c r="C1296" s="181" t="s">
        <v>1992</v>
      </c>
      <c r="D1296" s="181" t="s">
        <v>20</v>
      </c>
      <c r="E1296" s="226" t="s">
        <v>21</v>
      </c>
      <c r="F1296" s="587" t="s">
        <v>1047</v>
      </c>
      <c r="G1296" s="588"/>
      <c r="H1296" s="588"/>
      <c r="I1296" s="589"/>
      <c r="J1296" s="257" t="s">
        <v>23</v>
      </c>
      <c r="K1296" s="202">
        <f>L1296+M1296</f>
        <v>400000</v>
      </c>
      <c r="L1296" s="255">
        <v>400000</v>
      </c>
      <c r="M1296" s="237"/>
      <c r="N1296" s="174"/>
      <c r="P1296" s="252"/>
      <c r="Q1296" s="453"/>
      <c r="R1296" s="47"/>
      <c r="S1296" s="47"/>
      <c r="T1296" s="46"/>
    </row>
    <row r="1297" spans="1:31" customHeight="1" ht="12.75" s="10" customFormat="1">
      <c r="A1297" s="226"/>
      <c r="B1297" s="226" t="s">
        <v>2171</v>
      </c>
      <c r="C1297" s="181" t="s">
        <v>1992</v>
      </c>
      <c r="D1297" s="181" t="s">
        <v>20</v>
      </c>
      <c r="E1297" s="226" t="s">
        <v>21</v>
      </c>
      <c r="F1297" s="587" t="s">
        <v>1047</v>
      </c>
      <c r="G1297" s="588"/>
      <c r="H1297" s="588"/>
      <c r="I1297" s="589"/>
      <c r="J1297" s="257" t="s">
        <v>23</v>
      </c>
      <c r="K1297" s="202">
        <f>L1297+M1297</f>
        <v>200000</v>
      </c>
      <c r="L1297" s="255">
        <v>200000</v>
      </c>
      <c r="M1297" s="237"/>
      <c r="N1297" s="174"/>
      <c r="P1297" s="252"/>
      <c r="Q1297" s="453"/>
      <c r="R1297" s="47"/>
      <c r="S1297" s="47"/>
      <c r="T1297" s="46"/>
    </row>
    <row r="1298" spans="1:31" customHeight="1" ht="12.75" s="10" customFormat="1">
      <c r="A1298" s="226"/>
      <c r="B1298" s="226" t="s">
        <v>2172</v>
      </c>
      <c r="C1298" s="181" t="s">
        <v>1992</v>
      </c>
      <c r="D1298" s="181" t="s">
        <v>20</v>
      </c>
      <c r="E1298" s="226" t="s">
        <v>21</v>
      </c>
      <c r="F1298" s="587" t="s">
        <v>1047</v>
      </c>
      <c r="G1298" s="588"/>
      <c r="H1298" s="588"/>
      <c r="I1298" s="589"/>
      <c r="J1298" s="257" t="s">
        <v>23</v>
      </c>
      <c r="K1298" s="202">
        <f>L1298+M1298</f>
        <v>75000</v>
      </c>
      <c r="L1298" s="255">
        <v>75000</v>
      </c>
      <c r="M1298" s="237"/>
      <c r="N1298" s="174"/>
      <c r="P1298" s="252"/>
      <c r="Q1298" s="453"/>
      <c r="R1298" s="47"/>
      <c r="S1298" s="47"/>
      <c r="T1298" s="46"/>
    </row>
    <row r="1299" spans="1:31" customHeight="1" ht="12.75" s="10" customFormat="1">
      <c r="A1299" s="226"/>
      <c r="B1299" s="226" t="s">
        <v>2173</v>
      </c>
      <c r="C1299" s="181" t="s">
        <v>1992</v>
      </c>
      <c r="D1299" s="181" t="s">
        <v>20</v>
      </c>
      <c r="E1299" s="226" t="s">
        <v>21</v>
      </c>
      <c r="F1299" s="587" t="s">
        <v>1047</v>
      </c>
      <c r="G1299" s="588"/>
      <c r="H1299" s="588"/>
      <c r="I1299" s="589"/>
      <c r="J1299" s="257" t="s">
        <v>23</v>
      </c>
      <c r="K1299" s="202">
        <f>L1299+M1299</f>
        <v>228000</v>
      </c>
      <c r="L1299" s="255">
        <v>228000</v>
      </c>
      <c r="M1299" s="237"/>
      <c r="N1299" s="174"/>
      <c r="P1299" s="252"/>
      <c r="Q1299" s="453"/>
      <c r="R1299" s="47"/>
      <c r="S1299" s="47"/>
      <c r="T1299" s="46"/>
    </row>
    <row r="1300" spans="1:31" customHeight="1" ht="12.75" s="10" customFormat="1">
      <c r="A1300" s="226"/>
      <c r="B1300" s="226" t="s">
        <v>2174</v>
      </c>
      <c r="C1300" s="181" t="s">
        <v>1992</v>
      </c>
      <c r="D1300" s="181" t="s">
        <v>20</v>
      </c>
      <c r="E1300" s="226" t="s">
        <v>21</v>
      </c>
      <c r="F1300" s="587" t="s">
        <v>1047</v>
      </c>
      <c r="G1300" s="588"/>
      <c r="H1300" s="588"/>
      <c r="I1300" s="589"/>
      <c r="J1300" s="257" t="s">
        <v>23</v>
      </c>
      <c r="K1300" s="202">
        <f>L1300+M1300</f>
        <v>157500</v>
      </c>
      <c r="L1300" s="255">
        <v>157500</v>
      </c>
      <c r="M1300" s="237"/>
      <c r="N1300" s="174"/>
      <c r="P1300" s="252"/>
      <c r="Q1300" s="453"/>
      <c r="R1300" s="47"/>
      <c r="S1300" s="47"/>
      <c r="T1300" s="46"/>
    </row>
    <row r="1301" spans="1:31" customHeight="1" ht="12.75" s="10" customFormat="1">
      <c r="A1301" s="226"/>
      <c r="B1301" s="226" t="s">
        <v>2175</v>
      </c>
      <c r="C1301" s="181" t="s">
        <v>1992</v>
      </c>
      <c r="D1301" s="181" t="s">
        <v>20</v>
      </c>
      <c r="E1301" s="226" t="s">
        <v>21</v>
      </c>
      <c r="F1301" s="587" t="s">
        <v>1047</v>
      </c>
      <c r="G1301" s="588"/>
      <c r="H1301" s="588"/>
      <c r="I1301" s="589"/>
      <c r="J1301" s="257" t="s">
        <v>23</v>
      </c>
      <c r="K1301" s="202">
        <f>L1301+M1301</f>
        <v>45000</v>
      </c>
      <c r="L1301" s="255">
        <v>45000</v>
      </c>
      <c r="M1301" s="237"/>
      <c r="N1301" s="174"/>
      <c r="P1301" s="252"/>
      <c r="Q1301" s="453"/>
      <c r="R1301" s="47"/>
      <c r="S1301" s="47"/>
      <c r="T1301" s="46"/>
    </row>
    <row r="1302" spans="1:31" customHeight="1" ht="12.75" s="10" customFormat="1">
      <c r="A1302" s="226"/>
      <c r="B1302" s="226" t="s">
        <v>2176</v>
      </c>
      <c r="C1302" s="181" t="s">
        <v>1992</v>
      </c>
      <c r="D1302" s="181" t="s">
        <v>20</v>
      </c>
      <c r="E1302" s="226" t="s">
        <v>21</v>
      </c>
      <c r="F1302" s="587" t="s">
        <v>1047</v>
      </c>
      <c r="G1302" s="588"/>
      <c r="H1302" s="588"/>
      <c r="I1302" s="589"/>
      <c r="J1302" s="257" t="s">
        <v>23</v>
      </c>
      <c r="K1302" s="202">
        <f>L1302+M1302</f>
        <v>33750</v>
      </c>
      <c r="L1302" s="255">
        <v>33750</v>
      </c>
      <c r="M1302" s="237"/>
      <c r="N1302" s="174"/>
      <c r="P1302" s="252"/>
      <c r="Q1302" s="453"/>
      <c r="R1302" s="47"/>
      <c r="S1302" s="47"/>
      <c r="T1302" s="46"/>
    </row>
    <row r="1303" spans="1:31" customHeight="1" ht="12.75" s="10" customFormat="1">
      <c r="A1303" s="226"/>
      <c r="B1303" s="226" t="s">
        <v>2177</v>
      </c>
      <c r="C1303" s="181" t="s">
        <v>1992</v>
      </c>
      <c r="D1303" s="181" t="s">
        <v>20</v>
      </c>
      <c r="E1303" s="226" t="s">
        <v>21</v>
      </c>
      <c r="F1303" s="587" t="s">
        <v>1047</v>
      </c>
      <c r="G1303" s="588"/>
      <c r="H1303" s="588"/>
      <c r="I1303" s="589"/>
      <c r="J1303" s="257" t="s">
        <v>23</v>
      </c>
      <c r="K1303" s="202">
        <f>L1303+M1303</f>
        <v>54000</v>
      </c>
      <c r="L1303" s="255">
        <v>54000</v>
      </c>
      <c r="M1303" s="237"/>
      <c r="N1303" s="174"/>
      <c r="P1303" s="252"/>
      <c r="Q1303" s="453"/>
      <c r="R1303" s="47"/>
      <c r="S1303" s="47"/>
      <c r="T1303" s="46"/>
    </row>
    <row r="1304" spans="1:31" customHeight="1" ht="12.75" s="10" customFormat="1">
      <c r="A1304" s="226"/>
      <c r="B1304" s="226" t="s">
        <v>2178</v>
      </c>
      <c r="C1304" s="181" t="s">
        <v>1992</v>
      </c>
      <c r="D1304" s="181" t="s">
        <v>20</v>
      </c>
      <c r="E1304" s="226" t="s">
        <v>21</v>
      </c>
      <c r="F1304" s="587" t="s">
        <v>1047</v>
      </c>
      <c r="G1304" s="588"/>
      <c r="H1304" s="588"/>
      <c r="I1304" s="589"/>
      <c r="J1304" s="257" t="s">
        <v>23</v>
      </c>
      <c r="K1304" s="202">
        <f>L1304+M1304</f>
        <v>22500</v>
      </c>
      <c r="L1304" s="255">
        <v>22500</v>
      </c>
      <c r="M1304" s="237"/>
      <c r="N1304" s="174"/>
      <c r="P1304" s="252"/>
      <c r="Q1304" s="453"/>
      <c r="R1304" s="47"/>
      <c r="S1304" s="47"/>
      <c r="T1304" s="46"/>
    </row>
    <row r="1305" spans="1:31" customHeight="1" ht="12.75" s="10" customFormat="1">
      <c r="A1305" s="226"/>
      <c r="B1305" s="226" t="s">
        <v>2160</v>
      </c>
      <c r="C1305" s="181" t="s">
        <v>1992</v>
      </c>
      <c r="D1305" s="181" t="s">
        <v>20</v>
      </c>
      <c r="E1305" s="226" t="s">
        <v>21</v>
      </c>
      <c r="F1305" s="587" t="s">
        <v>1047</v>
      </c>
      <c r="G1305" s="588"/>
      <c r="H1305" s="588"/>
      <c r="I1305" s="589"/>
      <c r="J1305" s="257" t="s">
        <v>23</v>
      </c>
      <c r="K1305" s="202">
        <f>L1305+M1305</f>
        <v>60000</v>
      </c>
      <c r="L1305" s="255">
        <v>60000</v>
      </c>
      <c r="M1305" s="237"/>
      <c r="N1305" s="174"/>
      <c r="P1305" s="252"/>
      <c r="Q1305" s="453"/>
      <c r="R1305" s="47"/>
      <c r="S1305" s="47"/>
      <c r="T1305" s="46"/>
    </row>
    <row r="1306" spans="1:31" customHeight="1" ht="12.75" s="10" customFormat="1">
      <c r="A1306" s="226"/>
      <c r="B1306" s="226" t="s">
        <v>2179</v>
      </c>
      <c r="C1306" s="181" t="s">
        <v>1992</v>
      </c>
      <c r="D1306" s="181" t="s">
        <v>20</v>
      </c>
      <c r="E1306" s="226" t="s">
        <v>21</v>
      </c>
      <c r="F1306" s="587" t="s">
        <v>1047</v>
      </c>
      <c r="G1306" s="588"/>
      <c r="H1306" s="588"/>
      <c r="I1306" s="589"/>
      <c r="J1306" s="257" t="s">
        <v>23</v>
      </c>
      <c r="K1306" s="202">
        <f>L1306+M1306</f>
        <v>26750</v>
      </c>
      <c r="L1306" s="255">
        <v>26750</v>
      </c>
      <c r="M1306" s="237"/>
      <c r="N1306" s="174"/>
      <c r="P1306" s="252"/>
      <c r="Q1306" s="453"/>
      <c r="R1306" s="47"/>
      <c r="S1306" s="47"/>
      <c r="T1306" s="46"/>
    </row>
    <row r="1307" spans="1:31" customHeight="1" ht="12.75" s="10" customFormat="1">
      <c r="A1307" s="226"/>
      <c r="B1307" s="226" t="s">
        <v>2180</v>
      </c>
      <c r="C1307" s="181" t="s">
        <v>1992</v>
      </c>
      <c r="D1307" s="181" t="s">
        <v>20</v>
      </c>
      <c r="E1307" s="226" t="s">
        <v>21</v>
      </c>
      <c r="F1307" s="587" t="s">
        <v>1047</v>
      </c>
      <c r="G1307" s="588"/>
      <c r="H1307" s="588"/>
      <c r="I1307" s="589"/>
      <c r="J1307" s="257" t="s">
        <v>23</v>
      </c>
      <c r="K1307" s="202">
        <f>L1307+M1307</f>
        <v>4500</v>
      </c>
      <c r="L1307" s="255">
        <v>4500</v>
      </c>
      <c r="M1307" s="237"/>
      <c r="N1307" s="174"/>
      <c r="P1307" s="252"/>
      <c r="Q1307" s="453"/>
      <c r="R1307" s="47"/>
      <c r="S1307" s="47"/>
      <c r="T1307" s="46"/>
    </row>
    <row r="1308" spans="1:31" customHeight="1" ht="12.75" s="10" customFormat="1">
      <c r="A1308" s="226"/>
      <c r="B1308" s="226" t="s">
        <v>2151</v>
      </c>
      <c r="C1308" s="181" t="s">
        <v>1992</v>
      </c>
      <c r="D1308" s="181" t="s">
        <v>20</v>
      </c>
      <c r="E1308" s="226" t="s">
        <v>21</v>
      </c>
      <c r="F1308" s="587" t="s">
        <v>1047</v>
      </c>
      <c r="G1308" s="588"/>
      <c r="H1308" s="588"/>
      <c r="I1308" s="589"/>
      <c r="J1308" s="257" t="s">
        <v>23</v>
      </c>
      <c r="K1308" s="202">
        <f>L1308+M1308</f>
        <v>10500</v>
      </c>
      <c r="L1308" s="255">
        <v>10500</v>
      </c>
      <c r="M1308" s="237"/>
      <c r="N1308" s="174"/>
      <c r="P1308" s="252"/>
      <c r="Q1308" s="453"/>
      <c r="R1308" s="47"/>
      <c r="S1308" s="47"/>
      <c r="T1308" s="46"/>
    </row>
    <row r="1309" spans="1:31" customHeight="1" ht="12.75" s="10" customFormat="1">
      <c r="A1309" s="226"/>
      <c r="B1309" s="226" t="s">
        <v>2181</v>
      </c>
      <c r="C1309" s="181" t="s">
        <v>1992</v>
      </c>
      <c r="D1309" s="181" t="s">
        <v>20</v>
      </c>
      <c r="E1309" s="226" t="s">
        <v>21</v>
      </c>
      <c r="F1309" s="587" t="s">
        <v>1047</v>
      </c>
      <c r="G1309" s="588"/>
      <c r="H1309" s="588"/>
      <c r="I1309" s="589"/>
      <c r="J1309" s="257" t="s">
        <v>23</v>
      </c>
      <c r="K1309" s="202">
        <f>L1309+M1309</f>
        <v>3000</v>
      </c>
      <c r="L1309" s="255">
        <v>3000</v>
      </c>
      <c r="M1309" s="237"/>
      <c r="N1309" s="174"/>
      <c r="P1309" s="252"/>
      <c r="Q1309" s="453"/>
      <c r="R1309" s="47"/>
      <c r="S1309" s="47"/>
      <c r="T1309" s="46"/>
    </row>
    <row r="1310" spans="1:31" customHeight="1" ht="12.75" s="10" customFormat="1">
      <c r="A1310" s="226"/>
      <c r="B1310" s="226" t="s">
        <v>2182</v>
      </c>
      <c r="C1310" s="181" t="s">
        <v>1992</v>
      </c>
      <c r="D1310" s="181" t="s">
        <v>20</v>
      </c>
      <c r="E1310" s="226" t="s">
        <v>21</v>
      </c>
      <c r="F1310" s="587" t="s">
        <v>1047</v>
      </c>
      <c r="G1310" s="588"/>
      <c r="H1310" s="588"/>
      <c r="I1310" s="589"/>
      <c r="J1310" s="257" t="s">
        <v>23</v>
      </c>
      <c r="K1310" s="202">
        <f>L1310+M1310</f>
        <v>10500</v>
      </c>
      <c r="L1310" s="255">
        <v>10500</v>
      </c>
      <c r="M1310" s="237"/>
      <c r="N1310" s="174"/>
      <c r="P1310" s="252"/>
      <c r="Q1310" s="453"/>
      <c r="R1310" s="47"/>
      <c r="S1310" s="47"/>
      <c r="T1310" s="46"/>
    </row>
    <row r="1311" spans="1:31" customHeight="1" ht="12.75" s="10" customFormat="1">
      <c r="A1311" s="226"/>
      <c r="B1311" s="226" t="s">
        <v>2183</v>
      </c>
      <c r="C1311" s="181" t="s">
        <v>1992</v>
      </c>
      <c r="D1311" s="181" t="s">
        <v>20</v>
      </c>
      <c r="E1311" s="226" t="s">
        <v>21</v>
      </c>
      <c r="F1311" s="587" t="s">
        <v>1047</v>
      </c>
      <c r="G1311" s="588"/>
      <c r="H1311" s="588"/>
      <c r="I1311" s="589"/>
      <c r="J1311" s="257" t="s">
        <v>23</v>
      </c>
      <c r="K1311" s="202">
        <f>L1311+M1311</f>
        <v>600000</v>
      </c>
      <c r="L1311" s="255">
        <v>600000</v>
      </c>
      <c r="M1311" s="237"/>
      <c r="N1311" s="174"/>
      <c r="P1311" s="252"/>
      <c r="Q1311" s="453"/>
      <c r="R1311" s="47"/>
      <c r="S1311" s="47"/>
      <c r="T1311" s="46"/>
    </row>
    <row r="1312" spans="1:31" customHeight="1" ht="12.75" s="10" customFormat="1">
      <c r="A1312" s="226"/>
      <c r="B1312" s="258" t="s">
        <v>2184</v>
      </c>
      <c r="C1312" s="181" t="s">
        <v>1992</v>
      </c>
      <c r="D1312" s="181" t="s">
        <v>20</v>
      </c>
      <c r="E1312" s="226" t="s">
        <v>21</v>
      </c>
      <c r="F1312" s="587" t="s">
        <v>1047</v>
      </c>
      <c r="G1312" s="588"/>
      <c r="H1312" s="588"/>
      <c r="I1312" s="589"/>
      <c r="J1312" s="257" t="s">
        <v>23</v>
      </c>
      <c r="K1312" s="202">
        <f>L1312+M1312</f>
        <v>20000</v>
      </c>
      <c r="L1312" s="255">
        <v>20000</v>
      </c>
      <c r="M1312" s="237"/>
      <c r="N1312" s="174"/>
      <c r="P1312" s="252"/>
      <c r="Q1312" s="453"/>
      <c r="R1312" s="47"/>
      <c r="S1312" s="47"/>
      <c r="T1312" s="46"/>
    </row>
    <row r="1313" spans="1:31" customHeight="1" ht="12.75" s="10" customFormat="1">
      <c r="A1313" s="226"/>
      <c r="B1313" s="258" t="s">
        <v>2185</v>
      </c>
      <c r="C1313" s="181" t="s">
        <v>1992</v>
      </c>
      <c r="D1313" s="181" t="s">
        <v>20</v>
      </c>
      <c r="E1313" s="226" t="s">
        <v>21</v>
      </c>
      <c r="F1313" s="587" t="s">
        <v>1047</v>
      </c>
      <c r="G1313" s="588"/>
      <c r="H1313" s="588"/>
      <c r="I1313" s="589"/>
      <c r="J1313" s="257" t="s">
        <v>23</v>
      </c>
      <c r="K1313" s="202">
        <f>L1313+M1313</f>
        <v>34240</v>
      </c>
      <c r="L1313" s="255">
        <v>34240</v>
      </c>
      <c r="M1313" s="237"/>
      <c r="N1313" s="174"/>
      <c r="P1313" s="252"/>
      <c r="Q1313" s="453"/>
      <c r="R1313" s="47"/>
      <c r="S1313" s="47"/>
      <c r="T1313" s="46"/>
    </row>
    <row r="1314" spans="1:31" customHeight="1" ht="12.75" s="10" customFormat="1">
      <c r="A1314" s="226"/>
      <c r="B1314" s="258" t="s">
        <v>2186</v>
      </c>
      <c r="C1314" s="181" t="s">
        <v>1992</v>
      </c>
      <c r="D1314" s="181" t="s">
        <v>20</v>
      </c>
      <c r="E1314" s="226" t="s">
        <v>21</v>
      </c>
      <c r="F1314" s="587" t="s">
        <v>1047</v>
      </c>
      <c r="G1314" s="588"/>
      <c r="H1314" s="588"/>
      <c r="I1314" s="589"/>
      <c r="J1314" s="257" t="s">
        <v>23</v>
      </c>
      <c r="K1314" s="202">
        <f>L1314+M1314</f>
        <v>11235</v>
      </c>
      <c r="L1314" s="255">
        <v>11235</v>
      </c>
      <c r="M1314" s="237"/>
      <c r="N1314" s="174"/>
      <c r="P1314" s="252"/>
      <c r="Q1314" s="453"/>
      <c r="R1314" s="47"/>
      <c r="S1314" s="47"/>
      <c r="T1314" s="46"/>
    </row>
    <row r="1315" spans="1:31" customHeight="1" ht="12.75" s="10" customFormat="1">
      <c r="A1315" s="226"/>
      <c r="B1315" s="258" t="s">
        <v>2187</v>
      </c>
      <c r="C1315" s="181" t="s">
        <v>1992</v>
      </c>
      <c r="D1315" s="181" t="s">
        <v>20</v>
      </c>
      <c r="E1315" s="226" t="s">
        <v>21</v>
      </c>
      <c r="F1315" s="587" t="s">
        <v>1047</v>
      </c>
      <c r="G1315" s="588"/>
      <c r="H1315" s="588"/>
      <c r="I1315" s="589"/>
      <c r="J1315" s="257" t="s">
        <v>23</v>
      </c>
      <c r="K1315" s="202">
        <f>L1315+M1315</f>
        <v>5000</v>
      </c>
      <c r="L1315" s="255">
        <v>5000</v>
      </c>
      <c r="M1315" s="237"/>
      <c r="N1315" s="174"/>
      <c r="P1315" s="252"/>
      <c r="Q1315" s="453"/>
      <c r="R1315" s="47"/>
      <c r="S1315" s="47"/>
      <c r="T1315" s="46"/>
    </row>
    <row r="1316" spans="1:31" customHeight="1" ht="12.75" s="10" customFormat="1">
      <c r="A1316" s="226"/>
      <c r="B1316" s="258" t="s">
        <v>2188</v>
      </c>
      <c r="C1316" s="181" t="s">
        <v>1992</v>
      </c>
      <c r="D1316" s="181" t="s">
        <v>20</v>
      </c>
      <c r="E1316" s="226" t="s">
        <v>21</v>
      </c>
      <c r="F1316" s="587" t="s">
        <v>1047</v>
      </c>
      <c r="G1316" s="588"/>
      <c r="H1316" s="588"/>
      <c r="I1316" s="589"/>
      <c r="J1316" s="257" t="s">
        <v>23</v>
      </c>
      <c r="K1316" s="202">
        <f>L1316+M1316</f>
        <v>30000</v>
      </c>
      <c r="L1316" s="255">
        <v>30000</v>
      </c>
      <c r="M1316" s="237"/>
      <c r="N1316" s="174"/>
      <c r="P1316" s="252"/>
      <c r="Q1316" s="453"/>
      <c r="R1316" s="47"/>
      <c r="S1316" s="47"/>
      <c r="T1316" s="46"/>
    </row>
    <row r="1317" spans="1:31" customHeight="1" ht="12.75" s="10" customFormat="1">
      <c r="A1317" s="226"/>
      <c r="B1317" s="258" t="s">
        <v>2189</v>
      </c>
      <c r="C1317" s="181" t="s">
        <v>1992</v>
      </c>
      <c r="D1317" s="181" t="s">
        <v>20</v>
      </c>
      <c r="E1317" s="226" t="s">
        <v>21</v>
      </c>
      <c r="F1317" s="587" t="s">
        <v>1047</v>
      </c>
      <c r="G1317" s="588"/>
      <c r="H1317" s="588"/>
      <c r="I1317" s="589"/>
      <c r="J1317" s="257" t="s">
        <v>23</v>
      </c>
      <c r="K1317" s="202">
        <f>L1317+M1317</f>
        <v>12000</v>
      </c>
      <c r="L1317" s="255">
        <v>12000</v>
      </c>
      <c r="M1317" s="237"/>
      <c r="N1317" s="174"/>
      <c r="P1317" s="252"/>
      <c r="Q1317" s="453"/>
      <c r="R1317" s="47"/>
      <c r="S1317" s="47"/>
      <c r="T1317" s="46"/>
    </row>
    <row r="1318" spans="1:31" customHeight="1" ht="12.75" s="10" customFormat="1">
      <c r="A1318" s="226"/>
      <c r="B1318" s="258" t="s">
        <v>2190</v>
      </c>
      <c r="C1318" s="181" t="s">
        <v>1992</v>
      </c>
      <c r="D1318" s="181" t="s">
        <v>20</v>
      </c>
      <c r="E1318" s="226" t="s">
        <v>21</v>
      </c>
      <c r="F1318" s="587" t="s">
        <v>1047</v>
      </c>
      <c r="G1318" s="588"/>
      <c r="H1318" s="588"/>
      <c r="I1318" s="589"/>
      <c r="J1318" s="257" t="s">
        <v>23</v>
      </c>
      <c r="K1318" s="202">
        <f>L1318+M1318</f>
        <v>5000</v>
      </c>
      <c r="L1318" s="255">
        <v>5000</v>
      </c>
      <c r="M1318" s="237"/>
      <c r="N1318" s="174"/>
      <c r="P1318" s="252"/>
      <c r="Q1318" s="453"/>
      <c r="R1318" s="47"/>
      <c r="S1318" s="47"/>
      <c r="T1318" s="46"/>
    </row>
    <row r="1319" spans="1:31" customHeight="1" ht="12.75" s="10" customFormat="1">
      <c r="A1319" s="226"/>
      <c r="B1319" s="258" t="s">
        <v>2001</v>
      </c>
      <c r="C1319" s="181" t="s">
        <v>1992</v>
      </c>
      <c r="D1319" s="181" t="s">
        <v>20</v>
      </c>
      <c r="E1319" s="226" t="s">
        <v>21</v>
      </c>
      <c r="F1319" s="587" t="s">
        <v>1047</v>
      </c>
      <c r="G1319" s="588"/>
      <c r="H1319" s="588"/>
      <c r="I1319" s="589"/>
      <c r="J1319" s="257" t="s">
        <v>23</v>
      </c>
      <c r="K1319" s="202">
        <f>L1319+M1319</f>
        <v>112000</v>
      </c>
      <c r="L1319" s="255">
        <v>112000</v>
      </c>
      <c r="M1319" s="237"/>
      <c r="N1319" s="174"/>
      <c r="P1319" s="252"/>
      <c r="Q1319" s="453"/>
      <c r="R1319" s="47"/>
      <c r="S1319" s="47"/>
      <c r="T1319" s="46"/>
    </row>
    <row r="1320" spans="1:31" customHeight="1" ht="12.75" s="10" customFormat="1">
      <c r="A1320" s="226"/>
      <c r="B1320" s="258" t="s">
        <v>2127</v>
      </c>
      <c r="C1320" s="181" t="s">
        <v>1992</v>
      </c>
      <c r="D1320" s="181" t="s">
        <v>20</v>
      </c>
      <c r="E1320" s="226" t="s">
        <v>21</v>
      </c>
      <c r="F1320" s="587" t="s">
        <v>1047</v>
      </c>
      <c r="G1320" s="588"/>
      <c r="H1320" s="588"/>
      <c r="I1320" s="589"/>
      <c r="J1320" s="257" t="s">
        <v>23</v>
      </c>
      <c r="K1320" s="202">
        <f>L1320+M1320</f>
        <v>5000</v>
      </c>
      <c r="L1320" s="255">
        <v>5000</v>
      </c>
      <c r="M1320" s="237"/>
      <c r="N1320" s="174"/>
      <c r="P1320" s="252"/>
      <c r="Q1320" s="453"/>
      <c r="R1320" s="47"/>
      <c r="S1320" s="47"/>
      <c r="T1320" s="46"/>
    </row>
    <row r="1321" spans="1:31" customHeight="1" ht="12.75" s="10" customFormat="1">
      <c r="A1321" s="226"/>
      <c r="B1321" s="258" t="s">
        <v>2191</v>
      </c>
      <c r="C1321" s="181" t="s">
        <v>1992</v>
      </c>
      <c r="D1321" s="181" t="s">
        <v>20</v>
      </c>
      <c r="E1321" s="226" t="s">
        <v>21</v>
      </c>
      <c r="F1321" s="587" t="s">
        <v>1047</v>
      </c>
      <c r="G1321" s="588"/>
      <c r="H1321" s="588"/>
      <c r="I1321" s="589"/>
      <c r="J1321" s="257" t="s">
        <v>23</v>
      </c>
      <c r="K1321" s="202">
        <f>L1321+M1321</f>
        <v>6000</v>
      </c>
      <c r="L1321" s="255">
        <v>6000</v>
      </c>
      <c r="M1321" s="237"/>
      <c r="N1321" s="174"/>
      <c r="P1321" s="252"/>
      <c r="Q1321" s="453"/>
      <c r="R1321" s="47"/>
      <c r="S1321" s="47"/>
      <c r="T1321" s="46"/>
    </row>
    <row r="1322" spans="1:31" customHeight="1" ht="12.75" s="10" customFormat="1">
      <c r="A1322" s="226"/>
      <c r="B1322" s="337" t="s">
        <v>2192</v>
      </c>
      <c r="C1322" s="181" t="s">
        <v>1992</v>
      </c>
      <c r="D1322" s="181" t="s">
        <v>20</v>
      </c>
      <c r="E1322" s="226" t="s">
        <v>21</v>
      </c>
      <c r="F1322" s="587" t="s">
        <v>1047</v>
      </c>
      <c r="G1322" s="588"/>
      <c r="H1322" s="588"/>
      <c r="I1322" s="589"/>
      <c r="J1322" s="257" t="s">
        <v>23</v>
      </c>
      <c r="K1322" s="202">
        <f>L1322+M1322</f>
        <v>53500</v>
      </c>
      <c r="L1322" s="255">
        <v>53500</v>
      </c>
      <c r="M1322" s="237"/>
      <c r="N1322" s="174"/>
      <c r="P1322" s="252"/>
      <c r="Q1322" s="453"/>
      <c r="R1322" s="47"/>
      <c r="S1322" s="47"/>
      <c r="T1322" s="46"/>
    </row>
    <row r="1323" spans="1:31" customHeight="1" ht="12.75" s="10" customFormat="1">
      <c r="A1323" s="226"/>
      <c r="B1323" s="337" t="s">
        <v>2193</v>
      </c>
      <c r="C1323" s="181" t="s">
        <v>1992</v>
      </c>
      <c r="D1323" s="181" t="s">
        <v>20</v>
      </c>
      <c r="E1323" s="226" t="s">
        <v>21</v>
      </c>
      <c r="F1323" s="587" t="s">
        <v>1047</v>
      </c>
      <c r="G1323" s="588"/>
      <c r="H1323" s="588"/>
      <c r="I1323" s="589"/>
      <c r="J1323" s="257" t="s">
        <v>23</v>
      </c>
      <c r="K1323" s="202">
        <f>L1323+M1323</f>
        <v>14500</v>
      </c>
      <c r="L1323" s="255">
        <v>14500</v>
      </c>
      <c r="M1323" s="237"/>
      <c r="N1323" s="174"/>
      <c r="P1323" s="252"/>
      <c r="Q1323" s="453"/>
      <c r="R1323" s="47"/>
      <c r="S1323" s="47"/>
      <c r="T1323" s="46"/>
    </row>
    <row r="1324" spans="1:31" customHeight="1" ht="12.75" s="10" customFormat="1">
      <c r="A1324" s="226"/>
      <c r="B1324" s="263" t="s">
        <v>1199</v>
      </c>
      <c r="C1324" s="181" t="s">
        <v>1992</v>
      </c>
      <c r="D1324" s="181" t="s">
        <v>20</v>
      </c>
      <c r="E1324" s="226" t="s">
        <v>21</v>
      </c>
      <c r="F1324" s="587" t="s">
        <v>1047</v>
      </c>
      <c r="G1324" s="588"/>
      <c r="H1324" s="588"/>
      <c r="I1324" s="589"/>
      <c r="J1324" s="257" t="s">
        <v>23</v>
      </c>
      <c r="K1324" s="202">
        <f>L1324+M1324</f>
        <v>10595</v>
      </c>
      <c r="L1324" s="255">
        <v>10595</v>
      </c>
      <c r="M1324" s="237"/>
      <c r="N1324" s="174"/>
      <c r="P1324" s="252"/>
      <c r="Q1324" s="453"/>
      <c r="R1324" s="47"/>
      <c r="S1324" s="47"/>
      <c r="T1324" s="46"/>
    </row>
    <row r="1325" spans="1:31" customHeight="1" ht="12.75" s="10" customFormat="1">
      <c r="A1325" s="226"/>
      <c r="B1325" s="263" t="s">
        <v>2194</v>
      </c>
      <c r="C1325" s="181" t="s">
        <v>1992</v>
      </c>
      <c r="D1325" s="181" t="s">
        <v>20</v>
      </c>
      <c r="E1325" s="226" t="s">
        <v>21</v>
      </c>
      <c r="F1325" s="587" t="s">
        <v>1047</v>
      </c>
      <c r="G1325" s="588"/>
      <c r="H1325" s="588"/>
      <c r="I1325" s="589"/>
      <c r="J1325" s="257" t="s">
        <v>23</v>
      </c>
      <c r="K1325" s="202">
        <f>L1325+M1325</f>
        <v>8900</v>
      </c>
      <c r="L1325" s="255">
        <v>8900</v>
      </c>
      <c r="M1325" s="237"/>
      <c r="N1325" s="174"/>
      <c r="P1325" s="252"/>
      <c r="Q1325" s="453"/>
      <c r="R1325" s="47"/>
      <c r="S1325" s="47"/>
      <c r="T1325" s="46"/>
    </row>
    <row r="1326" spans="1:31" customHeight="1" ht="12.75" s="10" customFormat="1">
      <c r="A1326" s="226"/>
      <c r="B1326" s="337" t="s">
        <v>2195</v>
      </c>
      <c r="C1326" s="181" t="s">
        <v>1992</v>
      </c>
      <c r="D1326" s="181" t="s">
        <v>20</v>
      </c>
      <c r="E1326" s="226" t="s">
        <v>21</v>
      </c>
      <c r="F1326" s="587" t="s">
        <v>1047</v>
      </c>
      <c r="G1326" s="588"/>
      <c r="H1326" s="588"/>
      <c r="I1326" s="589"/>
      <c r="J1326" s="257" t="s">
        <v>23</v>
      </c>
      <c r="K1326" s="202">
        <f>L1326+M1326</f>
        <v>6400</v>
      </c>
      <c r="L1326" s="255">
        <v>6400</v>
      </c>
      <c r="M1326" s="237"/>
      <c r="N1326" s="174"/>
      <c r="P1326" s="252"/>
      <c r="Q1326" s="453"/>
      <c r="R1326" s="47"/>
      <c r="S1326" s="47"/>
      <c r="T1326" s="46"/>
    </row>
    <row r="1327" spans="1:31" customHeight="1" ht="12.75" s="10" customFormat="1">
      <c r="A1327" s="226"/>
      <c r="B1327" s="263" t="s">
        <v>2196</v>
      </c>
      <c r="C1327" s="181" t="s">
        <v>1992</v>
      </c>
      <c r="D1327" s="181" t="s">
        <v>20</v>
      </c>
      <c r="E1327" s="226" t="s">
        <v>21</v>
      </c>
      <c r="F1327" s="587" t="s">
        <v>1047</v>
      </c>
      <c r="G1327" s="588"/>
      <c r="H1327" s="588"/>
      <c r="I1327" s="589"/>
      <c r="J1327" s="257" t="s">
        <v>23</v>
      </c>
      <c r="K1327" s="202">
        <f>L1327+M1327</f>
        <v>3000</v>
      </c>
      <c r="L1327" s="255">
        <v>3000</v>
      </c>
      <c r="M1327" s="237"/>
      <c r="N1327" s="174"/>
      <c r="P1327" s="252"/>
      <c r="Q1327" s="453"/>
      <c r="R1327" s="47"/>
      <c r="S1327" s="47"/>
      <c r="T1327" s="46"/>
    </row>
    <row r="1328" spans="1:31" customHeight="1" ht="12.75" s="10" customFormat="1">
      <c r="A1328" s="226"/>
      <c r="B1328" s="263" t="s">
        <v>2197</v>
      </c>
      <c r="C1328" s="181" t="s">
        <v>1992</v>
      </c>
      <c r="D1328" s="181" t="s">
        <v>20</v>
      </c>
      <c r="E1328" s="226" t="s">
        <v>21</v>
      </c>
      <c r="F1328" s="587" t="s">
        <v>1047</v>
      </c>
      <c r="G1328" s="588"/>
      <c r="H1328" s="588"/>
      <c r="I1328" s="589"/>
      <c r="J1328" s="257" t="s">
        <v>23</v>
      </c>
      <c r="K1328" s="202">
        <f>L1328+M1328</f>
        <v>60000</v>
      </c>
      <c r="L1328" s="255">
        <v>60000</v>
      </c>
      <c r="M1328" s="237"/>
      <c r="N1328" s="174"/>
      <c r="P1328" s="252"/>
      <c r="Q1328" s="453"/>
      <c r="R1328" s="47"/>
      <c r="S1328" s="47"/>
      <c r="T1328" s="46"/>
    </row>
    <row r="1329" spans="1:31" customHeight="1" ht="12.75" s="10" customFormat="1">
      <c r="A1329" s="226"/>
      <c r="B1329" s="263" t="s">
        <v>2198</v>
      </c>
      <c r="C1329" s="181" t="s">
        <v>1992</v>
      </c>
      <c r="D1329" s="181" t="s">
        <v>20</v>
      </c>
      <c r="E1329" s="226" t="s">
        <v>21</v>
      </c>
      <c r="F1329" s="587" t="s">
        <v>1047</v>
      </c>
      <c r="G1329" s="588"/>
      <c r="H1329" s="588"/>
      <c r="I1329" s="589"/>
      <c r="J1329" s="257" t="s">
        <v>23</v>
      </c>
      <c r="K1329" s="202">
        <f>L1329+M1329</f>
        <v>80000</v>
      </c>
      <c r="L1329" s="255">
        <v>80000</v>
      </c>
      <c r="M1329" s="237"/>
      <c r="N1329" s="174"/>
      <c r="P1329" s="252"/>
      <c r="Q1329" s="453"/>
      <c r="R1329" s="47"/>
      <c r="S1329" s="47"/>
      <c r="T1329" s="46"/>
    </row>
    <row r="1330" spans="1:31" customHeight="1" ht="12.75" s="10" customFormat="1">
      <c r="A1330" s="226"/>
      <c r="B1330" s="263" t="s">
        <v>2127</v>
      </c>
      <c r="C1330" s="181" t="s">
        <v>1992</v>
      </c>
      <c r="D1330" s="181" t="s">
        <v>20</v>
      </c>
      <c r="E1330" s="226" t="s">
        <v>21</v>
      </c>
      <c r="F1330" s="587" t="s">
        <v>1047</v>
      </c>
      <c r="G1330" s="588"/>
      <c r="H1330" s="588"/>
      <c r="I1330" s="589"/>
      <c r="J1330" s="257" t="s">
        <v>23</v>
      </c>
      <c r="K1330" s="202">
        <f>L1330+M1330</f>
        <v>8000</v>
      </c>
      <c r="L1330" s="255">
        <v>8000</v>
      </c>
      <c r="M1330" s="237"/>
      <c r="N1330" s="174"/>
      <c r="P1330" s="252"/>
      <c r="Q1330" s="453"/>
      <c r="R1330" s="47"/>
      <c r="S1330" s="47"/>
      <c r="T1330" s="46"/>
    </row>
    <row r="1331" spans="1:31" customHeight="1" ht="12.75" s="10" customFormat="1">
      <c r="A1331" s="226"/>
      <c r="B1331" s="263" t="s">
        <v>2199</v>
      </c>
      <c r="C1331" s="181" t="s">
        <v>1992</v>
      </c>
      <c r="D1331" s="181" t="s">
        <v>20</v>
      </c>
      <c r="E1331" s="226" t="s">
        <v>21</v>
      </c>
      <c r="F1331" s="587" t="s">
        <v>1047</v>
      </c>
      <c r="G1331" s="588"/>
      <c r="H1331" s="588"/>
      <c r="I1331" s="589"/>
      <c r="J1331" s="257" t="s">
        <v>23</v>
      </c>
      <c r="K1331" s="202">
        <f>L1331+M1331</f>
        <v>4500</v>
      </c>
      <c r="L1331" s="255">
        <v>4500</v>
      </c>
      <c r="M1331" s="237"/>
      <c r="N1331" s="174"/>
      <c r="P1331" s="252"/>
      <c r="Q1331" s="453"/>
      <c r="R1331" s="47"/>
      <c r="S1331" s="47"/>
      <c r="T1331" s="46"/>
    </row>
    <row r="1332" spans="1:31" customHeight="1" ht="12.75" s="10" customFormat="1">
      <c r="A1332" s="226"/>
      <c r="B1332" s="263" t="s">
        <v>2200</v>
      </c>
      <c r="C1332" s="181" t="s">
        <v>1992</v>
      </c>
      <c r="D1332" s="181" t="s">
        <v>20</v>
      </c>
      <c r="E1332" s="226" t="s">
        <v>21</v>
      </c>
      <c r="F1332" s="587" t="s">
        <v>1047</v>
      </c>
      <c r="G1332" s="588"/>
      <c r="H1332" s="588"/>
      <c r="I1332" s="589"/>
      <c r="J1332" s="257" t="s">
        <v>23</v>
      </c>
      <c r="K1332" s="202">
        <f>L1332+M1332</f>
        <v>86400</v>
      </c>
      <c r="L1332" s="255">
        <v>86400</v>
      </c>
      <c r="M1332" s="237"/>
      <c r="N1332" s="174"/>
      <c r="P1332" s="252"/>
      <c r="Q1332" s="453"/>
      <c r="R1332" s="47"/>
      <c r="S1332" s="47"/>
      <c r="T1332" s="46"/>
    </row>
    <row r="1333" spans="1:31" customHeight="1" ht="12.75" s="10" customFormat="1">
      <c r="A1333" s="226"/>
      <c r="B1333" s="263" t="s">
        <v>2201</v>
      </c>
      <c r="C1333" s="181" t="s">
        <v>1992</v>
      </c>
      <c r="D1333" s="181" t="s">
        <v>20</v>
      </c>
      <c r="E1333" s="226" t="s">
        <v>21</v>
      </c>
      <c r="F1333" s="587" t="s">
        <v>1047</v>
      </c>
      <c r="G1333" s="588"/>
      <c r="H1333" s="588"/>
      <c r="I1333" s="589"/>
      <c r="J1333" s="257" t="s">
        <v>23</v>
      </c>
      <c r="K1333" s="202">
        <f>L1333+M1333</f>
        <v>335400</v>
      </c>
      <c r="L1333" s="255">
        <v>335400</v>
      </c>
      <c r="M1333" s="237"/>
      <c r="N1333" s="174"/>
      <c r="P1333" s="252"/>
      <c r="Q1333" s="453"/>
      <c r="R1333" s="47"/>
      <c r="S1333" s="47"/>
      <c r="T1333" s="46"/>
    </row>
    <row r="1334" spans="1:31" customHeight="1" ht="12.75" s="10" customFormat="1">
      <c r="A1334" s="226"/>
      <c r="B1334" s="263" t="s">
        <v>2202</v>
      </c>
      <c r="C1334" s="181" t="s">
        <v>1992</v>
      </c>
      <c r="D1334" s="181" t="s">
        <v>20</v>
      </c>
      <c r="E1334" s="226" t="s">
        <v>21</v>
      </c>
      <c r="F1334" s="587" t="s">
        <v>1047</v>
      </c>
      <c r="G1334" s="588"/>
      <c r="H1334" s="588"/>
      <c r="I1334" s="589"/>
      <c r="J1334" s="257" t="s">
        <v>23</v>
      </c>
      <c r="K1334" s="202">
        <f>L1334+M1334</f>
        <v>22145</v>
      </c>
      <c r="L1334" s="255">
        <v>22145</v>
      </c>
      <c r="M1334" s="237"/>
      <c r="N1334" s="174"/>
      <c r="P1334" s="252"/>
      <c r="Q1334" s="453"/>
      <c r="R1334" s="47"/>
      <c r="S1334" s="47"/>
      <c r="T1334" s="46"/>
    </row>
    <row r="1335" spans="1:31" customHeight="1" ht="12.75" s="10" customFormat="1">
      <c r="A1335" s="226"/>
      <c r="B1335" s="263" t="s">
        <v>2203</v>
      </c>
      <c r="C1335" s="181" t="s">
        <v>1992</v>
      </c>
      <c r="D1335" s="181" t="s">
        <v>20</v>
      </c>
      <c r="E1335" s="226" t="s">
        <v>21</v>
      </c>
      <c r="F1335" s="587" t="s">
        <v>1047</v>
      </c>
      <c r="G1335" s="588"/>
      <c r="H1335" s="588"/>
      <c r="I1335" s="589"/>
      <c r="J1335" s="257" t="s">
        <v>23</v>
      </c>
      <c r="K1335" s="202">
        <f>L1335+M1335</f>
        <v>1935</v>
      </c>
      <c r="L1335" s="255">
        <v>1935</v>
      </c>
      <c r="M1335" s="237"/>
      <c r="N1335" s="174"/>
      <c r="P1335" s="252"/>
      <c r="Q1335" s="453"/>
      <c r="R1335" s="47"/>
      <c r="S1335" s="47"/>
      <c r="T1335" s="46"/>
    </row>
    <row r="1336" spans="1:31" customHeight="1" ht="12.75" s="10" customFormat="1">
      <c r="A1336" s="226"/>
      <c r="B1336" s="266" t="s">
        <v>2204</v>
      </c>
      <c r="C1336" s="181" t="s">
        <v>1992</v>
      </c>
      <c r="D1336" s="181" t="s">
        <v>20</v>
      </c>
      <c r="E1336" s="226" t="s">
        <v>21</v>
      </c>
      <c r="F1336" s="587" t="s">
        <v>1047</v>
      </c>
      <c r="G1336" s="588"/>
      <c r="H1336" s="588"/>
      <c r="I1336" s="589"/>
      <c r="J1336" s="257" t="s">
        <v>23</v>
      </c>
      <c r="K1336" s="202">
        <f>L1336+M1336</f>
        <v>2400</v>
      </c>
      <c r="L1336" s="255">
        <v>2400</v>
      </c>
      <c r="M1336" s="237"/>
      <c r="N1336" s="174"/>
      <c r="P1336" s="252"/>
      <c r="Q1336" s="453"/>
      <c r="R1336" s="47"/>
      <c r="S1336" s="47"/>
      <c r="T1336" s="46"/>
    </row>
    <row r="1337" spans="1:31" customHeight="1" ht="12.75" s="10" customFormat="1">
      <c r="A1337" s="226"/>
      <c r="B1337" s="266" t="s">
        <v>2205</v>
      </c>
      <c r="C1337" s="181" t="s">
        <v>1992</v>
      </c>
      <c r="D1337" s="181" t="s">
        <v>20</v>
      </c>
      <c r="E1337" s="226" t="s">
        <v>21</v>
      </c>
      <c r="F1337" s="587" t="s">
        <v>1047</v>
      </c>
      <c r="G1337" s="588"/>
      <c r="H1337" s="588"/>
      <c r="I1337" s="589"/>
      <c r="J1337" s="257" t="s">
        <v>23</v>
      </c>
      <c r="K1337" s="202">
        <f>L1337+M1337</f>
        <v>14400</v>
      </c>
      <c r="L1337" s="255">
        <v>14400</v>
      </c>
      <c r="M1337" s="237"/>
      <c r="N1337" s="174"/>
      <c r="P1337" s="252"/>
      <c r="Q1337" s="453"/>
      <c r="R1337" s="47"/>
      <c r="S1337" s="47"/>
      <c r="T1337" s="46"/>
    </row>
    <row r="1338" spans="1:31" customHeight="1" ht="12.75" s="10" customFormat="1">
      <c r="A1338" s="226"/>
      <c r="B1338" s="266" t="s">
        <v>2206</v>
      </c>
      <c r="C1338" s="181" t="s">
        <v>1992</v>
      </c>
      <c r="D1338" s="181" t="s">
        <v>20</v>
      </c>
      <c r="E1338" s="226" t="s">
        <v>21</v>
      </c>
      <c r="F1338" s="587" t="s">
        <v>1047</v>
      </c>
      <c r="G1338" s="588"/>
      <c r="H1338" s="588"/>
      <c r="I1338" s="589"/>
      <c r="J1338" s="257" t="s">
        <v>23</v>
      </c>
      <c r="K1338" s="202">
        <f>L1338+M1338</f>
        <v>1500</v>
      </c>
      <c r="L1338" s="255">
        <v>1500</v>
      </c>
      <c r="M1338" s="237"/>
      <c r="N1338" s="174"/>
      <c r="P1338" s="252"/>
      <c r="Q1338" s="453"/>
      <c r="R1338" s="47"/>
      <c r="S1338" s="47"/>
      <c r="T1338" s="46"/>
    </row>
    <row r="1339" spans="1:31" customHeight="1" ht="12.75" s="10" customFormat="1">
      <c r="A1339" s="226"/>
      <c r="B1339" s="266" t="s">
        <v>2207</v>
      </c>
      <c r="C1339" s="181" t="s">
        <v>1992</v>
      </c>
      <c r="D1339" s="181" t="s">
        <v>20</v>
      </c>
      <c r="E1339" s="226" t="s">
        <v>21</v>
      </c>
      <c r="F1339" s="587" t="s">
        <v>1047</v>
      </c>
      <c r="G1339" s="588"/>
      <c r="H1339" s="588"/>
      <c r="I1339" s="589"/>
      <c r="J1339" s="257" t="s">
        <v>23</v>
      </c>
      <c r="K1339" s="202">
        <f>L1339+M1339</f>
        <v>2000</v>
      </c>
      <c r="L1339" s="255">
        <v>2000</v>
      </c>
      <c r="M1339" s="237"/>
      <c r="N1339" s="174"/>
      <c r="P1339" s="252"/>
      <c r="Q1339" s="453"/>
      <c r="R1339" s="47"/>
      <c r="S1339" s="47"/>
      <c r="T1339" s="46"/>
    </row>
    <row r="1340" spans="1:31" customHeight="1" ht="12.75" s="10" customFormat="1">
      <c r="A1340" s="226"/>
      <c r="B1340" s="266" t="s">
        <v>2208</v>
      </c>
      <c r="C1340" s="181" t="s">
        <v>1992</v>
      </c>
      <c r="D1340" s="181" t="s">
        <v>20</v>
      </c>
      <c r="E1340" s="226" t="s">
        <v>21</v>
      </c>
      <c r="F1340" s="587" t="s">
        <v>1047</v>
      </c>
      <c r="G1340" s="588"/>
      <c r="H1340" s="588"/>
      <c r="I1340" s="589"/>
      <c r="J1340" s="257" t="s">
        <v>23</v>
      </c>
      <c r="K1340" s="202">
        <f>L1340+M1340</f>
        <v>2200</v>
      </c>
      <c r="L1340" s="255">
        <v>2200</v>
      </c>
      <c r="M1340" s="237"/>
      <c r="N1340" s="174"/>
      <c r="P1340" s="252"/>
      <c r="Q1340" s="453"/>
      <c r="R1340" s="47"/>
      <c r="S1340" s="47"/>
      <c r="T1340" s="46"/>
    </row>
    <row r="1341" spans="1:31" customHeight="1" ht="12.75" s="10" customFormat="1">
      <c r="A1341" s="226"/>
      <c r="B1341" s="266" t="s">
        <v>2209</v>
      </c>
      <c r="C1341" s="181" t="s">
        <v>1992</v>
      </c>
      <c r="D1341" s="181" t="s">
        <v>20</v>
      </c>
      <c r="E1341" s="226" t="s">
        <v>21</v>
      </c>
      <c r="F1341" s="587" t="s">
        <v>1047</v>
      </c>
      <c r="G1341" s="588"/>
      <c r="H1341" s="588"/>
      <c r="I1341" s="589"/>
      <c r="J1341" s="257" t="s">
        <v>23</v>
      </c>
      <c r="K1341" s="202">
        <f>L1341+M1341</f>
        <v>2376</v>
      </c>
      <c r="L1341" s="255">
        <v>2376</v>
      </c>
      <c r="M1341" s="237"/>
      <c r="N1341" s="174"/>
      <c r="P1341" s="252"/>
      <c r="Q1341" s="453"/>
      <c r="R1341" s="47"/>
      <c r="S1341" s="47"/>
      <c r="T1341" s="46"/>
    </row>
    <row r="1342" spans="1:31" customHeight="1" ht="12.75" s="10" customFormat="1">
      <c r="A1342" s="226"/>
      <c r="B1342" s="379" t="s">
        <v>2210</v>
      </c>
      <c r="C1342" s="181" t="s">
        <v>1992</v>
      </c>
      <c r="D1342" s="181" t="s">
        <v>20</v>
      </c>
      <c r="E1342" s="226" t="s">
        <v>21</v>
      </c>
      <c r="F1342" s="587" t="s">
        <v>1047</v>
      </c>
      <c r="G1342" s="588"/>
      <c r="H1342" s="588"/>
      <c r="I1342" s="589"/>
      <c r="J1342" s="257" t="s">
        <v>23</v>
      </c>
      <c r="K1342" s="202">
        <f>L1342+M1342</f>
        <v>3000</v>
      </c>
      <c r="L1342" s="255">
        <v>3000</v>
      </c>
      <c r="M1342" s="237"/>
      <c r="N1342" s="174"/>
      <c r="P1342" s="252"/>
      <c r="Q1342" s="453"/>
      <c r="R1342" s="47"/>
      <c r="S1342" s="47"/>
      <c r="T1342" s="46"/>
    </row>
    <row r="1343" spans="1:31" customHeight="1" ht="12.75" s="10" customFormat="1">
      <c r="A1343" s="226"/>
      <c r="B1343" s="266" t="s">
        <v>2211</v>
      </c>
      <c r="C1343" s="181" t="s">
        <v>1992</v>
      </c>
      <c r="D1343" s="181" t="s">
        <v>20</v>
      </c>
      <c r="E1343" s="226" t="s">
        <v>21</v>
      </c>
      <c r="F1343" s="587" t="s">
        <v>1047</v>
      </c>
      <c r="G1343" s="588"/>
      <c r="H1343" s="588"/>
      <c r="I1343" s="589"/>
      <c r="J1343" s="257" t="s">
        <v>23</v>
      </c>
      <c r="K1343" s="202">
        <f>L1343+M1343</f>
        <v>8400</v>
      </c>
      <c r="L1343" s="255">
        <v>8400</v>
      </c>
      <c r="M1343" s="237"/>
      <c r="N1343" s="174"/>
      <c r="P1343" s="252"/>
      <c r="Q1343" s="453"/>
      <c r="R1343" s="47"/>
      <c r="S1343" s="47"/>
      <c r="T1343" s="46"/>
    </row>
    <row r="1344" spans="1:31" customHeight="1" ht="12.75" s="10" customFormat="1">
      <c r="A1344" s="226"/>
      <c r="B1344" s="266" t="s">
        <v>2212</v>
      </c>
      <c r="C1344" s="181" t="s">
        <v>1992</v>
      </c>
      <c r="D1344" s="181" t="s">
        <v>20</v>
      </c>
      <c r="E1344" s="226" t="s">
        <v>21</v>
      </c>
      <c r="F1344" s="587" t="s">
        <v>1047</v>
      </c>
      <c r="G1344" s="588"/>
      <c r="H1344" s="588"/>
      <c r="I1344" s="589"/>
      <c r="J1344" s="257" t="s">
        <v>23</v>
      </c>
      <c r="K1344" s="202">
        <f>L1344+M1344</f>
        <v>10500</v>
      </c>
      <c r="L1344" s="255">
        <v>10500</v>
      </c>
      <c r="M1344" s="237"/>
      <c r="N1344" s="174"/>
      <c r="P1344" s="252"/>
      <c r="Q1344" s="453"/>
      <c r="R1344" s="47"/>
      <c r="S1344" s="47"/>
      <c r="T1344" s="46"/>
    </row>
    <row r="1345" spans="1:31" customHeight="1" ht="12.75" s="10" customFormat="1">
      <c r="A1345" s="226"/>
      <c r="B1345" s="266" t="s">
        <v>2213</v>
      </c>
      <c r="C1345" s="181" t="s">
        <v>1992</v>
      </c>
      <c r="D1345" s="181" t="s">
        <v>20</v>
      </c>
      <c r="E1345" s="226" t="s">
        <v>21</v>
      </c>
      <c r="F1345" s="587" t="s">
        <v>1047</v>
      </c>
      <c r="G1345" s="588"/>
      <c r="H1345" s="588"/>
      <c r="I1345" s="589"/>
      <c r="J1345" s="257" t="s">
        <v>23</v>
      </c>
      <c r="K1345" s="202">
        <f>L1345+M1345</f>
        <v>10500</v>
      </c>
      <c r="L1345" s="255">
        <v>10500</v>
      </c>
      <c r="M1345" s="237"/>
      <c r="N1345" s="174"/>
      <c r="P1345" s="252"/>
      <c r="Q1345" s="453"/>
      <c r="R1345" s="47"/>
      <c r="S1345" s="47"/>
      <c r="T1345" s="46"/>
    </row>
    <row r="1346" spans="1:31" customHeight="1" ht="12.75" s="10" customFormat="1">
      <c r="A1346" s="226"/>
      <c r="B1346" s="266" t="s">
        <v>2214</v>
      </c>
      <c r="C1346" s="181" t="s">
        <v>1992</v>
      </c>
      <c r="D1346" s="181" t="s">
        <v>20</v>
      </c>
      <c r="E1346" s="226" t="s">
        <v>21</v>
      </c>
      <c r="F1346" s="587" t="s">
        <v>1047</v>
      </c>
      <c r="G1346" s="588"/>
      <c r="H1346" s="588"/>
      <c r="I1346" s="589"/>
      <c r="J1346" s="257" t="s">
        <v>23</v>
      </c>
      <c r="K1346" s="202">
        <f>L1346+M1346</f>
        <v>2400</v>
      </c>
      <c r="L1346" s="255">
        <v>2400</v>
      </c>
      <c r="M1346" s="237"/>
      <c r="N1346" s="174"/>
      <c r="P1346" s="252"/>
      <c r="Q1346" s="453"/>
      <c r="R1346" s="47"/>
      <c r="S1346" s="47"/>
      <c r="T1346" s="46"/>
    </row>
    <row r="1347" spans="1:31" customHeight="1" ht="12.75" s="10" customFormat="1">
      <c r="A1347" s="226"/>
      <c r="B1347" s="266" t="s">
        <v>2215</v>
      </c>
      <c r="C1347" s="181" t="s">
        <v>1992</v>
      </c>
      <c r="D1347" s="181" t="s">
        <v>20</v>
      </c>
      <c r="E1347" s="226" t="s">
        <v>21</v>
      </c>
      <c r="F1347" s="587" t="s">
        <v>1047</v>
      </c>
      <c r="G1347" s="588"/>
      <c r="H1347" s="588"/>
      <c r="I1347" s="589"/>
      <c r="J1347" s="257" t="s">
        <v>23</v>
      </c>
      <c r="K1347" s="202">
        <f>L1347+M1347</f>
        <v>3750</v>
      </c>
      <c r="L1347" s="255">
        <v>3750</v>
      </c>
      <c r="M1347" s="237"/>
      <c r="N1347" s="174"/>
      <c r="P1347" s="252"/>
      <c r="Q1347" s="453"/>
      <c r="R1347" s="47"/>
      <c r="S1347" s="47"/>
      <c r="T1347" s="46"/>
    </row>
    <row r="1348" spans="1:31" customHeight="1" ht="12.75" s="10" customFormat="1">
      <c r="A1348" s="226"/>
      <c r="B1348" s="266" t="s">
        <v>2216</v>
      </c>
      <c r="C1348" s="181" t="s">
        <v>1992</v>
      </c>
      <c r="D1348" s="181" t="s">
        <v>20</v>
      </c>
      <c r="E1348" s="226" t="s">
        <v>21</v>
      </c>
      <c r="F1348" s="587" t="s">
        <v>1047</v>
      </c>
      <c r="G1348" s="588"/>
      <c r="H1348" s="588"/>
      <c r="I1348" s="589"/>
      <c r="J1348" s="257" t="s">
        <v>23</v>
      </c>
      <c r="K1348" s="202">
        <f>L1348+M1348</f>
        <v>1125</v>
      </c>
      <c r="L1348" s="255">
        <v>1125</v>
      </c>
      <c r="M1348" s="237"/>
      <c r="N1348" s="174"/>
      <c r="P1348" s="252"/>
      <c r="Q1348" s="453"/>
      <c r="R1348" s="47"/>
      <c r="S1348" s="47"/>
      <c r="T1348" s="46"/>
    </row>
    <row r="1349" spans="1:31" customHeight="1" ht="12.75" s="10" customFormat="1">
      <c r="A1349" s="226"/>
      <c r="B1349" s="266" t="s">
        <v>2217</v>
      </c>
      <c r="C1349" s="181" t="s">
        <v>1992</v>
      </c>
      <c r="D1349" s="181" t="s">
        <v>20</v>
      </c>
      <c r="E1349" s="226" t="s">
        <v>21</v>
      </c>
      <c r="F1349" s="587" t="s">
        <v>1047</v>
      </c>
      <c r="G1349" s="588"/>
      <c r="H1349" s="588"/>
      <c r="I1349" s="589"/>
      <c r="J1349" s="257" t="s">
        <v>23</v>
      </c>
      <c r="K1349" s="202">
        <f>L1349+M1349</f>
        <v>3000</v>
      </c>
      <c r="L1349" s="255">
        <v>3000</v>
      </c>
      <c r="M1349" s="237"/>
      <c r="N1349" s="174"/>
      <c r="P1349" s="252"/>
      <c r="Q1349" s="453"/>
      <c r="R1349" s="47"/>
      <c r="S1349" s="47"/>
      <c r="T1349" s="46"/>
    </row>
    <row r="1350" spans="1:31" customHeight="1" ht="12.75" s="10" customFormat="1">
      <c r="A1350" s="226"/>
      <c r="B1350" s="266" t="s">
        <v>2218</v>
      </c>
      <c r="C1350" s="181" t="s">
        <v>1992</v>
      </c>
      <c r="D1350" s="181" t="s">
        <v>20</v>
      </c>
      <c r="E1350" s="226" t="s">
        <v>21</v>
      </c>
      <c r="F1350" s="587" t="s">
        <v>1047</v>
      </c>
      <c r="G1350" s="588"/>
      <c r="H1350" s="588"/>
      <c r="I1350" s="589"/>
      <c r="J1350" s="257" t="s">
        <v>23</v>
      </c>
      <c r="K1350" s="202">
        <f>L1350+M1350</f>
        <v>1250</v>
      </c>
      <c r="L1350" s="255">
        <v>1250</v>
      </c>
      <c r="M1350" s="237"/>
      <c r="N1350" s="174"/>
      <c r="P1350" s="252"/>
      <c r="Q1350" s="453"/>
      <c r="R1350" s="47"/>
      <c r="S1350" s="47"/>
      <c r="T1350" s="46"/>
    </row>
    <row r="1351" spans="1:31" customHeight="1" ht="12.75" s="10" customFormat="1">
      <c r="A1351" s="226"/>
      <c r="B1351" s="266" t="s">
        <v>2219</v>
      </c>
      <c r="C1351" s="181" t="s">
        <v>1992</v>
      </c>
      <c r="D1351" s="181" t="s">
        <v>20</v>
      </c>
      <c r="E1351" s="226" t="s">
        <v>21</v>
      </c>
      <c r="F1351" s="587" t="s">
        <v>1047</v>
      </c>
      <c r="G1351" s="588"/>
      <c r="H1351" s="588"/>
      <c r="I1351" s="589"/>
      <c r="J1351" s="257" t="s">
        <v>23</v>
      </c>
      <c r="K1351" s="202">
        <f>L1351+M1351</f>
        <v>3120</v>
      </c>
      <c r="L1351" s="255">
        <v>3120</v>
      </c>
      <c r="M1351" s="237"/>
      <c r="N1351" s="174"/>
      <c r="P1351" s="252"/>
      <c r="Q1351" s="453"/>
      <c r="R1351" s="47"/>
      <c r="S1351" s="47"/>
      <c r="T1351" s="46"/>
    </row>
    <row r="1352" spans="1:31" customHeight="1" ht="12.75" s="10" customFormat="1">
      <c r="A1352" s="226"/>
      <c r="B1352" s="379" t="s">
        <v>2220</v>
      </c>
      <c r="C1352" s="181" t="s">
        <v>1992</v>
      </c>
      <c r="D1352" s="181" t="s">
        <v>20</v>
      </c>
      <c r="E1352" s="226" t="s">
        <v>21</v>
      </c>
      <c r="F1352" s="587" t="s">
        <v>1047</v>
      </c>
      <c r="G1352" s="588"/>
      <c r="H1352" s="588"/>
      <c r="I1352" s="589"/>
      <c r="J1352" s="257" t="s">
        <v>23</v>
      </c>
      <c r="K1352" s="202">
        <f>L1352+M1352</f>
        <v>900</v>
      </c>
      <c r="L1352" s="255">
        <v>900</v>
      </c>
      <c r="M1352" s="237"/>
      <c r="N1352" s="174"/>
      <c r="P1352" s="252"/>
      <c r="Q1352" s="453"/>
      <c r="R1352" s="47"/>
      <c r="S1352" s="47"/>
      <c r="T1352" s="46"/>
    </row>
    <row r="1353" spans="1:31" customHeight="1" ht="12.75" s="10" customFormat="1">
      <c r="A1353" s="226"/>
      <c r="B1353" s="266" t="s">
        <v>2221</v>
      </c>
      <c r="C1353" s="181" t="s">
        <v>1992</v>
      </c>
      <c r="D1353" s="181" t="s">
        <v>20</v>
      </c>
      <c r="E1353" s="226" t="s">
        <v>21</v>
      </c>
      <c r="F1353" s="587" t="s">
        <v>1047</v>
      </c>
      <c r="G1353" s="588"/>
      <c r="H1353" s="588"/>
      <c r="I1353" s="589"/>
      <c r="J1353" s="257" t="s">
        <v>23</v>
      </c>
      <c r="K1353" s="202">
        <f>L1353+M1353</f>
        <v>600</v>
      </c>
      <c r="L1353" s="255">
        <v>600</v>
      </c>
      <c r="M1353" s="237"/>
      <c r="N1353" s="174"/>
      <c r="P1353" s="252"/>
      <c r="Q1353" s="453"/>
      <c r="R1353" s="47"/>
      <c r="S1353" s="47"/>
      <c r="T1353" s="46"/>
    </row>
    <row r="1354" spans="1:31" customHeight="1" ht="12.75" s="10" customFormat="1">
      <c r="A1354" s="226"/>
      <c r="B1354" s="266" t="s">
        <v>2222</v>
      </c>
      <c r="C1354" s="181" t="s">
        <v>1992</v>
      </c>
      <c r="D1354" s="181" t="s">
        <v>20</v>
      </c>
      <c r="E1354" s="226" t="s">
        <v>21</v>
      </c>
      <c r="F1354" s="587" t="s">
        <v>1047</v>
      </c>
      <c r="G1354" s="588"/>
      <c r="H1354" s="588"/>
      <c r="I1354" s="589"/>
      <c r="J1354" s="257" t="s">
        <v>23</v>
      </c>
      <c r="K1354" s="202">
        <f>L1354+M1354</f>
        <v>10000</v>
      </c>
      <c r="L1354" s="255">
        <v>10000</v>
      </c>
      <c r="M1354" s="237"/>
      <c r="N1354" s="174"/>
      <c r="P1354" s="252"/>
      <c r="Q1354" s="453"/>
      <c r="R1354" s="47"/>
      <c r="S1354" s="47"/>
      <c r="T1354" s="46"/>
    </row>
    <row r="1355" spans="1:31" customHeight="1" ht="12.75" s="10" customFormat="1">
      <c r="A1355" s="226"/>
      <c r="B1355" s="266" t="s">
        <v>2223</v>
      </c>
      <c r="C1355" s="181" t="s">
        <v>1992</v>
      </c>
      <c r="D1355" s="181" t="s">
        <v>20</v>
      </c>
      <c r="E1355" s="226" t="s">
        <v>21</v>
      </c>
      <c r="F1355" s="587" t="s">
        <v>1047</v>
      </c>
      <c r="G1355" s="588"/>
      <c r="H1355" s="588"/>
      <c r="I1355" s="589"/>
      <c r="J1355" s="257" t="s">
        <v>23</v>
      </c>
      <c r="K1355" s="202">
        <f>L1355+M1355</f>
        <v>1800</v>
      </c>
      <c r="L1355" s="255">
        <v>1800</v>
      </c>
      <c r="M1355" s="237"/>
      <c r="N1355" s="174"/>
      <c r="P1355" s="252"/>
      <c r="Q1355" s="453"/>
      <c r="R1355" s="47"/>
      <c r="S1355" s="47"/>
      <c r="T1355" s="46"/>
    </row>
    <row r="1356" spans="1:31" customHeight="1" ht="12.75" s="10" customFormat="1">
      <c r="A1356" s="226"/>
      <c r="B1356" s="265" t="s">
        <v>2224</v>
      </c>
      <c r="C1356" s="181" t="s">
        <v>1992</v>
      </c>
      <c r="D1356" s="181" t="s">
        <v>20</v>
      </c>
      <c r="E1356" s="226" t="s">
        <v>21</v>
      </c>
      <c r="F1356" s="587" t="s">
        <v>1047</v>
      </c>
      <c r="G1356" s="588"/>
      <c r="H1356" s="588"/>
      <c r="I1356" s="589"/>
      <c r="J1356" s="257" t="s">
        <v>23</v>
      </c>
      <c r="K1356" s="202">
        <f>L1356+M1356</f>
        <v>3900</v>
      </c>
      <c r="L1356" s="255">
        <v>3900</v>
      </c>
      <c r="M1356" s="237"/>
      <c r="N1356" s="174"/>
      <c r="P1356" s="252"/>
      <c r="Q1356" s="453"/>
      <c r="R1356" s="47"/>
      <c r="S1356" s="47"/>
      <c r="T1356" s="46"/>
    </row>
    <row r="1357" spans="1:31" customHeight="1" ht="12.75" s="10" customFormat="1">
      <c r="A1357" s="226"/>
      <c r="B1357" s="266" t="s">
        <v>2225</v>
      </c>
      <c r="C1357" s="181" t="s">
        <v>1992</v>
      </c>
      <c r="D1357" s="181" t="s">
        <v>20</v>
      </c>
      <c r="E1357" s="226" t="s">
        <v>21</v>
      </c>
      <c r="F1357" s="587" t="s">
        <v>1047</v>
      </c>
      <c r="G1357" s="588"/>
      <c r="H1357" s="588"/>
      <c r="I1357" s="589"/>
      <c r="J1357" s="257" t="s">
        <v>23</v>
      </c>
      <c r="K1357" s="202">
        <f>L1357+M1357</f>
        <v>200</v>
      </c>
      <c r="L1357" s="255">
        <v>200</v>
      </c>
      <c r="M1357" s="237"/>
      <c r="N1357" s="174"/>
      <c r="P1357" s="252"/>
      <c r="Q1357" s="453"/>
      <c r="R1357" s="47"/>
      <c r="S1357" s="47"/>
      <c r="T1357" s="46"/>
    </row>
    <row r="1358" spans="1:31" customHeight="1" ht="12.75" s="10" customFormat="1">
      <c r="A1358" s="226"/>
      <c r="B1358" s="263" t="s">
        <v>2226</v>
      </c>
      <c r="C1358" s="181" t="s">
        <v>1992</v>
      </c>
      <c r="D1358" s="181" t="s">
        <v>20</v>
      </c>
      <c r="E1358" s="226" t="s">
        <v>21</v>
      </c>
      <c r="F1358" s="587" t="s">
        <v>1047</v>
      </c>
      <c r="G1358" s="588"/>
      <c r="H1358" s="588"/>
      <c r="I1358" s="589"/>
      <c r="J1358" s="257" t="s">
        <v>23</v>
      </c>
      <c r="K1358" s="202">
        <f>L1358+M1358</f>
        <v>200000</v>
      </c>
      <c r="L1358" s="255">
        <v>200000</v>
      </c>
      <c r="M1358" s="237"/>
      <c r="N1358" s="174"/>
      <c r="P1358" s="252"/>
      <c r="Q1358" s="453"/>
      <c r="R1358" s="47"/>
      <c r="S1358" s="47"/>
      <c r="T1358" s="46"/>
    </row>
    <row r="1359" spans="1:31" customHeight="1" ht="12.75" s="10" customFormat="1">
      <c r="A1359" s="226"/>
      <c r="B1359" s="263" t="s">
        <v>2227</v>
      </c>
      <c r="C1359" s="181" t="s">
        <v>1992</v>
      </c>
      <c r="D1359" s="181" t="s">
        <v>20</v>
      </c>
      <c r="E1359" s="226" t="s">
        <v>21</v>
      </c>
      <c r="F1359" s="587" t="s">
        <v>1047</v>
      </c>
      <c r="G1359" s="588"/>
      <c r="H1359" s="588"/>
      <c r="I1359" s="589"/>
      <c r="J1359" s="257" t="s">
        <v>23</v>
      </c>
      <c r="K1359" s="202">
        <f>L1359+M1359</f>
        <v>40000</v>
      </c>
      <c r="L1359" s="255">
        <v>40000</v>
      </c>
      <c r="M1359" s="237"/>
      <c r="N1359" s="174"/>
      <c r="P1359" s="252"/>
      <c r="Q1359" s="453"/>
      <c r="R1359" s="47"/>
      <c r="S1359" s="47"/>
      <c r="T1359" s="46"/>
    </row>
    <row r="1360" spans="1:31" customHeight="1" ht="12.75" s="10" customFormat="1">
      <c r="A1360" s="226"/>
      <c r="B1360" s="263" t="s">
        <v>2228</v>
      </c>
      <c r="C1360" s="181" t="s">
        <v>1992</v>
      </c>
      <c r="D1360" s="181" t="s">
        <v>20</v>
      </c>
      <c r="E1360" s="226" t="s">
        <v>21</v>
      </c>
      <c r="F1360" s="587" t="s">
        <v>1047</v>
      </c>
      <c r="G1360" s="588"/>
      <c r="H1360" s="588"/>
      <c r="I1360" s="589"/>
      <c r="J1360" s="257" t="s">
        <v>23</v>
      </c>
      <c r="K1360" s="202">
        <f>L1360+M1360</f>
        <v>40000</v>
      </c>
      <c r="L1360" s="255">
        <v>40000</v>
      </c>
      <c r="M1360" s="237"/>
      <c r="N1360" s="174"/>
      <c r="P1360" s="252"/>
      <c r="Q1360" s="453"/>
      <c r="R1360" s="47"/>
      <c r="S1360" s="47"/>
      <c r="T1360" s="46"/>
    </row>
    <row r="1361" spans="1:31" customHeight="1" ht="12.75" s="10" customFormat="1">
      <c r="A1361" s="226"/>
      <c r="B1361" s="263" t="s">
        <v>2229</v>
      </c>
      <c r="C1361" s="181" t="s">
        <v>1992</v>
      </c>
      <c r="D1361" s="181" t="s">
        <v>20</v>
      </c>
      <c r="E1361" s="226" t="s">
        <v>21</v>
      </c>
      <c r="F1361" s="587" t="s">
        <v>1047</v>
      </c>
      <c r="G1361" s="588"/>
      <c r="H1361" s="588"/>
      <c r="I1361" s="589"/>
      <c r="J1361" s="257" t="s">
        <v>23</v>
      </c>
      <c r="K1361" s="202">
        <f>L1361+M1361</f>
        <v>60000</v>
      </c>
      <c r="L1361" s="255">
        <v>60000</v>
      </c>
      <c r="M1361" s="237"/>
      <c r="N1361" s="174"/>
      <c r="P1361" s="252"/>
      <c r="Q1361" s="453"/>
      <c r="R1361" s="47"/>
      <c r="S1361" s="47"/>
      <c r="T1361" s="46"/>
    </row>
    <row r="1362" spans="1:31" customHeight="1" ht="12.75" s="10" customFormat="1">
      <c r="A1362" s="226"/>
      <c r="B1362" s="263" t="s">
        <v>2230</v>
      </c>
      <c r="C1362" s="181" t="s">
        <v>1992</v>
      </c>
      <c r="D1362" s="181" t="s">
        <v>20</v>
      </c>
      <c r="E1362" s="226" t="s">
        <v>21</v>
      </c>
      <c r="F1362" s="587" t="s">
        <v>1047</v>
      </c>
      <c r="G1362" s="588"/>
      <c r="H1362" s="588"/>
      <c r="I1362" s="589"/>
      <c r="J1362" s="257" t="s">
        <v>23</v>
      </c>
      <c r="K1362" s="202">
        <f>L1362+M1362</f>
        <v>100000</v>
      </c>
      <c r="L1362" s="255">
        <v>100000</v>
      </c>
      <c r="M1362" s="237"/>
      <c r="N1362" s="174"/>
      <c r="P1362" s="252"/>
      <c r="Q1362" s="453"/>
      <c r="R1362" s="47"/>
      <c r="S1362" s="47"/>
      <c r="T1362" s="46"/>
    </row>
    <row r="1363" spans="1:31" customHeight="1" ht="12.75" s="10" customFormat="1">
      <c r="A1363" s="226"/>
      <c r="B1363" s="263" t="s">
        <v>2231</v>
      </c>
      <c r="C1363" s="181" t="s">
        <v>1992</v>
      </c>
      <c r="D1363" s="181" t="s">
        <v>20</v>
      </c>
      <c r="E1363" s="226" t="s">
        <v>21</v>
      </c>
      <c r="F1363" s="587" t="s">
        <v>1047</v>
      </c>
      <c r="G1363" s="588"/>
      <c r="H1363" s="588"/>
      <c r="I1363" s="589"/>
      <c r="J1363" s="257" t="s">
        <v>23</v>
      </c>
      <c r="K1363" s="202">
        <f>L1363+M1363</f>
        <v>135000</v>
      </c>
      <c r="L1363" s="255">
        <v>135000</v>
      </c>
      <c r="M1363" s="237"/>
      <c r="N1363" s="174"/>
      <c r="P1363" s="252"/>
      <c r="Q1363" s="453"/>
      <c r="R1363" s="47"/>
      <c r="S1363" s="47"/>
      <c r="T1363" s="46"/>
    </row>
    <row r="1364" spans="1:31" customHeight="1" ht="12.75" s="10" customFormat="1">
      <c r="A1364" s="226"/>
      <c r="B1364" s="263" t="s">
        <v>2232</v>
      </c>
      <c r="C1364" s="181" t="s">
        <v>1992</v>
      </c>
      <c r="D1364" s="181" t="s">
        <v>20</v>
      </c>
      <c r="E1364" s="226" t="s">
        <v>21</v>
      </c>
      <c r="F1364" s="587" t="s">
        <v>1047</v>
      </c>
      <c r="G1364" s="588"/>
      <c r="H1364" s="588"/>
      <c r="I1364" s="589"/>
      <c r="J1364" s="257" t="s">
        <v>23</v>
      </c>
      <c r="K1364" s="202">
        <f>L1364+M1364</f>
        <v>10000</v>
      </c>
      <c r="L1364" s="255">
        <v>10000</v>
      </c>
      <c r="M1364" s="237"/>
      <c r="N1364" s="174"/>
      <c r="P1364" s="252"/>
      <c r="Q1364" s="453"/>
      <c r="R1364" s="47"/>
      <c r="S1364" s="47"/>
      <c r="T1364" s="46"/>
    </row>
    <row r="1365" spans="1:31" customHeight="1" ht="12.75" s="10" customFormat="1">
      <c r="A1365" s="226"/>
      <c r="B1365" s="263" t="s">
        <v>2233</v>
      </c>
      <c r="C1365" s="181" t="s">
        <v>1992</v>
      </c>
      <c r="D1365" s="181" t="s">
        <v>20</v>
      </c>
      <c r="E1365" s="226" t="s">
        <v>21</v>
      </c>
      <c r="F1365" s="587" t="s">
        <v>1047</v>
      </c>
      <c r="G1365" s="588"/>
      <c r="H1365" s="588"/>
      <c r="I1365" s="589"/>
      <c r="J1365" s="257" t="s">
        <v>23</v>
      </c>
      <c r="K1365" s="202">
        <f>L1365+M1365</f>
        <v>15000</v>
      </c>
      <c r="L1365" s="255">
        <v>15000</v>
      </c>
      <c r="M1365" s="237"/>
      <c r="N1365" s="174"/>
      <c r="P1365" s="252"/>
      <c r="Q1365" s="453"/>
      <c r="R1365" s="47"/>
      <c r="S1365" s="47"/>
      <c r="T1365" s="46"/>
    </row>
    <row r="1366" spans="1:31" customHeight="1" ht="12.75" s="10" customFormat="1">
      <c r="A1366" s="226"/>
      <c r="B1366" s="263" t="s">
        <v>2234</v>
      </c>
      <c r="C1366" s="181" t="s">
        <v>1992</v>
      </c>
      <c r="D1366" s="181" t="s">
        <v>20</v>
      </c>
      <c r="E1366" s="226" t="s">
        <v>21</v>
      </c>
      <c r="F1366" s="587" t="s">
        <v>1047</v>
      </c>
      <c r="G1366" s="588"/>
      <c r="H1366" s="588"/>
      <c r="I1366" s="589"/>
      <c r="J1366" s="257" t="s">
        <v>23</v>
      </c>
      <c r="K1366" s="202">
        <f>L1366+M1366</f>
        <v>15000</v>
      </c>
      <c r="L1366" s="255">
        <v>15000</v>
      </c>
      <c r="M1366" s="237"/>
      <c r="N1366" s="174"/>
      <c r="P1366" s="252"/>
      <c r="Q1366" s="453"/>
      <c r="R1366" s="47"/>
      <c r="S1366" s="47"/>
      <c r="T1366" s="46"/>
    </row>
    <row r="1367" spans="1:31" customHeight="1" ht="12.75" s="10" customFormat="1">
      <c r="A1367" s="226"/>
      <c r="B1367" s="263" t="s">
        <v>2235</v>
      </c>
      <c r="C1367" s="181" t="s">
        <v>1992</v>
      </c>
      <c r="D1367" s="181" t="s">
        <v>20</v>
      </c>
      <c r="E1367" s="226" t="s">
        <v>21</v>
      </c>
      <c r="F1367" s="587" t="s">
        <v>1047</v>
      </c>
      <c r="G1367" s="588"/>
      <c r="H1367" s="588"/>
      <c r="I1367" s="589"/>
      <c r="J1367" s="257" t="s">
        <v>23</v>
      </c>
      <c r="K1367" s="202">
        <f>L1367+M1367</f>
        <v>5000</v>
      </c>
      <c r="L1367" s="255">
        <v>5000</v>
      </c>
      <c r="M1367" s="237"/>
      <c r="N1367" s="174"/>
      <c r="P1367" s="252"/>
      <c r="Q1367" s="453"/>
      <c r="R1367" s="47"/>
      <c r="S1367" s="47"/>
      <c r="T1367" s="46"/>
    </row>
    <row r="1368" spans="1:31" customHeight="1" ht="12.75" s="10" customFormat="1">
      <c r="A1368" s="226"/>
      <c r="B1368" s="263" t="s">
        <v>2236</v>
      </c>
      <c r="C1368" s="181" t="s">
        <v>1992</v>
      </c>
      <c r="D1368" s="181" t="s">
        <v>20</v>
      </c>
      <c r="E1368" s="226" t="s">
        <v>21</v>
      </c>
      <c r="F1368" s="587" t="s">
        <v>1047</v>
      </c>
      <c r="G1368" s="588"/>
      <c r="H1368" s="588"/>
      <c r="I1368" s="589"/>
      <c r="J1368" s="257" t="s">
        <v>23</v>
      </c>
      <c r="K1368" s="202">
        <f>L1368+M1368</f>
        <v>10000</v>
      </c>
      <c r="L1368" s="255">
        <v>10000</v>
      </c>
      <c r="M1368" s="237"/>
      <c r="N1368" s="174"/>
      <c r="P1368" s="252"/>
      <c r="Q1368" s="453"/>
      <c r="R1368" s="47"/>
      <c r="S1368" s="47"/>
      <c r="T1368" s="46"/>
    </row>
    <row r="1369" spans="1:31" customHeight="1" ht="12.75" s="10" customFormat="1">
      <c r="A1369" s="226"/>
      <c r="B1369" s="263" t="s">
        <v>2237</v>
      </c>
      <c r="C1369" s="181" t="s">
        <v>1992</v>
      </c>
      <c r="D1369" s="181" t="s">
        <v>20</v>
      </c>
      <c r="E1369" s="226" t="s">
        <v>21</v>
      </c>
      <c r="F1369" s="587" t="s">
        <v>1047</v>
      </c>
      <c r="G1369" s="588"/>
      <c r="H1369" s="588"/>
      <c r="I1369" s="589"/>
      <c r="J1369" s="257" t="s">
        <v>23</v>
      </c>
      <c r="K1369" s="202">
        <f>L1369+M1369</f>
        <v>10000</v>
      </c>
      <c r="L1369" s="255">
        <v>10000</v>
      </c>
      <c r="M1369" s="237"/>
      <c r="N1369" s="174"/>
      <c r="P1369" s="252"/>
      <c r="Q1369" s="453"/>
      <c r="R1369" s="47"/>
      <c r="S1369" s="47"/>
      <c r="T1369" s="46"/>
    </row>
    <row r="1370" spans="1:31" customHeight="1" ht="12.75" s="10" customFormat="1">
      <c r="A1370" s="226"/>
      <c r="B1370" s="63"/>
      <c r="C1370" s="181"/>
      <c r="D1370" s="181"/>
      <c r="E1370" s="181"/>
      <c r="F1370" s="594"/>
      <c r="G1370" s="592"/>
      <c r="H1370" s="592"/>
      <c r="I1370" s="593"/>
      <c r="J1370" s="181"/>
      <c r="K1370" s="202">
        <f>L1370+M1370</f>
        <v>0</v>
      </c>
      <c r="L1370" s="255"/>
      <c r="M1370" s="237"/>
      <c r="N1370" s="174"/>
      <c r="P1370" s="252"/>
      <c r="Q1370" s="453"/>
      <c r="R1370" s="47"/>
      <c r="S1370" s="47"/>
      <c r="T1370" s="46"/>
    </row>
    <row r="1371" spans="1:31" customHeight="1" ht="12.75" s="10" customFormat="1">
      <c r="A1371" s="226"/>
      <c r="B1371" s="231" t="s">
        <v>502</v>
      </c>
      <c r="C1371" s="181"/>
      <c r="D1371" s="181"/>
      <c r="E1371" s="181"/>
      <c r="F1371" s="594"/>
      <c r="G1371" s="592"/>
      <c r="H1371" s="592"/>
      <c r="I1371" s="593"/>
      <c r="J1371" s="181"/>
      <c r="K1371" s="202">
        <f>L1371+M1371</f>
        <v>0</v>
      </c>
      <c r="L1371" s="255"/>
      <c r="M1371" s="237"/>
      <c r="N1371" s="174"/>
      <c r="P1371" s="252"/>
      <c r="Q1371" s="453"/>
      <c r="R1371" s="47"/>
      <c r="S1371" s="47"/>
      <c r="T1371" s="46"/>
    </row>
    <row r="1372" spans="1:31" customHeight="1" ht="12.75" s="10" customFormat="1">
      <c r="A1372" s="226"/>
      <c r="B1372" s="231" t="s">
        <v>2238</v>
      </c>
      <c r="C1372" s="181"/>
      <c r="D1372" s="181"/>
      <c r="E1372" s="181"/>
      <c r="F1372" s="228"/>
      <c r="G1372" s="229"/>
      <c r="H1372" s="229"/>
      <c r="I1372" s="230"/>
      <c r="J1372" s="181"/>
      <c r="K1372" s="202">
        <f>L1372+M1372</f>
        <v>0</v>
      </c>
      <c r="L1372" s="255"/>
      <c r="M1372" s="237"/>
      <c r="N1372" s="174"/>
      <c r="P1372" s="252"/>
      <c r="Q1372" s="453"/>
      <c r="R1372" s="47"/>
      <c r="S1372" s="47"/>
      <c r="T1372" s="46"/>
    </row>
    <row r="1373" spans="1:31" customHeight="1" ht="25.5" s="636" customFormat="1">
      <c r="A1373" s="628"/>
      <c r="B1373" s="629" t="s">
        <v>2239</v>
      </c>
      <c r="C1373" s="630" t="s">
        <v>243</v>
      </c>
      <c r="D1373" s="631" t="s">
        <v>20</v>
      </c>
      <c r="E1373" s="631" t="s">
        <v>21</v>
      </c>
      <c r="F1373" s="632" t="s">
        <v>966</v>
      </c>
      <c r="G1373" s="633"/>
      <c r="H1373" s="633"/>
      <c r="I1373" s="634"/>
      <c r="J1373" s="630" t="s">
        <v>23</v>
      </c>
      <c r="K1373" s="237">
        <f>L1373+M1373</f>
        <v>900000</v>
      </c>
      <c r="L1373" s="255">
        <v>900000</v>
      </c>
      <c r="M1373" s="255"/>
      <c r="N1373" s="635"/>
      <c r="P1373" s="637"/>
      <c r="Q1373" s="638"/>
      <c r="R1373" s="639"/>
      <c r="S1373" s="639"/>
      <c r="T1373" s="640"/>
    </row>
    <row r="1374" spans="1:31" s="636" customFormat="1">
      <c r="A1374" s="628"/>
      <c r="B1374" s="641" t="s">
        <v>2240</v>
      </c>
      <c r="C1374" s="630" t="s">
        <v>243</v>
      </c>
      <c r="D1374" s="631" t="s">
        <v>20</v>
      </c>
      <c r="E1374" s="642"/>
      <c r="F1374" s="632" t="s">
        <v>966</v>
      </c>
      <c r="G1374" s="633"/>
      <c r="H1374" s="633"/>
      <c r="I1374" s="634"/>
      <c r="J1374" s="630" t="s">
        <v>23</v>
      </c>
      <c r="K1374" s="237">
        <f>L1374+M1374</f>
        <v>0</v>
      </c>
      <c r="L1374" s="255"/>
      <c r="M1374" s="255"/>
      <c r="N1374" s="635"/>
      <c r="P1374" s="637"/>
      <c r="Q1374" s="638"/>
      <c r="R1374" s="639"/>
      <c r="S1374" s="639"/>
      <c r="T1374" s="640"/>
    </row>
    <row r="1375" spans="1:31" s="246" customFormat="1">
      <c r="A1375" s="628"/>
      <c r="B1375" s="641" t="s">
        <v>3184</v>
      </c>
      <c r="C1375" s="630" t="s">
        <v>243</v>
      </c>
      <c r="D1375" s="631" t="s">
        <v>20</v>
      </c>
      <c r="E1375" s="642"/>
      <c r="F1375" s="632" t="s">
        <v>966</v>
      </c>
      <c r="G1375" s="633"/>
      <c r="H1375" s="633"/>
      <c r="I1375" s="634"/>
      <c r="J1375" s="630" t="s">
        <v>23</v>
      </c>
      <c r="K1375" s="237">
        <f>L1375+M1375</f>
        <v>0</v>
      </c>
      <c r="L1375" s="255"/>
      <c r="M1375" s="255"/>
      <c r="N1375" s="635"/>
      <c r="O1375" s="636"/>
      <c r="P1375" s="637"/>
      <c r="Q1375" s="638"/>
      <c r="R1375" s="639"/>
      <c r="S1375" s="639"/>
      <c r="T1375" s="640"/>
      <c r="U1375" s="636"/>
      <c r="V1375" s="636"/>
      <c r="W1375" s="636"/>
      <c r="X1375" s="636"/>
      <c r="Y1375" s="636"/>
    </row>
    <row r="1376" spans="1:31" s="246" customFormat="1">
      <c r="A1376" s="628"/>
      <c r="B1376" s="641" t="s">
        <v>2242</v>
      </c>
      <c r="C1376" s="630" t="s">
        <v>243</v>
      </c>
      <c r="D1376" s="631" t="s">
        <v>20</v>
      </c>
      <c r="E1376" s="642"/>
      <c r="F1376" s="632" t="s">
        <v>966</v>
      </c>
      <c r="G1376" s="633"/>
      <c r="H1376" s="633"/>
      <c r="I1376" s="634"/>
      <c r="J1376" s="630" t="s">
        <v>23</v>
      </c>
      <c r="K1376" s="237">
        <f>L1376+M1376</f>
        <v>0</v>
      </c>
      <c r="L1376" s="255"/>
      <c r="M1376" s="255"/>
      <c r="N1376" s="635"/>
      <c r="O1376" s="636"/>
      <c r="P1376" s="637"/>
      <c r="Q1376" s="638"/>
      <c r="R1376" s="639"/>
      <c r="S1376" s="639"/>
      <c r="T1376" s="640"/>
      <c r="U1376" s="636"/>
      <c r="V1376" s="636"/>
      <c r="W1376" s="636"/>
      <c r="X1376" s="636"/>
      <c r="Y1376" s="636"/>
    </row>
    <row r="1377" spans="1:31" s="246" customFormat="1">
      <c r="A1377" s="628"/>
      <c r="B1377" s="641" t="s">
        <v>2243</v>
      </c>
      <c r="C1377" s="630" t="s">
        <v>243</v>
      </c>
      <c r="D1377" s="631" t="s">
        <v>20</v>
      </c>
      <c r="E1377" s="642"/>
      <c r="F1377" s="632" t="s">
        <v>966</v>
      </c>
      <c r="G1377" s="633"/>
      <c r="H1377" s="633"/>
      <c r="I1377" s="634"/>
      <c r="J1377" s="630" t="s">
        <v>23</v>
      </c>
      <c r="K1377" s="237">
        <f>L1377+M1377</f>
        <v>0</v>
      </c>
      <c r="L1377" s="255"/>
      <c r="M1377" s="255"/>
      <c r="N1377" s="635"/>
      <c r="O1377" s="636"/>
      <c r="P1377" s="637"/>
      <c r="Q1377" s="638"/>
      <c r="R1377" s="639"/>
      <c r="S1377" s="639"/>
      <c r="T1377" s="640"/>
      <c r="U1377" s="636"/>
      <c r="V1377" s="636"/>
      <c r="W1377" s="636"/>
      <c r="X1377" s="636"/>
      <c r="Y1377" s="636"/>
    </row>
    <row r="1378" spans="1:31" customHeight="1" ht="51" s="246" customFormat="1">
      <c r="A1378" s="628"/>
      <c r="B1378" s="641" t="s">
        <v>2244</v>
      </c>
      <c r="C1378" s="630" t="s">
        <v>243</v>
      </c>
      <c r="D1378" s="631" t="s">
        <v>20</v>
      </c>
      <c r="E1378" s="631" t="s">
        <v>512</v>
      </c>
      <c r="F1378" s="643" t="s">
        <v>2245</v>
      </c>
      <c r="G1378" s="644"/>
      <c r="H1378" s="644"/>
      <c r="I1378" s="645"/>
      <c r="J1378" s="630" t="s">
        <v>23</v>
      </c>
      <c r="K1378" s="237">
        <f>L1378+M1378</f>
        <v>250000</v>
      </c>
      <c r="L1378" s="255">
        <v>250000</v>
      </c>
      <c r="M1378" s="255"/>
      <c r="N1378" s="635"/>
      <c r="O1378" s="636"/>
      <c r="P1378" s="637"/>
      <c r="Q1378" s="638"/>
      <c r="R1378" s="639"/>
      <c r="S1378" s="639"/>
      <c r="T1378" s="640"/>
      <c r="U1378" s="636"/>
      <c r="V1378" s="636"/>
      <c r="W1378" s="636"/>
      <c r="X1378" s="636"/>
      <c r="Y1378" s="636"/>
    </row>
    <row r="1379" spans="1:31" s="246" customFormat="1">
      <c r="A1379" s="628"/>
      <c r="B1379" s="641" t="s">
        <v>252</v>
      </c>
      <c r="C1379" s="630" t="s">
        <v>243</v>
      </c>
      <c r="D1379" s="631" t="s">
        <v>20</v>
      </c>
      <c r="E1379" s="631" t="s">
        <v>21</v>
      </c>
      <c r="F1379" s="643" t="s">
        <v>2245</v>
      </c>
      <c r="G1379" s="644"/>
      <c r="H1379" s="644"/>
      <c r="I1379" s="645"/>
      <c r="J1379" s="630" t="s">
        <v>23</v>
      </c>
      <c r="K1379" s="237">
        <f>L1379+M1379</f>
        <v>8700000</v>
      </c>
      <c r="L1379" s="255">
        <v>8700000</v>
      </c>
      <c r="M1379" s="255"/>
      <c r="N1379" s="635"/>
      <c r="O1379" s="636"/>
      <c r="P1379" s="637"/>
      <c r="Q1379" s="638"/>
      <c r="R1379" s="639"/>
      <c r="S1379" s="639"/>
      <c r="T1379" s="640"/>
      <c r="U1379" s="636"/>
      <c r="V1379" s="636"/>
      <c r="W1379" s="636"/>
      <c r="X1379" s="636"/>
      <c r="Y1379" s="636"/>
    </row>
    <row r="1380" spans="1:31" customHeight="1" ht="38.25" s="246" customFormat="1">
      <c r="A1380" s="628"/>
      <c r="B1380" s="646" t="s">
        <v>2246</v>
      </c>
      <c r="C1380" s="630" t="s">
        <v>243</v>
      </c>
      <c r="D1380" s="631" t="s">
        <v>20</v>
      </c>
      <c r="E1380" s="631" t="s">
        <v>508</v>
      </c>
      <c r="F1380" s="632" t="s">
        <v>1047</v>
      </c>
      <c r="G1380" s="633"/>
      <c r="H1380" s="633"/>
      <c r="I1380" s="634"/>
      <c r="J1380" s="630" t="s">
        <v>23</v>
      </c>
      <c r="K1380" s="237">
        <f>L1380+M1380</f>
        <v>1500000</v>
      </c>
      <c r="L1380" s="255">
        <v>1500000</v>
      </c>
      <c r="M1380" s="255"/>
      <c r="N1380" s="635"/>
      <c r="O1380" s="636"/>
      <c r="P1380" s="637"/>
      <c r="Q1380" s="638"/>
      <c r="R1380" s="639"/>
      <c r="S1380" s="639"/>
      <c r="T1380" s="640"/>
      <c r="U1380" s="636"/>
      <c r="V1380" s="636"/>
      <c r="W1380" s="636"/>
      <c r="X1380" s="636"/>
      <c r="Y1380" s="636"/>
    </row>
    <row r="1381" spans="1:31" customHeight="1" ht="38.25">
      <c r="B1381" s="241" t="s">
        <v>2248</v>
      </c>
      <c r="C1381" s="257" t="s">
        <v>243</v>
      </c>
      <c r="D1381" s="181" t="s">
        <v>20</v>
      </c>
      <c r="E1381" s="181" t="s">
        <v>508</v>
      </c>
      <c r="F1381" s="587" t="s">
        <v>1047</v>
      </c>
      <c r="G1381" s="588"/>
      <c r="H1381" s="588"/>
      <c r="I1381" s="589"/>
      <c r="J1381" s="257" t="s">
        <v>23</v>
      </c>
      <c r="K1381" s="202">
        <f>L1381+M1381</f>
        <v>300000</v>
      </c>
      <c r="L1381" s="259">
        <v>300000</v>
      </c>
    </row>
    <row r="1382" spans="1:31" customHeight="1" ht="51">
      <c r="B1382" s="241" t="s">
        <v>2249</v>
      </c>
      <c r="D1382" s="181"/>
      <c r="E1382" s="181"/>
      <c r="F1382" s="587"/>
      <c r="G1382" s="588"/>
      <c r="H1382" s="588"/>
      <c r="I1382" s="589"/>
      <c r="J1382" s="257"/>
      <c r="K1382" s="202"/>
    </row>
    <row r="1383" spans="1:31" customHeight="1" ht="38.25">
      <c r="B1383" s="267" t="s">
        <v>3185</v>
      </c>
      <c r="C1383" s="257" t="s">
        <v>243</v>
      </c>
      <c r="D1383" s="181" t="s">
        <v>20</v>
      </c>
      <c r="E1383" s="181" t="s">
        <v>508</v>
      </c>
      <c r="F1383" s="587" t="s">
        <v>1047</v>
      </c>
      <c r="G1383" s="588"/>
      <c r="H1383" s="588"/>
      <c r="I1383" s="589"/>
      <c r="J1383" s="257" t="s">
        <v>23</v>
      </c>
      <c r="K1383" s="202">
        <f>L1383+M1383</f>
        <v>600000</v>
      </c>
      <c r="L1383" s="259">
        <v>600000</v>
      </c>
    </row>
    <row r="1384" spans="1:31">
      <c r="B1384" s="267" t="s">
        <v>2250</v>
      </c>
      <c r="C1384" s="257" t="s">
        <v>243</v>
      </c>
      <c r="D1384" s="181" t="s">
        <v>20</v>
      </c>
      <c r="E1384" s="181" t="s">
        <v>21</v>
      </c>
      <c r="F1384" s="587" t="s">
        <v>2251</v>
      </c>
      <c r="G1384" s="588"/>
      <c r="H1384" s="588"/>
      <c r="I1384" s="589"/>
      <c r="J1384" s="257" t="s">
        <v>23</v>
      </c>
      <c r="K1384" s="202">
        <f>L1384+M1384</f>
        <v>7000000</v>
      </c>
      <c r="L1384" s="259">
        <v>7000000</v>
      </c>
    </row>
    <row r="1385" spans="1:31" customHeight="1" ht="25.5">
      <c r="B1385" s="241" t="s">
        <v>2252</v>
      </c>
      <c r="C1385" s="257" t="s">
        <v>243</v>
      </c>
      <c r="D1385" s="181" t="s">
        <v>20</v>
      </c>
      <c r="E1385" s="181" t="s">
        <v>21</v>
      </c>
      <c r="F1385" s="587" t="s">
        <v>2253</v>
      </c>
      <c r="G1385" s="588"/>
      <c r="H1385" s="588"/>
      <c r="I1385" s="589"/>
      <c r="J1385" s="257" t="s">
        <v>23</v>
      </c>
      <c r="K1385" s="202">
        <f>L1385+M1385</f>
        <v>14000000</v>
      </c>
      <c r="L1385" s="259">
        <v>14000000</v>
      </c>
    </row>
    <row r="1386" spans="1:31" customHeight="1" ht="12.75" s="10" customFormat="1">
      <c r="A1386" s="226"/>
      <c r="B1386" s="222"/>
      <c r="C1386" s="181"/>
      <c r="D1386" s="318"/>
      <c r="E1386" s="181"/>
      <c r="F1386" s="229"/>
      <c r="G1386" s="229"/>
      <c r="H1386" s="229"/>
      <c r="I1386" s="230"/>
      <c r="J1386" s="181"/>
      <c r="K1386" s="202">
        <f>L1386+M1386</f>
        <v>0</v>
      </c>
      <c r="L1386" s="255"/>
      <c r="M1386" s="237"/>
      <c r="N1386" s="174"/>
      <c r="P1386" s="252"/>
      <c r="Q1386" s="453"/>
      <c r="R1386" s="47"/>
      <c r="S1386" s="47"/>
      <c r="T1386" s="46"/>
    </row>
    <row r="1387" spans="1:31" customHeight="1" ht="12.75" s="10" customFormat="1">
      <c r="A1387" s="226"/>
      <c r="B1387" s="421" t="s">
        <v>2254</v>
      </c>
      <c r="E1387" s="181"/>
      <c r="F1387" s="229"/>
      <c r="G1387" s="229"/>
      <c r="H1387" s="229"/>
      <c r="I1387" s="230"/>
      <c r="J1387" s="181"/>
      <c r="K1387" s="202"/>
      <c r="L1387" s="255"/>
      <c r="M1387" s="237"/>
      <c r="N1387" s="174"/>
      <c r="P1387" s="252"/>
      <c r="Q1387" s="453"/>
      <c r="R1387" s="47"/>
      <c r="S1387" s="47"/>
      <c r="T1387" s="46"/>
    </row>
    <row r="1388" spans="1:31" customHeight="1" ht="12.75" s="10" customFormat="1">
      <c r="A1388" s="226"/>
      <c r="B1388" s="316" t="s">
        <v>219</v>
      </c>
      <c r="C1388" s="316"/>
      <c r="D1388" s="318"/>
      <c r="E1388" s="181"/>
      <c r="F1388" s="229"/>
      <c r="G1388" s="229"/>
      <c r="H1388" s="229"/>
      <c r="I1388" s="230"/>
      <c r="J1388" s="181"/>
      <c r="K1388" s="202"/>
      <c r="L1388" s="255"/>
      <c r="M1388" s="237"/>
      <c r="N1388" s="174"/>
      <c r="P1388" s="252"/>
      <c r="Q1388" s="453"/>
      <c r="R1388" s="47"/>
      <c r="S1388" s="47"/>
      <c r="T1388" s="46"/>
    </row>
    <row r="1389" spans="1:31" customHeight="1" ht="12.75" s="10" customFormat="1">
      <c r="A1389" s="226"/>
      <c r="B1389" s="418" t="s">
        <v>838</v>
      </c>
      <c r="C1389" s="158"/>
      <c r="D1389" s="318"/>
      <c r="E1389" s="181"/>
      <c r="F1389" s="229"/>
      <c r="G1389" s="229"/>
      <c r="H1389" s="229"/>
      <c r="I1389" s="230"/>
      <c r="J1389" s="181"/>
      <c r="K1389" s="202"/>
      <c r="L1389" s="255"/>
      <c r="M1389" s="237"/>
      <c r="N1389" s="174"/>
      <c r="P1389" s="252"/>
      <c r="Q1389" s="453"/>
      <c r="R1389" s="47"/>
      <c r="S1389" s="47"/>
      <c r="T1389" s="46"/>
    </row>
    <row r="1390" spans="1:31" customHeight="1" ht="12.75" s="10" customFormat="1">
      <c r="A1390" s="226"/>
      <c r="B1390" s="418" t="s">
        <v>839</v>
      </c>
      <c r="C1390" s="181" t="s">
        <v>221</v>
      </c>
      <c r="D1390" s="318" t="s">
        <v>20</v>
      </c>
      <c r="E1390" s="181" t="s">
        <v>862</v>
      </c>
      <c r="F1390" s="594" t="s">
        <v>1047</v>
      </c>
      <c r="G1390" s="592"/>
      <c r="H1390" s="592"/>
      <c r="I1390" s="593"/>
      <c r="J1390" s="257" t="s">
        <v>23</v>
      </c>
      <c r="K1390" s="419">
        <f>L1390+M1390</f>
        <v>60000</v>
      </c>
      <c r="L1390" s="288">
        <v>60000</v>
      </c>
      <c r="M1390" s="420"/>
      <c r="N1390" s="174"/>
      <c r="P1390" s="252"/>
      <c r="Q1390" s="453"/>
      <c r="R1390" s="47"/>
      <c r="S1390" s="47"/>
      <c r="T1390" s="46"/>
    </row>
    <row r="1391" spans="1:31" customHeight="1" ht="12.75" s="10" customFormat="1">
      <c r="A1391" s="226"/>
      <c r="B1391" s="418" t="s">
        <v>840</v>
      </c>
      <c r="C1391" s="181" t="s">
        <v>221</v>
      </c>
      <c r="D1391" s="318" t="s">
        <v>20</v>
      </c>
      <c r="E1391" s="181" t="s">
        <v>862</v>
      </c>
      <c r="F1391" s="594" t="s">
        <v>1047</v>
      </c>
      <c r="G1391" s="592"/>
      <c r="H1391" s="592"/>
      <c r="I1391" s="593"/>
      <c r="J1391" s="257" t="s">
        <v>23</v>
      </c>
      <c r="K1391" s="419">
        <f>L1391+M1391</f>
        <v>80000</v>
      </c>
      <c r="L1391" s="288">
        <v>80000</v>
      </c>
      <c r="M1391" s="420"/>
      <c r="N1391" s="174"/>
      <c r="P1391" s="252"/>
      <c r="Q1391" s="453"/>
      <c r="R1391" s="47"/>
      <c r="S1391" s="47"/>
      <c r="T1391" s="46"/>
    </row>
    <row r="1392" spans="1:31" customHeight="1" ht="12.75" s="10" customFormat="1">
      <c r="A1392" s="226"/>
      <c r="B1392" s="418" t="s">
        <v>841</v>
      </c>
      <c r="C1392" s="181" t="s">
        <v>221</v>
      </c>
      <c r="D1392" s="318" t="s">
        <v>20</v>
      </c>
      <c r="E1392" s="181" t="s">
        <v>862</v>
      </c>
      <c r="F1392" s="594" t="s">
        <v>1047</v>
      </c>
      <c r="G1392" s="592"/>
      <c r="H1392" s="592"/>
      <c r="I1392" s="593"/>
      <c r="J1392" s="257" t="s">
        <v>23</v>
      </c>
      <c r="K1392" s="419">
        <f>L1392+M1392</f>
        <v>60000</v>
      </c>
      <c r="L1392" s="288">
        <v>60000</v>
      </c>
      <c r="M1392" s="420"/>
      <c r="N1392" s="174"/>
      <c r="P1392" s="252"/>
      <c r="Q1392" s="453"/>
      <c r="R1392" s="47"/>
      <c r="S1392" s="47"/>
      <c r="T1392" s="46"/>
    </row>
    <row r="1393" spans="1:31" customHeight="1" ht="12.75" s="10" customFormat="1">
      <c r="A1393" s="226"/>
      <c r="B1393" s="317" t="s">
        <v>843</v>
      </c>
      <c r="C1393" s="181" t="s">
        <v>221</v>
      </c>
      <c r="D1393" s="318" t="s">
        <v>20</v>
      </c>
      <c r="E1393" s="181" t="s">
        <v>862</v>
      </c>
      <c r="F1393" s="594" t="s">
        <v>1047</v>
      </c>
      <c r="G1393" s="592"/>
      <c r="H1393" s="592"/>
      <c r="I1393" s="593"/>
      <c r="J1393" s="257" t="s">
        <v>23</v>
      </c>
      <c r="K1393" s="419">
        <f>L1393+M1393</f>
        <v>80000</v>
      </c>
      <c r="L1393" s="288">
        <v>80000</v>
      </c>
      <c r="M1393" s="420"/>
      <c r="N1393" s="174"/>
      <c r="P1393" s="252"/>
      <c r="Q1393" s="453"/>
      <c r="R1393" s="47"/>
      <c r="S1393" s="47"/>
      <c r="T1393" s="46"/>
    </row>
    <row r="1394" spans="1:31" customHeight="1" ht="12.75" s="10" customFormat="1">
      <c r="A1394" s="226"/>
      <c r="B1394" s="158" t="s">
        <v>844</v>
      </c>
      <c r="C1394" s="181" t="s">
        <v>221</v>
      </c>
      <c r="D1394" s="318" t="s">
        <v>20</v>
      </c>
      <c r="E1394" s="181" t="s">
        <v>862</v>
      </c>
      <c r="F1394" s="594" t="s">
        <v>1047</v>
      </c>
      <c r="G1394" s="592"/>
      <c r="H1394" s="592"/>
      <c r="I1394" s="593"/>
      <c r="J1394" s="257" t="s">
        <v>23</v>
      </c>
      <c r="K1394" s="419">
        <f>L1394+M1394</f>
        <v>50000</v>
      </c>
      <c r="L1394" s="288">
        <v>50000</v>
      </c>
      <c r="M1394" s="420"/>
      <c r="N1394" s="174"/>
      <c r="P1394" s="252"/>
      <c r="Q1394" s="453"/>
      <c r="R1394" s="47"/>
      <c r="S1394" s="47"/>
      <c r="T1394" s="46"/>
    </row>
    <row r="1395" spans="1:31" customHeight="1" ht="12.75" s="10" customFormat="1">
      <c r="A1395" s="226"/>
      <c r="B1395" s="158" t="s">
        <v>845</v>
      </c>
      <c r="C1395" s="181" t="s">
        <v>221</v>
      </c>
      <c r="D1395" s="318" t="s">
        <v>20</v>
      </c>
      <c r="E1395" s="181" t="s">
        <v>862</v>
      </c>
      <c r="F1395" s="594" t="s">
        <v>1047</v>
      </c>
      <c r="G1395" s="592"/>
      <c r="H1395" s="592"/>
      <c r="I1395" s="593"/>
      <c r="J1395" s="257" t="s">
        <v>23</v>
      </c>
      <c r="K1395" s="419">
        <f>L1395+M1395</f>
        <v>80000</v>
      </c>
      <c r="L1395" s="288">
        <v>80000</v>
      </c>
      <c r="M1395" s="420"/>
      <c r="N1395" s="174"/>
      <c r="P1395" s="252"/>
      <c r="Q1395" s="453"/>
      <c r="R1395" s="47"/>
      <c r="S1395" s="47"/>
      <c r="T1395" s="46"/>
    </row>
    <row r="1396" spans="1:31" customHeight="1" ht="12.75" s="10" customFormat="1">
      <c r="A1396" s="226"/>
      <c r="B1396" s="158" t="s">
        <v>846</v>
      </c>
      <c r="C1396" s="181" t="s">
        <v>221</v>
      </c>
      <c r="D1396" s="318" t="s">
        <v>20</v>
      </c>
      <c r="E1396" s="181" t="s">
        <v>862</v>
      </c>
      <c r="F1396" s="594" t="s">
        <v>1047</v>
      </c>
      <c r="G1396" s="592"/>
      <c r="H1396" s="592"/>
      <c r="I1396" s="593"/>
      <c r="J1396" s="257" t="s">
        <v>23</v>
      </c>
      <c r="K1396" s="419">
        <f>L1396+M1396</f>
        <v>50000</v>
      </c>
      <c r="L1396" s="288">
        <v>50000</v>
      </c>
      <c r="M1396" s="420"/>
      <c r="N1396" s="174"/>
      <c r="P1396" s="252"/>
      <c r="Q1396" s="453"/>
      <c r="R1396" s="47"/>
      <c r="S1396" s="47"/>
      <c r="T1396" s="46"/>
    </row>
    <row r="1397" spans="1:31" customHeight="1" ht="12.75" s="10" customFormat="1">
      <c r="A1397" s="226"/>
      <c r="B1397" s="158" t="s">
        <v>847</v>
      </c>
      <c r="C1397" s="181" t="s">
        <v>221</v>
      </c>
      <c r="D1397" s="318" t="s">
        <v>20</v>
      </c>
      <c r="E1397" s="181" t="s">
        <v>862</v>
      </c>
      <c r="F1397" s="594" t="s">
        <v>1047</v>
      </c>
      <c r="G1397" s="592"/>
      <c r="H1397" s="592"/>
      <c r="I1397" s="593"/>
      <c r="J1397" s="257" t="s">
        <v>23</v>
      </c>
      <c r="K1397" s="419">
        <f>L1397+M1397</f>
        <v>100000</v>
      </c>
      <c r="L1397" s="288">
        <v>100000</v>
      </c>
      <c r="M1397" s="420"/>
      <c r="N1397" s="174"/>
      <c r="P1397" s="252"/>
      <c r="Q1397" s="453"/>
      <c r="R1397" s="47"/>
      <c r="S1397" s="47"/>
      <c r="T1397" s="46"/>
    </row>
    <row r="1398" spans="1:31" customHeight="1" ht="12.75" s="10" customFormat="1">
      <c r="A1398" s="226"/>
      <c r="B1398" s="418" t="s">
        <v>230</v>
      </c>
      <c r="C1398" s="181" t="s">
        <v>221</v>
      </c>
      <c r="D1398" s="318" t="s">
        <v>20</v>
      </c>
      <c r="E1398" s="181" t="s">
        <v>862</v>
      </c>
      <c r="F1398" s="594" t="s">
        <v>1047</v>
      </c>
      <c r="G1398" s="592"/>
      <c r="H1398" s="592"/>
      <c r="I1398" s="593"/>
      <c r="J1398" s="257" t="s">
        <v>23</v>
      </c>
      <c r="K1398" s="419">
        <f>L1398+M1398</f>
        <v>0</v>
      </c>
      <c r="L1398" s="288"/>
      <c r="M1398" s="420"/>
      <c r="N1398" s="174"/>
      <c r="P1398" s="252"/>
      <c r="Q1398" s="453"/>
      <c r="R1398" s="47"/>
      <c r="S1398" s="47"/>
      <c r="T1398" s="46"/>
    </row>
    <row r="1399" spans="1:31" customHeight="1" ht="12.75" s="10" customFormat="1">
      <c r="A1399" s="226"/>
      <c r="B1399" s="418" t="s">
        <v>848</v>
      </c>
      <c r="C1399" s="181" t="s">
        <v>221</v>
      </c>
      <c r="D1399" s="318" t="s">
        <v>20</v>
      </c>
      <c r="E1399" s="181" t="s">
        <v>862</v>
      </c>
      <c r="F1399" s="594" t="s">
        <v>1047</v>
      </c>
      <c r="G1399" s="592"/>
      <c r="H1399" s="592"/>
      <c r="I1399" s="593"/>
      <c r="J1399" s="257" t="s">
        <v>23</v>
      </c>
      <c r="K1399" s="419">
        <f>L1399+M1399</f>
        <v>72000</v>
      </c>
      <c r="L1399" s="288">
        <v>72000</v>
      </c>
      <c r="M1399" s="420"/>
      <c r="N1399" s="174"/>
      <c r="P1399" s="252"/>
      <c r="Q1399" s="453"/>
      <c r="R1399" s="47"/>
      <c r="S1399" s="47"/>
      <c r="T1399" s="46"/>
    </row>
    <row r="1400" spans="1:31" customHeight="1" ht="25.5" s="10" customFormat="1">
      <c r="A1400" s="226"/>
      <c r="B1400" s="266" t="s">
        <v>849</v>
      </c>
      <c r="C1400" s="181" t="s">
        <v>221</v>
      </c>
      <c r="D1400" s="318" t="s">
        <v>20</v>
      </c>
      <c r="E1400" s="181" t="s">
        <v>862</v>
      </c>
      <c r="F1400" s="594" t="s">
        <v>1047</v>
      </c>
      <c r="G1400" s="592"/>
      <c r="H1400" s="592"/>
      <c r="I1400" s="593"/>
      <c r="J1400" s="257" t="s">
        <v>23</v>
      </c>
      <c r="K1400" s="419">
        <f>L1400+M1400</f>
        <v>72000</v>
      </c>
      <c r="L1400" s="288">
        <v>72000</v>
      </c>
      <c r="M1400" s="420"/>
      <c r="N1400" s="174"/>
      <c r="P1400" s="252"/>
      <c r="Q1400" s="453"/>
      <c r="R1400" s="47"/>
      <c r="S1400" s="47"/>
      <c r="T1400" s="46"/>
    </row>
    <row r="1401" spans="1:31" customHeight="1" ht="25.5" s="10" customFormat="1">
      <c r="A1401" s="226"/>
      <c r="B1401" s="266" t="s">
        <v>850</v>
      </c>
      <c r="C1401" s="181" t="s">
        <v>221</v>
      </c>
      <c r="D1401" s="318" t="s">
        <v>20</v>
      </c>
      <c r="E1401" s="181" t="s">
        <v>862</v>
      </c>
      <c r="F1401" s="594" t="s">
        <v>1047</v>
      </c>
      <c r="G1401" s="592"/>
      <c r="H1401" s="592"/>
      <c r="I1401" s="593"/>
      <c r="J1401" s="257" t="s">
        <v>23</v>
      </c>
      <c r="K1401" s="419">
        <f>L1401+M1401</f>
        <v>30000</v>
      </c>
      <c r="L1401" s="288">
        <v>30000</v>
      </c>
      <c r="M1401" s="420"/>
      <c r="N1401" s="174"/>
      <c r="P1401" s="252"/>
      <c r="Q1401" s="453"/>
      <c r="R1401" s="47"/>
      <c r="S1401" s="47"/>
      <c r="T1401" s="46"/>
    </row>
    <row r="1402" spans="1:31" customHeight="1" ht="12.75" s="10" customFormat="1">
      <c r="A1402" s="226"/>
      <c r="B1402" s="418" t="s">
        <v>851</v>
      </c>
      <c r="C1402" s="181" t="s">
        <v>221</v>
      </c>
      <c r="D1402" s="318" t="s">
        <v>20</v>
      </c>
      <c r="E1402" s="181" t="s">
        <v>862</v>
      </c>
      <c r="F1402" s="594" t="s">
        <v>1047</v>
      </c>
      <c r="G1402" s="592"/>
      <c r="H1402" s="592"/>
      <c r="I1402" s="593"/>
      <c r="J1402" s="257" t="s">
        <v>23</v>
      </c>
      <c r="K1402" s="419">
        <f>L1402+M1402</f>
        <v>100000</v>
      </c>
      <c r="L1402" s="288">
        <v>100000</v>
      </c>
      <c r="M1402" s="420"/>
      <c r="N1402" s="174"/>
      <c r="P1402" s="252"/>
      <c r="Q1402" s="453"/>
      <c r="R1402" s="47"/>
      <c r="S1402" s="47"/>
      <c r="T1402" s="46"/>
    </row>
    <row r="1403" spans="1:31" customHeight="1" ht="12.75" s="10" customFormat="1">
      <c r="A1403" s="226"/>
      <c r="B1403" s="418" t="s">
        <v>852</v>
      </c>
      <c r="C1403" s="181" t="s">
        <v>221</v>
      </c>
      <c r="D1403" s="318" t="s">
        <v>20</v>
      </c>
      <c r="E1403" s="181" t="s">
        <v>862</v>
      </c>
      <c r="F1403" s="594" t="s">
        <v>1047</v>
      </c>
      <c r="G1403" s="592"/>
      <c r="H1403" s="592"/>
      <c r="I1403" s="593"/>
      <c r="J1403" s="257" t="s">
        <v>23</v>
      </c>
      <c r="K1403" s="419">
        <f>L1403+M1403</f>
        <v>50000</v>
      </c>
      <c r="L1403" s="288">
        <v>50000</v>
      </c>
      <c r="M1403" s="420"/>
      <c r="N1403" s="174"/>
      <c r="P1403" s="252"/>
      <c r="Q1403" s="453"/>
      <c r="R1403" s="47"/>
      <c r="S1403" s="47"/>
      <c r="T1403" s="46"/>
    </row>
    <row r="1404" spans="1:31" customHeight="1" ht="12.75" s="10" customFormat="1">
      <c r="A1404" s="226"/>
      <c r="B1404" s="418" t="s">
        <v>853</v>
      </c>
      <c r="C1404" s="181" t="s">
        <v>221</v>
      </c>
      <c r="D1404" s="318" t="s">
        <v>20</v>
      </c>
      <c r="E1404" s="181" t="s">
        <v>862</v>
      </c>
      <c r="F1404" s="594" t="s">
        <v>1047</v>
      </c>
      <c r="G1404" s="592"/>
      <c r="H1404" s="592"/>
      <c r="I1404" s="593"/>
      <c r="J1404" s="257" t="s">
        <v>23</v>
      </c>
      <c r="K1404" s="419">
        <f>L1404+M1404</f>
        <v>20000</v>
      </c>
      <c r="L1404" s="288">
        <v>20000</v>
      </c>
      <c r="M1404" s="420"/>
      <c r="N1404" s="174"/>
      <c r="P1404" s="252"/>
      <c r="Q1404" s="453"/>
      <c r="R1404" s="47"/>
      <c r="S1404" s="47"/>
      <c r="T1404" s="46"/>
    </row>
    <row r="1405" spans="1:31" customHeight="1" ht="12.75" s="10" customFormat="1">
      <c r="A1405" s="226"/>
      <c r="B1405" s="222"/>
      <c r="C1405" s="181"/>
      <c r="D1405" s="318"/>
      <c r="E1405" s="181"/>
      <c r="F1405" s="229"/>
      <c r="G1405" s="229"/>
      <c r="H1405" s="229"/>
      <c r="I1405" s="230"/>
      <c r="J1405" s="181"/>
      <c r="K1405" s="202"/>
      <c r="L1405" s="255"/>
      <c r="M1405" s="237"/>
      <c r="N1405" s="174"/>
      <c r="P1405" s="252"/>
      <c r="Q1405" s="453"/>
      <c r="R1405" s="47"/>
      <c r="S1405" s="47"/>
      <c r="T1405" s="46"/>
    </row>
    <row r="1406" spans="1:31" customHeight="1" ht="12.75" s="10" customFormat="1">
      <c r="A1406" s="226"/>
      <c r="B1406" s="227" t="s">
        <v>2255</v>
      </c>
      <c r="C1406" s="181"/>
      <c r="D1406" s="181"/>
      <c r="E1406" s="181"/>
      <c r="F1406" s="592"/>
      <c r="G1406" s="592"/>
      <c r="H1406" s="592"/>
      <c r="I1406" s="593"/>
      <c r="J1406" s="181"/>
      <c r="K1406" s="202">
        <f>L1406+M1406</f>
        <v>0</v>
      </c>
      <c r="L1406" s="255"/>
      <c r="M1406" s="237"/>
      <c r="N1406" s="174"/>
      <c r="P1406" s="252"/>
      <c r="Q1406" s="453"/>
      <c r="R1406" s="47"/>
      <c r="S1406" s="47"/>
      <c r="T1406" s="46"/>
    </row>
    <row r="1407" spans="1:31" customHeight="1" ht="51" s="10" customFormat="1">
      <c r="A1407" s="226"/>
      <c r="B1407" s="264" t="s">
        <v>855</v>
      </c>
      <c r="C1407" s="257" t="s">
        <v>243</v>
      </c>
      <c r="D1407" s="181" t="s">
        <v>20</v>
      </c>
      <c r="E1407" s="181" t="s">
        <v>512</v>
      </c>
      <c r="F1407" s="592" t="s">
        <v>1047</v>
      </c>
      <c r="G1407" s="592"/>
      <c r="H1407" s="592"/>
      <c r="I1407" s="593"/>
      <c r="J1407" s="181"/>
      <c r="K1407" s="202">
        <f>L1407+M1407</f>
        <v>150000</v>
      </c>
      <c r="L1407" s="255">
        <v>150000</v>
      </c>
      <c r="M1407" s="237"/>
      <c r="N1407" s="174"/>
      <c r="P1407" s="252"/>
      <c r="Q1407" s="453"/>
      <c r="R1407" s="47"/>
      <c r="S1407" s="47"/>
      <c r="T1407" s="46"/>
    </row>
    <row r="1408" spans="1:31" customHeight="1" ht="47.25" s="10" customFormat="1">
      <c r="A1408" s="226"/>
      <c r="B1408" s="268" t="s">
        <v>2256</v>
      </c>
      <c r="C1408" s="257" t="s">
        <v>243</v>
      </c>
      <c r="D1408" s="181" t="s">
        <v>20</v>
      </c>
      <c r="E1408" s="181" t="s">
        <v>512</v>
      </c>
      <c r="F1408" s="592" t="s">
        <v>1047</v>
      </c>
      <c r="G1408" s="592"/>
      <c r="H1408" s="592"/>
      <c r="I1408" s="593"/>
      <c r="J1408" s="181"/>
      <c r="K1408" s="202">
        <f>L1408+M1408</f>
        <v>500000</v>
      </c>
      <c r="L1408" s="255">
        <v>500000</v>
      </c>
      <c r="M1408" s="237"/>
      <c r="N1408" s="174"/>
      <c r="P1408" s="252"/>
      <c r="Q1408" s="453"/>
      <c r="R1408" s="47"/>
      <c r="S1408" s="47"/>
      <c r="T1408" s="46"/>
    </row>
    <row r="1409" spans="1:31" customHeight="1" ht="12.75" s="10" customFormat="1">
      <c r="A1409" s="226"/>
      <c r="B1409" s="383"/>
      <c r="C1409" s="181"/>
      <c r="D1409" s="181"/>
      <c r="E1409" s="181"/>
      <c r="F1409" s="229"/>
      <c r="G1409" s="229"/>
      <c r="H1409" s="229"/>
      <c r="I1409" s="230"/>
      <c r="J1409" s="181"/>
      <c r="K1409" s="202">
        <f>L1409+M1409</f>
        <v>0</v>
      </c>
      <c r="L1409" s="255"/>
      <c r="M1409" s="237"/>
      <c r="N1409" s="174"/>
      <c r="P1409" s="252"/>
      <c r="Q1409" s="453"/>
      <c r="R1409" s="47"/>
      <c r="S1409" s="47"/>
      <c r="T1409" s="46"/>
    </row>
    <row r="1410" spans="1:31" customHeight="1" ht="12.75" s="10" customFormat="1">
      <c r="A1410" s="226"/>
      <c r="B1410" s="384" t="s">
        <v>2257</v>
      </c>
      <c r="C1410" s="181"/>
      <c r="D1410" s="181"/>
      <c r="E1410" s="181"/>
      <c r="F1410" s="229"/>
      <c r="G1410" s="229"/>
      <c r="H1410" s="229"/>
      <c r="I1410" s="230"/>
      <c r="J1410" s="181"/>
      <c r="K1410" s="202">
        <f>L1410+M1410</f>
        <v>0</v>
      </c>
      <c r="L1410" s="255"/>
      <c r="M1410" s="237"/>
      <c r="N1410" s="174"/>
      <c r="P1410" s="252"/>
      <c r="Q1410" s="453"/>
      <c r="R1410" s="47"/>
      <c r="S1410" s="47"/>
      <c r="T1410" s="46"/>
    </row>
    <row r="1411" spans="1:31" customHeight="1" ht="12.75" s="10" customFormat="1">
      <c r="A1411" s="385" t="s">
        <v>2258</v>
      </c>
      <c r="B1411" s="386"/>
      <c r="C1411" s="181"/>
      <c r="D1411" s="181"/>
      <c r="E1411" s="181"/>
      <c r="F1411" s="229"/>
      <c r="G1411" s="229"/>
      <c r="H1411" s="229"/>
      <c r="I1411" s="230"/>
      <c r="J1411" s="181"/>
      <c r="K1411" s="202">
        <f>L1411+M1411</f>
        <v>0</v>
      </c>
      <c r="L1411" s="255"/>
      <c r="M1411" s="237"/>
      <c r="N1411" s="174"/>
      <c r="P1411" s="252"/>
      <c r="Q1411" s="453"/>
      <c r="R1411" s="47"/>
      <c r="S1411" s="47"/>
      <c r="T1411" s="46"/>
    </row>
    <row r="1412" spans="1:31" customHeight="1" ht="35.25" s="10" customFormat="1">
      <c r="A1412" s="620" t="s">
        <v>2259</v>
      </c>
      <c r="B1412" s="621"/>
      <c r="C1412" s="181" t="s">
        <v>2260</v>
      </c>
      <c r="D1412" s="181" t="s">
        <v>20</v>
      </c>
      <c r="E1412" s="181" t="s">
        <v>21</v>
      </c>
      <c r="F1412" s="592" t="s">
        <v>2261</v>
      </c>
      <c r="G1412" s="592"/>
      <c r="H1412" s="592"/>
      <c r="I1412" s="593"/>
      <c r="J1412" s="181"/>
      <c r="K1412" s="202">
        <f>L1412+M1412</f>
        <v>500000</v>
      </c>
      <c r="L1412" s="255">
        <v>500000</v>
      </c>
      <c r="M1412" s="237"/>
      <c r="N1412" s="174"/>
      <c r="P1412" s="252"/>
      <c r="Q1412" s="453"/>
      <c r="R1412" s="47"/>
      <c r="S1412" s="47"/>
      <c r="T1412" s="46"/>
    </row>
    <row r="1413" spans="1:31" customHeight="1" ht="12.75" s="10" customFormat="1">
      <c r="A1413" s="385" t="s">
        <v>2262</v>
      </c>
      <c r="B1413" s="386"/>
      <c r="C1413" s="181"/>
      <c r="D1413" s="181"/>
      <c r="E1413" s="181"/>
      <c r="F1413" s="229"/>
      <c r="G1413" s="229"/>
      <c r="H1413" s="229"/>
      <c r="I1413" s="230"/>
      <c r="J1413" s="181"/>
      <c r="K1413" s="202">
        <f>L1413+M1413</f>
        <v>0</v>
      </c>
      <c r="L1413" s="255"/>
      <c r="M1413" s="237"/>
      <c r="N1413" s="174"/>
      <c r="P1413" s="252"/>
      <c r="Q1413" s="453"/>
      <c r="R1413" s="47"/>
      <c r="S1413" s="47"/>
      <c r="T1413" s="46"/>
    </row>
    <row r="1414" spans="1:31" customHeight="1" ht="12.75" s="10" customFormat="1">
      <c r="A1414" s="373" t="s">
        <v>2263</v>
      </c>
      <c r="B1414" s="387"/>
      <c r="C1414" s="181" t="s">
        <v>2260</v>
      </c>
      <c r="D1414" s="181" t="s">
        <v>20</v>
      </c>
      <c r="E1414" s="181" t="s">
        <v>21</v>
      </c>
      <c r="F1414" s="594" t="s">
        <v>2264</v>
      </c>
      <c r="G1414" s="592"/>
      <c r="H1414" s="592"/>
      <c r="I1414" s="593"/>
      <c r="J1414" s="181"/>
      <c r="K1414" s="202">
        <f>L1414+M1414</f>
        <v>0</v>
      </c>
      <c r="L1414" s="255"/>
      <c r="M1414" s="237"/>
      <c r="N1414" s="174"/>
      <c r="P1414" s="252"/>
      <c r="Q1414" s="453"/>
      <c r="R1414" s="47"/>
      <c r="S1414" s="47"/>
      <c r="T1414" s="46"/>
    </row>
    <row r="1415" spans="1:31" customHeight="1" ht="12.75" s="10" customFormat="1">
      <c r="A1415" s="372"/>
      <c r="B1415" s="388" t="s">
        <v>2265</v>
      </c>
      <c r="C1415" s="181"/>
      <c r="D1415" s="181"/>
      <c r="E1415" s="181"/>
      <c r="F1415" s="229"/>
      <c r="G1415" s="229"/>
      <c r="H1415" s="229"/>
      <c r="I1415" s="230"/>
      <c r="J1415" s="181"/>
      <c r="K1415" s="202">
        <f>L1415+M1415</f>
        <v>60000</v>
      </c>
      <c r="L1415" s="255">
        <v>60000</v>
      </c>
      <c r="M1415" s="237"/>
      <c r="N1415" s="174"/>
      <c r="P1415" s="252"/>
      <c r="Q1415" s="453"/>
      <c r="R1415" s="47"/>
      <c r="S1415" s="47"/>
      <c r="T1415" s="46"/>
    </row>
    <row r="1416" spans="1:31" customHeight="1" ht="12.75" s="10" customFormat="1">
      <c r="A1416" s="372"/>
      <c r="B1416" s="388" t="s">
        <v>2266</v>
      </c>
      <c r="C1416" s="181"/>
      <c r="D1416" s="181"/>
      <c r="E1416" s="181"/>
      <c r="F1416" s="229"/>
      <c r="G1416" s="229"/>
      <c r="H1416" s="229"/>
      <c r="I1416" s="230"/>
      <c r="J1416" s="181"/>
      <c r="K1416" s="202">
        <f>L1416+M1416</f>
        <v>85000</v>
      </c>
      <c r="L1416" s="255">
        <v>85000</v>
      </c>
      <c r="M1416" s="237"/>
      <c r="N1416" s="174"/>
      <c r="P1416" s="252"/>
      <c r="Q1416" s="453"/>
      <c r="R1416" s="47"/>
      <c r="S1416" s="47"/>
      <c r="T1416" s="46"/>
    </row>
    <row r="1417" spans="1:31" customHeight="1" ht="12.75" s="10" customFormat="1">
      <c r="A1417" s="372"/>
      <c r="B1417" s="388" t="s">
        <v>897</v>
      </c>
      <c r="C1417" s="181"/>
      <c r="D1417" s="181"/>
      <c r="E1417" s="181"/>
      <c r="F1417" s="229"/>
      <c r="G1417" s="229"/>
      <c r="H1417" s="229"/>
      <c r="I1417" s="230"/>
      <c r="J1417" s="181"/>
      <c r="K1417" s="202">
        <f>L1417+M1417</f>
        <v>655000</v>
      </c>
      <c r="L1417" s="255">
        <v>655000</v>
      </c>
      <c r="M1417" s="237"/>
      <c r="N1417" s="174"/>
      <c r="P1417" s="252"/>
      <c r="Q1417" s="453"/>
      <c r="R1417" s="47"/>
      <c r="S1417" s="47"/>
      <c r="T1417" s="46"/>
    </row>
    <row r="1418" spans="1:31" customHeight="1" ht="12.75" s="10" customFormat="1">
      <c r="A1418" s="372"/>
      <c r="B1418" s="388" t="s">
        <v>2267</v>
      </c>
      <c r="C1418" s="181"/>
      <c r="D1418" s="181"/>
      <c r="E1418" s="181"/>
      <c r="F1418" s="229"/>
      <c r="G1418" s="229"/>
      <c r="H1418" s="229"/>
      <c r="I1418" s="230"/>
      <c r="J1418" s="181"/>
      <c r="K1418" s="202">
        <f>L1418+M1418</f>
        <v>85000</v>
      </c>
      <c r="L1418" s="255">
        <v>85000</v>
      </c>
      <c r="M1418" s="237"/>
      <c r="N1418" s="174"/>
      <c r="P1418" s="252"/>
      <c r="Q1418" s="453"/>
      <c r="R1418" s="47"/>
      <c r="S1418" s="47"/>
      <c r="T1418" s="46"/>
    </row>
    <row r="1419" spans="1:31" customHeight="1" ht="12.75" s="10" customFormat="1">
      <c r="A1419" s="372"/>
      <c r="B1419" s="388" t="s">
        <v>2268</v>
      </c>
      <c r="C1419" s="181"/>
      <c r="D1419" s="181"/>
      <c r="E1419" s="181"/>
      <c r="F1419" s="229"/>
      <c r="G1419" s="229"/>
      <c r="H1419" s="229"/>
      <c r="I1419" s="230"/>
      <c r="J1419" s="181"/>
      <c r="K1419" s="202">
        <f>L1419+M1419</f>
        <v>35000</v>
      </c>
      <c r="L1419" s="255">
        <v>35000</v>
      </c>
      <c r="M1419" s="237"/>
      <c r="N1419" s="174"/>
      <c r="P1419" s="252"/>
      <c r="Q1419" s="453"/>
      <c r="R1419" s="47"/>
      <c r="S1419" s="47"/>
      <c r="T1419" s="46"/>
    </row>
    <row r="1420" spans="1:31" customHeight="1" ht="12.75" s="10" customFormat="1">
      <c r="A1420" s="372"/>
      <c r="B1420" s="388" t="s">
        <v>2269</v>
      </c>
      <c r="C1420" s="181"/>
      <c r="D1420" s="181"/>
      <c r="E1420" s="181"/>
      <c r="F1420" s="229"/>
      <c r="G1420" s="229"/>
      <c r="H1420" s="229"/>
      <c r="I1420" s="230"/>
      <c r="J1420" s="181"/>
      <c r="K1420" s="202">
        <f>L1420+M1420</f>
        <v>30000</v>
      </c>
      <c r="L1420" s="255">
        <v>30000</v>
      </c>
      <c r="M1420" s="237"/>
      <c r="N1420" s="174"/>
      <c r="P1420" s="252"/>
      <c r="Q1420" s="453"/>
      <c r="R1420" s="47"/>
      <c r="S1420" s="47"/>
      <c r="T1420" s="46"/>
    </row>
    <row r="1421" spans="1:31" customHeight="1" ht="12.75" s="10" customFormat="1">
      <c r="A1421" s="372"/>
      <c r="B1421" s="388" t="s">
        <v>2270</v>
      </c>
      <c r="C1421" s="181"/>
      <c r="D1421" s="181"/>
      <c r="E1421" s="181"/>
      <c r="F1421" s="229"/>
      <c r="G1421" s="229"/>
      <c r="H1421" s="229"/>
      <c r="I1421" s="230"/>
      <c r="J1421" s="181"/>
      <c r="K1421" s="202">
        <f>L1421+M1421</f>
        <v>50000</v>
      </c>
      <c r="L1421" s="255">
        <v>50000</v>
      </c>
      <c r="M1421" s="237"/>
      <c r="N1421" s="174"/>
      <c r="P1421" s="252"/>
      <c r="Q1421" s="453"/>
      <c r="R1421" s="47"/>
      <c r="S1421" s="47"/>
      <c r="T1421" s="46"/>
    </row>
    <row r="1422" spans="1:31" customHeight="1" ht="12.75" s="10" customFormat="1">
      <c r="A1422" s="373" t="s">
        <v>2271</v>
      </c>
      <c r="B1422" s="387"/>
      <c r="C1422" s="181" t="s">
        <v>2260</v>
      </c>
      <c r="D1422" s="181" t="s">
        <v>20</v>
      </c>
      <c r="E1422" s="181" t="s">
        <v>21</v>
      </c>
      <c r="F1422" s="594" t="s">
        <v>973</v>
      </c>
      <c r="G1422" s="592"/>
      <c r="H1422" s="592"/>
      <c r="I1422" s="593"/>
      <c r="J1422" s="181"/>
      <c r="K1422" s="202">
        <f>L1422+M1422</f>
        <v>0</v>
      </c>
      <c r="L1422" s="255"/>
      <c r="M1422" s="237"/>
      <c r="N1422" s="174"/>
      <c r="P1422" s="252"/>
      <c r="Q1422" s="453"/>
      <c r="R1422" s="47"/>
      <c r="S1422" s="47"/>
      <c r="T1422" s="46"/>
    </row>
    <row r="1423" spans="1:31" customHeight="1" ht="12.75" s="10" customFormat="1">
      <c r="A1423" s="372"/>
      <c r="B1423" s="388" t="s">
        <v>2272</v>
      </c>
      <c r="C1423" s="181"/>
      <c r="D1423" s="181"/>
      <c r="E1423" s="181"/>
      <c r="F1423" s="229"/>
      <c r="G1423" s="229"/>
      <c r="H1423" s="229"/>
      <c r="I1423" s="230"/>
      <c r="J1423" s="181"/>
      <c r="K1423" s="202">
        <f>L1423+M1423</f>
        <v>30000</v>
      </c>
      <c r="L1423" s="255">
        <v>30000</v>
      </c>
      <c r="M1423" s="237"/>
      <c r="N1423" s="174"/>
      <c r="P1423" s="252"/>
      <c r="Q1423" s="453"/>
      <c r="R1423" s="47"/>
      <c r="S1423" s="47"/>
      <c r="T1423" s="46"/>
    </row>
    <row r="1424" spans="1:31" customHeight="1" ht="12.75" s="10" customFormat="1">
      <c r="A1424" s="372"/>
      <c r="B1424" s="388" t="s">
        <v>897</v>
      </c>
      <c r="C1424" s="181"/>
      <c r="D1424" s="181"/>
      <c r="E1424" s="181"/>
      <c r="F1424" s="229"/>
      <c r="G1424" s="229"/>
      <c r="H1424" s="229"/>
      <c r="I1424" s="230"/>
      <c r="J1424" s="181"/>
      <c r="K1424" s="202">
        <f>L1424+M1424</f>
        <v>625000</v>
      </c>
      <c r="L1424" s="255">
        <v>625000</v>
      </c>
      <c r="M1424" s="237"/>
      <c r="N1424" s="174"/>
      <c r="P1424" s="252"/>
      <c r="Q1424" s="453"/>
      <c r="R1424" s="47"/>
      <c r="S1424" s="47"/>
      <c r="T1424" s="46"/>
    </row>
    <row r="1425" spans="1:31" customHeight="1" ht="12.75" s="10" customFormat="1">
      <c r="A1425" s="372"/>
      <c r="B1425" s="388" t="s">
        <v>2266</v>
      </c>
      <c r="C1425" s="181"/>
      <c r="D1425" s="181"/>
      <c r="E1425" s="181"/>
      <c r="F1425" s="229"/>
      <c r="G1425" s="229"/>
      <c r="H1425" s="229"/>
      <c r="I1425" s="230"/>
      <c r="J1425" s="181"/>
      <c r="K1425" s="202">
        <f>L1425+M1425</f>
        <v>50000</v>
      </c>
      <c r="L1425" s="255">
        <v>50000</v>
      </c>
      <c r="M1425" s="237"/>
      <c r="N1425" s="174"/>
      <c r="P1425" s="252"/>
      <c r="Q1425" s="453"/>
      <c r="R1425" s="47"/>
      <c r="S1425" s="47"/>
      <c r="T1425" s="46"/>
    </row>
    <row r="1426" spans="1:31" customHeight="1" ht="12.75" s="10" customFormat="1">
      <c r="A1426" s="372"/>
      <c r="B1426" s="388" t="s">
        <v>2273</v>
      </c>
      <c r="C1426" s="181"/>
      <c r="D1426" s="181"/>
      <c r="E1426" s="181"/>
      <c r="F1426" s="229"/>
      <c r="G1426" s="229"/>
      <c r="H1426" s="229"/>
      <c r="I1426" s="230"/>
      <c r="J1426" s="181"/>
      <c r="K1426" s="202">
        <f>L1426+M1426</f>
        <v>200000</v>
      </c>
      <c r="L1426" s="255">
        <v>200000</v>
      </c>
      <c r="M1426" s="237"/>
      <c r="N1426" s="174"/>
      <c r="P1426" s="252"/>
      <c r="Q1426" s="453"/>
      <c r="R1426" s="47"/>
      <c r="S1426" s="47"/>
      <c r="T1426" s="46"/>
    </row>
    <row r="1427" spans="1:31" customHeight="1" ht="12.75" s="10" customFormat="1">
      <c r="A1427" s="372"/>
      <c r="B1427" s="388" t="s">
        <v>2274</v>
      </c>
      <c r="C1427" s="181"/>
      <c r="D1427" s="181"/>
      <c r="E1427" s="181"/>
      <c r="F1427" s="229"/>
      <c r="G1427" s="229"/>
      <c r="H1427" s="229"/>
      <c r="I1427" s="230"/>
      <c r="J1427" s="181"/>
      <c r="K1427" s="202">
        <f>L1427+M1427</f>
        <v>20000</v>
      </c>
      <c r="L1427" s="255">
        <v>20000</v>
      </c>
      <c r="M1427" s="237"/>
      <c r="N1427" s="174"/>
      <c r="P1427" s="252"/>
      <c r="Q1427" s="453"/>
      <c r="R1427" s="47"/>
      <c r="S1427" s="47"/>
      <c r="T1427" s="46"/>
    </row>
    <row r="1428" spans="1:31" customHeight="1" ht="12.75" s="10" customFormat="1">
      <c r="A1428" s="372"/>
      <c r="B1428" s="388" t="s">
        <v>2275</v>
      </c>
      <c r="C1428" s="181"/>
      <c r="D1428" s="181"/>
      <c r="E1428" s="181"/>
      <c r="F1428" s="229"/>
      <c r="G1428" s="229"/>
      <c r="H1428" s="229"/>
      <c r="I1428" s="230"/>
      <c r="J1428" s="181"/>
      <c r="K1428" s="202">
        <f>L1428+M1428</f>
        <v>50000</v>
      </c>
      <c r="L1428" s="255">
        <v>50000</v>
      </c>
      <c r="M1428" s="237"/>
      <c r="N1428" s="174"/>
      <c r="P1428" s="252"/>
      <c r="Q1428" s="453"/>
      <c r="R1428" s="47"/>
      <c r="S1428" s="47"/>
      <c r="T1428" s="46"/>
    </row>
    <row r="1429" spans="1:31" customHeight="1" ht="12.75" s="10" customFormat="1">
      <c r="A1429" s="372"/>
      <c r="B1429" s="388" t="s">
        <v>2276</v>
      </c>
      <c r="C1429" s="181"/>
      <c r="D1429" s="181"/>
      <c r="E1429" s="181"/>
      <c r="F1429" s="229"/>
      <c r="G1429" s="229"/>
      <c r="H1429" s="229"/>
      <c r="I1429" s="230"/>
      <c r="J1429" s="181"/>
      <c r="K1429" s="202">
        <f>L1429+M1429</f>
        <v>25000</v>
      </c>
      <c r="L1429" s="255">
        <v>25000</v>
      </c>
      <c r="M1429" s="237"/>
      <c r="N1429" s="174"/>
      <c r="P1429" s="252"/>
      <c r="Q1429" s="453"/>
      <c r="R1429" s="47"/>
      <c r="S1429" s="47"/>
      <c r="T1429" s="46"/>
    </row>
    <row r="1430" spans="1:31" customHeight="1" ht="12.75" s="10" customFormat="1">
      <c r="A1430" s="373" t="s">
        <v>2277</v>
      </c>
      <c r="B1430" s="387"/>
      <c r="C1430" s="181" t="s">
        <v>2260</v>
      </c>
      <c r="D1430" s="181" t="s">
        <v>20</v>
      </c>
      <c r="E1430" s="181" t="s">
        <v>21</v>
      </c>
      <c r="F1430" s="594" t="s">
        <v>966</v>
      </c>
      <c r="G1430" s="592"/>
      <c r="H1430" s="592"/>
      <c r="I1430" s="593"/>
      <c r="J1430" s="181"/>
      <c r="K1430" s="202">
        <f>L1430+M1430</f>
        <v>0</v>
      </c>
      <c r="L1430" s="226"/>
      <c r="M1430" s="237"/>
      <c r="N1430" s="174"/>
      <c r="P1430" s="252"/>
      <c r="Q1430" s="453"/>
      <c r="R1430" s="47"/>
      <c r="S1430" s="47"/>
      <c r="T1430" s="46"/>
    </row>
    <row r="1431" spans="1:31" customHeight="1" ht="12.75" s="10" customFormat="1">
      <c r="A1431" s="372"/>
      <c r="B1431" s="388" t="s">
        <v>2272</v>
      </c>
      <c r="C1431" s="181"/>
      <c r="D1431" s="181"/>
      <c r="E1431" s="181"/>
      <c r="F1431" s="229"/>
      <c r="G1431" s="229"/>
      <c r="H1431" s="229"/>
      <c r="I1431" s="230"/>
      <c r="J1431" s="181"/>
      <c r="K1431" s="202">
        <f>L1431+M1431</f>
        <v>30000</v>
      </c>
      <c r="L1431" s="255">
        <v>30000</v>
      </c>
      <c r="M1431" s="237"/>
      <c r="N1431" s="174"/>
      <c r="P1431" s="252"/>
      <c r="Q1431" s="453"/>
      <c r="R1431" s="47"/>
      <c r="S1431" s="47"/>
      <c r="T1431" s="46"/>
    </row>
    <row r="1432" spans="1:31" customHeight="1" ht="12.75" s="10" customFormat="1">
      <c r="A1432" s="372"/>
      <c r="B1432" s="388" t="s">
        <v>2273</v>
      </c>
      <c r="C1432" s="181"/>
      <c r="D1432" s="181"/>
      <c r="E1432" s="181"/>
      <c r="F1432" s="229"/>
      <c r="G1432" s="229"/>
      <c r="H1432" s="229"/>
      <c r="I1432" s="230"/>
      <c r="J1432" s="181"/>
      <c r="K1432" s="202">
        <f>L1432+M1432</f>
        <v>180000</v>
      </c>
      <c r="L1432" s="255">
        <v>180000</v>
      </c>
      <c r="M1432" s="237"/>
      <c r="N1432" s="174"/>
      <c r="P1432" s="252"/>
      <c r="Q1432" s="453"/>
      <c r="R1432" s="47"/>
      <c r="S1432" s="47"/>
      <c r="T1432" s="46"/>
    </row>
    <row r="1433" spans="1:31" customHeight="1" ht="12.75" s="10" customFormat="1">
      <c r="A1433" s="372"/>
      <c r="B1433" s="388" t="s">
        <v>897</v>
      </c>
      <c r="C1433" s="181"/>
      <c r="D1433" s="181"/>
      <c r="E1433" s="181"/>
      <c r="F1433" s="229"/>
      <c r="G1433" s="229"/>
      <c r="H1433" s="229"/>
      <c r="I1433" s="230"/>
      <c r="J1433" s="181"/>
      <c r="K1433" s="202">
        <f>L1433+M1433</f>
        <v>850000</v>
      </c>
      <c r="L1433" s="255">
        <v>850000</v>
      </c>
      <c r="M1433" s="237"/>
      <c r="N1433" s="174"/>
      <c r="P1433" s="252"/>
      <c r="Q1433" s="453"/>
      <c r="R1433" s="47"/>
      <c r="S1433" s="47"/>
      <c r="T1433" s="46"/>
    </row>
    <row r="1434" spans="1:31" customHeight="1" ht="12.75" s="10" customFormat="1">
      <c r="A1434" s="372"/>
      <c r="B1434" s="388" t="s">
        <v>2266</v>
      </c>
      <c r="C1434" s="181"/>
      <c r="D1434" s="181"/>
      <c r="E1434" s="181"/>
      <c r="F1434" s="229"/>
      <c r="G1434" s="229"/>
      <c r="H1434" s="229"/>
      <c r="I1434" s="230"/>
      <c r="J1434" s="181"/>
      <c r="K1434" s="202">
        <f>L1434+M1434</f>
        <v>50000</v>
      </c>
      <c r="L1434" s="255">
        <v>50000</v>
      </c>
      <c r="M1434" s="237"/>
      <c r="N1434" s="174"/>
      <c r="P1434" s="252"/>
      <c r="Q1434" s="453"/>
      <c r="R1434" s="47"/>
      <c r="S1434" s="47"/>
      <c r="T1434" s="46"/>
    </row>
    <row r="1435" spans="1:31" customHeight="1" ht="12.75" s="10" customFormat="1">
      <c r="A1435" s="372"/>
      <c r="B1435" s="388" t="s">
        <v>2267</v>
      </c>
      <c r="C1435" s="181"/>
      <c r="D1435" s="181"/>
      <c r="E1435" s="181"/>
      <c r="F1435" s="229"/>
      <c r="G1435" s="229"/>
      <c r="H1435" s="229"/>
      <c r="I1435" s="230"/>
      <c r="J1435" s="181"/>
      <c r="K1435" s="202">
        <f>L1435+M1435</f>
        <v>85000</v>
      </c>
      <c r="L1435" s="255">
        <v>85000</v>
      </c>
      <c r="M1435" s="237"/>
      <c r="N1435" s="174"/>
      <c r="P1435" s="252"/>
      <c r="Q1435" s="453"/>
      <c r="R1435" s="47"/>
      <c r="S1435" s="47"/>
      <c r="T1435" s="46"/>
    </row>
    <row r="1436" spans="1:31" customHeight="1" ht="12.75" s="10" customFormat="1">
      <c r="A1436" s="372"/>
      <c r="B1436" s="388" t="s">
        <v>2278</v>
      </c>
      <c r="C1436" s="181"/>
      <c r="D1436" s="181"/>
      <c r="E1436" s="181"/>
      <c r="F1436" s="229"/>
      <c r="G1436" s="229"/>
      <c r="H1436" s="229"/>
      <c r="I1436" s="230"/>
      <c r="J1436" s="181"/>
      <c r="K1436" s="202">
        <f>L1436+M1436</f>
        <v>15000</v>
      </c>
      <c r="L1436" s="255">
        <v>15000</v>
      </c>
      <c r="M1436" s="237"/>
      <c r="N1436" s="174"/>
      <c r="P1436" s="252"/>
      <c r="Q1436" s="453"/>
      <c r="R1436" s="47"/>
      <c r="S1436" s="47"/>
      <c r="T1436" s="46"/>
    </row>
    <row r="1437" spans="1:31" customHeight="1" ht="12.75" s="10" customFormat="1">
      <c r="A1437" s="372"/>
      <c r="B1437" s="388" t="s">
        <v>2279</v>
      </c>
      <c r="C1437" s="181"/>
      <c r="D1437" s="181"/>
      <c r="E1437" s="181"/>
      <c r="F1437" s="229"/>
      <c r="G1437" s="229"/>
      <c r="H1437" s="229"/>
      <c r="I1437" s="230"/>
      <c r="J1437" s="181"/>
      <c r="K1437" s="202">
        <f>L1437+M1437</f>
        <v>25000</v>
      </c>
      <c r="L1437" s="255">
        <v>25000</v>
      </c>
      <c r="M1437" s="237"/>
      <c r="N1437" s="174"/>
      <c r="P1437" s="252"/>
      <c r="Q1437" s="453"/>
      <c r="R1437" s="47"/>
      <c r="S1437" s="47"/>
      <c r="T1437" s="46"/>
    </row>
    <row r="1438" spans="1:31" customHeight="1" ht="12.75" s="10" customFormat="1">
      <c r="A1438" s="373" t="s">
        <v>2280</v>
      </c>
      <c r="B1438" s="387"/>
      <c r="C1438" s="181" t="s">
        <v>2260</v>
      </c>
      <c r="D1438" s="181" t="s">
        <v>20</v>
      </c>
      <c r="E1438" s="181" t="s">
        <v>21</v>
      </c>
      <c r="F1438" s="594" t="s">
        <v>595</v>
      </c>
      <c r="G1438" s="592"/>
      <c r="H1438" s="592"/>
      <c r="I1438" s="593"/>
      <c r="J1438" s="181"/>
      <c r="K1438" s="202">
        <f>L1438+M1438</f>
        <v>0</v>
      </c>
      <c r="L1438" s="226"/>
      <c r="M1438" s="237"/>
      <c r="N1438" s="174"/>
      <c r="P1438" s="252"/>
      <c r="Q1438" s="453"/>
      <c r="R1438" s="47"/>
      <c r="S1438" s="47"/>
      <c r="T1438" s="46"/>
    </row>
    <row r="1439" spans="1:31" customHeight="1" ht="12.75" s="10" customFormat="1">
      <c r="A1439" s="372"/>
      <c r="B1439" s="388" t="s">
        <v>2273</v>
      </c>
      <c r="C1439" s="181"/>
      <c r="D1439" s="181"/>
      <c r="E1439" s="181"/>
      <c r="F1439" s="229"/>
      <c r="G1439" s="229"/>
      <c r="H1439" s="229"/>
      <c r="I1439" s="230"/>
      <c r="J1439" s="181"/>
      <c r="K1439" s="202">
        <f>L1439+M1439</f>
        <v>180000</v>
      </c>
      <c r="L1439" s="255">
        <v>180000</v>
      </c>
      <c r="M1439" s="237"/>
      <c r="N1439" s="174"/>
      <c r="P1439" s="252"/>
      <c r="Q1439" s="453"/>
      <c r="R1439" s="47"/>
      <c r="S1439" s="47"/>
      <c r="T1439" s="46"/>
    </row>
    <row r="1440" spans="1:31" customHeight="1" ht="12.75" s="10" customFormat="1">
      <c r="A1440" s="372"/>
      <c r="B1440" s="388" t="s">
        <v>897</v>
      </c>
      <c r="C1440" s="181"/>
      <c r="D1440" s="181"/>
      <c r="E1440" s="181"/>
      <c r="F1440" s="229"/>
      <c r="G1440" s="229"/>
      <c r="H1440" s="229"/>
      <c r="I1440" s="230"/>
      <c r="J1440" s="181"/>
      <c r="K1440" s="202">
        <f>L1440+M1440</f>
        <v>180000</v>
      </c>
      <c r="L1440" s="255">
        <v>180000</v>
      </c>
      <c r="M1440" s="237"/>
      <c r="N1440" s="174"/>
      <c r="P1440" s="252"/>
      <c r="Q1440" s="453"/>
      <c r="R1440" s="47"/>
      <c r="S1440" s="47"/>
      <c r="T1440" s="46"/>
    </row>
    <row r="1441" spans="1:31" customHeight="1" ht="12.75" s="10" customFormat="1">
      <c r="A1441" s="372"/>
      <c r="B1441" s="388" t="s">
        <v>2266</v>
      </c>
      <c r="C1441" s="181"/>
      <c r="D1441" s="181"/>
      <c r="E1441" s="181"/>
      <c r="F1441" s="229"/>
      <c r="G1441" s="229"/>
      <c r="H1441" s="229"/>
      <c r="I1441" s="230"/>
      <c r="J1441" s="181"/>
      <c r="K1441" s="202">
        <f>L1441+M1441</f>
        <v>40000</v>
      </c>
      <c r="L1441" s="255">
        <v>40000</v>
      </c>
      <c r="M1441" s="237"/>
      <c r="N1441" s="174"/>
      <c r="P1441" s="252"/>
      <c r="Q1441" s="453"/>
      <c r="R1441" s="47"/>
      <c r="S1441" s="47"/>
      <c r="T1441" s="46"/>
    </row>
    <row r="1442" spans="1:31" customHeight="1" ht="12.75" s="10" customFormat="1">
      <c r="A1442" s="372" t="s">
        <v>2281</v>
      </c>
      <c r="B1442" s="389"/>
      <c r="C1442" s="181" t="s">
        <v>2260</v>
      </c>
      <c r="D1442" s="181" t="s">
        <v>20</v>
      </c>
      <c r="E1442" s="181" t="s">
        <v>21</v>
      </c>
      <c r="F1442" s="594" t="s">
        <v>2261</v>
      </c>
      <c r="G1442" s="592"/>
      <c r="H1442" s="592"/>
      <c r="I1442" s="593"/>
      <c r="J1442" s="181"/>
      <c r="K1442" s="202">
        <f>L1442+M1442</f>
        <v>0</v>
      </c>
      <c r="L1442" s="226"/>
      <c r="M1442" s="237"/>
      <c r="N1442" s="174"/>
      <c r="P1442" s="252"/>
      <c r="Q1442" s="453"/>
      <c r="R1442" s="47"/>
      <c r="S1442" s="47"/>
      <c r="T1442" s="46"/>
    </row>
    <row r="1443" spans="1:31" customHeight="1" ht="12.75" s="10" customFormat="1">
      <c r="A1443" s="372"/>
      <c r="B1443" s="388" t="s">
        <v>2273</v>
      </c>
      <c r="C1443" s="181"/>
      <c r="D1443" s="181"/>
      <c r="E1443" s="181"/>
      <c r="F1443" s="229"/>
      <c r="G1443" s="229"/>
      <c r="H1443" s="229"/>
      <c r="I1443" s="230"/>
      <c r="J1443" s="181"/>
      <c r="K1443" s="202">
        <f>L1443+M1443</f>
        <v>100000</v>
      </c>
      <c r="L1443" s="255">
        <v>100000</v>
      </c>
      <c r="M1443" s="237"/>
      <c r="N1443" s="174"/>
      <c r="P1443" s="252"/>
      <c r="Q1443" s="453"/>
      <c r="R1443" s="47"/>
      <c r="S1443" s="47"/>
      <c r="T1443" s="46"/>
    </row>
    <row r="1444" spans="1:31" customHeight="1" ht="12.75" s="10" customFormat="1">
      <c r="A1444" s="372"/>
      <c r="B1444" s="388" t="s">
        <v>897</v>
      </c>
      <c r="C1444" s="181"/>
      <c r="D1444" s="181"/>
      <c r="E1444" s="181"/>
      <c r="F1444" s="229"/>
      <c r="G1444" s="229"/>
      <c r="H1444" s="229"/>
      <c r="I1444" s="230"/>
      <c r="J1444" s="181"/>
      <c r="K1444" s="202">
        <f>L1444+M1444</f>
        <v>100000</v>
      </c>
      <c r="L1444" s="255">
        <v>100000</v>
      </c>
      <c r="M1444" s="237"/>
      <c r="N1444" s="174"/>
      <c r="P1444" s="252"/>
      <c r="Q1444" s="453"/>
      <c r="R1444" s="47"/>
      <c r="S1444" s="47"/>
      <c r="T1444" s="46"/>
    </row>
    <row r="1445" spans="1:31" customHeight="1" ht="12.75" s="10" customFormat="1">
      <c r="A1445" s="372"/>
      <c r="B1445" s="388" t="s">
        <v>2282</v>
      </c>
      <c r="C1445" s="181"/>
      <c r="D1445" s="181"/>
      <c r="E1445" s="181"/>
      <c r="F1445" s="229"/>
      <c r="G1445" s="229"/>
      <c r="H1445" s="229"/>
      <c r="I1445" s="230"/>
      <c r="J1445" s="181"/>
      <c r="K1445" s="202">
        <f>L1445+M1445</f>
        <v>50000</v>
      </c>
      <c r="L1445" s="255">
        <v>50000</v>
      </c>
      <c r="M1445" s="237"/>
      <c r="N1445" s="174"/>
      <c r="P1445" s="252"/>
      <c r="Q1445" s="453"/>
      <c r="R1445" s="47"/>
      <c r="S1445" s="47"/>
      <c r="T1445" s="46"/>
    </row>
    <row r="1446" spans="1:31" customHeight="1" ht="12.75" s="10" customFormat="1">
      <c r="A1446" s="372"/>
      <c r="B1446" s="388" t="s">
        <v>2274</v>
      </c>
      <c r="C1446" s="181"/>
      <c r="D1446" s="181"/>
      <c r="E1446" s="181"/>
      <c r="F1446" s="229"/>
      <c r="G1446" s="229"/>
      <c r="H1446" s="229"/>
      <c r="I1446" s="230"/>
      <c r="J1446" s="181"/>
      <c r="K1446" s="202">
        <f>L1446+M1446</f>
        <v>20000</v>
      </c>
      <c r="L1446" s="255">
        <v>20000</v>
      </c>
      <c r="M1446" s="237"/>
      <c r="N1446" s="174"/>
      <c r="P1446" s="252"/>
      <c r="Q1446" s="453"/>
      <c r="R1446" s="47"/>
      <c r="S1446" s="47"/>
      <c r="T1446" s="46"/>
    </row>
    <row r="1447" spans="1:31" customHeight="1" ht="12.75" s="10" customFormat="1">
      <c r="A1447" s="620" t="s">
        <v>2283</v>
      </c>
      <c r="B1447" s="621"/>
      <c r="C1447" s="181" t="s">
        <v>2260</v>
      </c>
      <c r="D1447" s="181" t="s">
        <v>20</v>
      </c>
      <c r="E1447" s="181" t="s">
        <v>21</v>
      </c>
      <c r="F1447" s="594" t="s">
        <v>2261</v>
      </c>
      <c r="G1447" s="592"/>
      <c r="H1447" s="592"/>
      <c r="I1447" s="593"/>
      <c r="J1447" s="181"/>
      <c r="K1447" s="202">
        <f>L1447+M1447</f>
        <v>0</v>
      </c>
      <c r="L1447" s="255"/>
      <c r="M1447" s="237"/>
      <c r="N1447" s="174"/>
      <c r="P1447" s="252"/>
      <c r="Q1447" s="453"/>
      <c r="R1447" s="47"/>
      <c r="S1447" s="47"/>
      <c r="T1447" s="46"/>
    </row>
    <row r="1448" spans="1:31" customHeight="1" ht="12.75" s="10" customFormat="1">
      <c r="A1448" s="372"/>
      <c r="B1448" s="388" t="s">
        <v>2273</v>
      </c>
      <c r="C1448" s="181"/>
      <c r="D1448" s="181"/>
      <c r="E1448" s="181"/>
      <c r="F1448" s="229"/>
      <c r="G1448" s="229"/>
      <c r="H1448" s="229"/>
      <c r="I1448" s="230"/>
      <c r="J1448" s="181"/>
      <c r="K1448" s="202">
        <f>L1448+M1448</f>
        <v>50000</v>
      </c>
      <c r="L1448" s="255">
        <v>50000</v>
      </c>
      <c r="M1448" s="237"/>
      <c r="N1448" s="174"/>
      <c r="P1448" s="252"/>
      <c r="Q1448" s="453"/>
      <c r="R1448" s="47"/>
      <c r="S1448" s="47"/>
      <c r="T1448" s="46"/>
    </row>
    <row r="1449" spans="1:31" customHeight="1" ht="12.75" s="10" customFormat="1">
      <c r="A1449" s="372"/>
      <c r="B1449" s="388" t="s">
        <v>2266</v>
      </c>
      <c r="C1449" s="181"/>
      <c r="D1449" s="181"/>
      <c r="E1449" s="181"/>
      <c r="F1449" s="229"/>
      <c r="G1449" s="229"/>
      <c r="H1449" s="229"/>
      <c r="I1449" s="230"/>
      <c r="J1449" s="181"/>
      <c r="K1449" s="202">
        <f>L1449+M1449</f>
        <v>475000</v>
      </c>
      <c r="L1449" s="255">
        <v>475000</v>
      </c>
      <c r="M1449" s="237"/>
      <c r="N1449" s="174"/>
      <c r="P1449" s="252"/>
      <c r="Q1449" s="453"/>
      <c r="R1449" s="47"/>
      <c r="S1449" s="47"/>
      <c r="T1449" s="46"/>
    </row>
    <row r="1450" spans="1:31" customHeight="1" ht="12.75" s="10" customFormat="1">
      <c r="A1450" s="372"/>
      <c r="B1450" s="388" t="s">
        <v>2284</v>
      </c>
      <c r="C1450" s="181"/>
      <c r="D1450" s="181"/>
      <c r="E1450" s="181"/>
      <c r="F1450" s="229"/>
      <c r="G1450" s="229"/>
      <c r="H1450" s="229"/>
      <c r="I1450" s="230"/>
      <c r="J1450" s="181"/>
      <c r="K1450" s="202">
        <f>L1450+M1450</f>
        <v>475000</v>
      </c>
      <c r="L1450" s="255">
        <v>475000</v>
      </c>
      <c r="M1450" s="237"/>
      <c r="N1450" s="174"/>
      <c r="P1450" s="252"/>
      <c r="Q1450" s="453"/>
      <c r="R1450" s="47"/>
      <c r="S1450" s="47"/>
      <c r="T1450" s="46"/>
    </row>
    <row r="1451" spans="1:31" customHeight="1" ht="12.75" s="10" customFormat="1">
      <c r="A1451" s="372" t="s">
        <v>2285</v>
      </c>
      <c r="B1451" s="388"/>
      <c r="C1451" s="181"/>
      <c r="D1451" s="181" t="s">
        <v>20</v>
      </c>
      <c r="E1451" s="181" t="s">
        <v>21</v>
      </c>
      <c r="F1451" s="594" t="s">
        <v>2261</v>
      </c>
      <c r="G1451" s="592"/>
      <c r="H1451" s="592"/>
      <c r="I1451" s="593"/>
      <c r="J1451" s="181"/>
      <c r="K1451" s="202">
        <f>L1451+M1451</f>
        <v>0</v>
      </c>
      <c r="L1451" s="226"/>
      <c r="M1451" s="237"/>
      <c r="N1451" s="174"/>
      <c r="P1451" s="252"/>
      <c r="Q1451" s="453"/>
      <c r="R1451" s="47"/>
      <c r="S1451" s="47"/>
      <c r="T1451" s="46"/>
    </row>
    <row r="1452" spans="1:31" customHeight="1" ht="12.75" s="10" customFormat="1">
      <c r="A1452" s="372"/>
      <c r="B1452" s="388" t="s">
        <v>2273</v>
      </c>
      <c r="C1452" s="181"/>
      <c r="D1452" s="181"/>
      <c r="E1452" s="181"/>
      <c r="F1452" s="229"/>
      <c r="G1452" s="229"/>
      <c r="H1452" s="229"/>
      <c r="I1452" s="230"/>
      <c r="J1452" s="181"/>
      <c r="K1452" s="202">
        <f>L1452+M1452</f>
        <v>150000</v>
      </c>
      <c r="L1452" s="255">
        <v>150000</v>
      </c>
      <c r="M1452" s="237"/>
      <c r="N1452" s="174"/>
      <c r="P1452" s="252"/>
      <c r="Q1452" s="453"/>
      <c r="R1452" s="47"/>
      <c r="S1452" s="47"/>
      <c r="T1452" s="46"/>
    </row>
    <row r="1453" spans="1:31" customHeight="1" ht="12.75" s="10" customFormat="1">
      <c r="A1453" s="372"/>
      <c r="B1453" s="388" t="s">
        <v>2266</v>
      </c>
      <c r="C1453" s="181"/>
      <c r="D1453" s="181"/>
      <c r="E1453" s="181"/>
      <c r="F1453" s="229"/>
      <c r="G1453" s="229"/>
      <c r="H1453" s="229"/>
      <c r="I1453" s="230"/>
      <c r="J1453" s="181"/>
      <c r="K1453" s="202">
        <f>L1453+M1453</f>
        <v>30000</v>
      </c>
      <c r="L1453" s="255">
        <v>30000</v>
      </c>
      <c r="M1453" s="237"/>
      <c r="N1453" s="174"/>
      <c r="P1453" s="252"/>
      <c r="Q1453" s="453"/>
      <c r="R1453" s="47"/>
      <c r="S1453" s="47"/>
      <c r="T1453" s="46"/>
    </row>
    <row r="1454" spans="1:31" customHeight="1" ht="12.75" s="10" customFormat="1">
      <c r="A1454" s="372"/>
      <c r="B1454" s="388" t="s">
        <v>897</v>
      </c>
      <c r="C1454" s="181"/>
      <c r="D1454" s="181"/>
      <c r="E1454" s="181"/>
      <c r="F1454" s="229"/>
      <c r="G1454" s="229"/>
      <c r="H1454" s="229"/>
      <c r="I1454" s="230"/>
      <c r="J1454" s="181"/>
      <c r="K1454" s="202">
        <f>L1454+M1454</f>
        <v>150000</v>
      </c>
      <c r="L1454" s="255">
        <v>150000</v>
      </c>
      <c r="M1454" s="237"/>
      <c r="N1454" s="174"/>
      <c r="P1454" s="252"/>
      <c r="Q1454" s="453"/>
      <c r="R1454" s="47"/>
      <c r="S1454" s="47"/>
      <c r="T1454" s="46"/>
    </row>
    <row r="1455" spans="1:31" customHeight="1" ht="12.75" s="10" customFormat="1">
      <c r="A1455" s="328" t="s">
        <v>2286</v>
      </c>
      <c r="B1455" s="328"/>
      <c r="C1455" s="181" t="s">
        <v>2260</v>
      </c>
      <c r="D1455" s="181" t="s">
        <v>20</v>
      </c>
      <c r="E1455" s="181" t="s">
        <v>21</v>
      </c>
      <c r="F1455" s="594" t="s">
        <v>2287</v>
      </c>
      <c r="G1455" s="592"/>
      <c r="H1455" s="592"/>
      <c r="I1455" s="593"/>
      <c r="J1455" s="181"/>
      <c r="K1455" s="202">
        <f>L1455+M1455</f>
        <v>0</v>
      </c>
      <c r="L1455" s="255"/>
      <c r="M1455" s="237"/>
      <c r="N1455" s="174"/>
      <c r="P1455" s="252"/>
      <c r="Q1455" s="453"/>
      <c r="R1455" s="47"/>
      <c r="S1455" s="47"/>
      <c r="T1455" s="46"/>
    </row>
    <row r="1456" spans="1:31" customHeight="1" ht="12.75" s="10" customFormat="1">
      <c r="A1456" s="328"/>
      <c r="B1456" s="328" t="s">
        <v>2288</v>
      </c>
      <c r="C1456" s="181"/>
      <c r="D1456" s="181"/>
      <c r="E1456" s="181"/>
      <c r="F1456" s="229"/>
      <c r="G1456" s="229"/>
      <c r="H1456" s="229"/>
      <c r="I1456" s="230"/>
      <c r="J1456" s="181"/>
      <c r="K1456" s="202">
        <f>L1456+M1456</f>
        <v>40000</v>
      </c>
      <c r="L1456" s="255">
        <v>40000</v>
      </c>
      <c r="M1456" s="237"/>
      <c r="N1456" s="174"/>
      <c r="P1456" s="252"/>
      <c r="Q1456" s="453"/>
      <c r="R1456" s="47"/>
      <c r="S1456" s="47"/>
      <c r="T1456" s="46"/>
    </row>
    <row r="1457" spans="1:31" customHeight="1" ht="12.75" s="10" customFormat="1">
      <c r="A1457" s="328"/>
      <c r="B1457" s="328" t="s">
        <v>2289</v>
      </c>
      <c r="C1457" s="181"/>
      <c r="D1457" s="181"/>
      <c r="E1457" s="181"/>
      <c r="F1457" s="229"/>
      <c r="G1457" s="229"/>
      <c r="H1457" s="229"/>
      <c r="I1457" s="230"/>
      <c r="J1457" s="181"/>
      <c r="K1457" s="202">
        <f>L1457+M1457</f>
        <v>40000</v>
      </c>
      <c r="L1457" s="255">
        <v>40000</v>
      </c>
      <c r="M1457" s="237"/>
      <c r="N1457" s="174"/>
      <c r="P1457" s="252"/>
      <c r="Q1457" s="453"/>
      <c r="R1457" s="47"/>
      <c r="S1457" s="47"/>
      <c r="T1457" s="46"/>
    </row>
    <row r="1458" spans="1:31" customHeight="1" ht="12.75" s="10" customFormat="1">
      <c r="A1458" s="328" t="s">
        <v>2290</v>
      </c>
      <c r="B1458" s="328"/>
      <c r="C1458" s="181" t="s">
        <v>2260</v>
      </c>
      <c r="D1458" s="181" t="s">
        <v>20</v>
      </c>
      <c r="E1458" s="181" t="s">
        <v>21</v>
      </c>
      <c r="F1458" s="594" t="s">
        <v>977</v>
      </c>
      <c r="G1458" s="592"/>
      <c r="H1458" s="592"/>
      <c r="I1458" s="593"/>
      <c r="J1458" s="181"/>
      <c r="K1458" s="202">
        <f>L1458+M1458</f>
        <v>0</v>
      </c>
      <c r="L1458" s="255"/>
      <c r="M1458" s="237"/>
      <c r="N1458" s="174"/>
      <c r="P1458" s="252"/>
      <c r="Q1458" s="453"/>
      <c r="R1458" s="47"/>
      <c r="S1458" s="47"/>
      <c r="T1458" s="46"/>
    </row>
    <row r="1459" spans="1:31" customHeight="1" ht="12.75" s="10" customFormat="1">
      <c r="A1459" s="328"/>
      <c r="B1459" s="328" t="s">
        <v>2291</v>
      </c>
      <c r="C1459" s="181"/>
      <c r="D1459" s="181"/>
      <c r="E1459" s="181"/>
      <c r="F1459" s="594"/>
      <c r="G1459" s="592"/>
      <c r="H1459" s="592"/>
      <c r="I1459" s="593"/>
      <c r="J1459" s="181"/>
      <c r="K1459" s="202">
        <f>L1459+M1459</f>
        <v>300000</v>
      </c>
      <c r="L1459" s="255">
        <v>300000</v>
      </c>
      <c r="M1459" s="237"/>
      <c r="N1459" s="174"/>
      <c r="P1459" s="252"/>
      <c r="Q1459" s="453"/>
      <c r="R1459" s="47"/>
      <c r="S1459" s="47"/>
      <c r="T1459" s="46"/>
    </row>
    <row r="1460" spans="1:31" customHeight="1" ht="12.75" s="10" customFormat="1">
      <c r="A1460" s="226"/>
      <c r="B1460" s="383"/>
      <c r="C1460" s="181"/>
      <c r="D1460" s="181"/>
      <c r="E1460" s="181"/>
      <c r="F1460" s="229"/>
      <c r="G1460" s="229"/>
      <c r="H1460" s="229"/>
      <c r="I1460" s="230"/>
      <c r="J1460" s="181"/>
      <c r="K1460" s="202">
        <f>L1460+M1460</f>
        <v>0</v>
      </c>
      <c r="L1460" s="255"/>
      <c r="M1460" s="237"/>
      <c r="N1460" s="174"/>
      <c r="P1460" s="252"/>
      <c r="Q1460" s="453"/>
      <c r="R1460" s="47"/>
      <c r="S1460" s="47"/>
      <c r="T1460" s="46"/>
    </row>
    <row r="1461" spans="1:31" customHeight="1" ht="12.75" s="10" customFormat="1">
      <c r="A1461" s="226"/>
      <c r="B1461" s="269" t="s">
        <v>2292</v>
      </c>
      <c r="C1461" s="181" t="s">
        <v>2293</v>
      </c>
      <c r="D1461" s="181"/>
      <c r="E1461" s="181"/>
      <c r="F1461" s="592"/>
      <c r="G1461" s="592"/>
      <c r="H1461" s="592"/>
      <c r="I1461" s="593"/>
      <c r="J1461" s="181"/>
      <c r="K1461" s="202">
        <f>L1461+M1461</f>
        <v>0</v>
      </c>
      <c r="L1461" s="255"/>
      <c r="M1461" s="237"/>
      <c r="N1461" s="174"/>
      <c r="P1461" s="252"/>
      <c r="Q1461" s="453"/>
      <c r="R1461" s="47"/>
      <c r="S1461" s="47"/>
      <c r="T1461" s="46"/>
    </row>
    <row r="1462" spans="1:31" customHeight="1" ht="49.5" s="10" customFormat="1">
      <c r="A1462" s="226"/>
      <c r="B1462" s="264" t="s">
        <v>522</v>
      </c>
      <c r="C1462" s="181" t="s">
        <v>2293</v>
      </c>
      <c r="D1462" s="181" t="s">
        <v>20</v>
      </c>
      <c r="E1462" s="181" t="s">
        <v>862</v>
      </c>
      <c r="F1462" s="592" t="s">
        <v>2261</v>
      </c>
      <c r="G1462" s="592"/>
      <c r="H1462" s="592"/>
      <c r="I1462" s="593"/>
      <c r="J1462" s="181"/>
      <c r="K1462" s="202">
        <f>L1462+M1462</f>
        <v>0</v>
      </c>
      <c r="L1462" s="255"/>
      <c r="M1462" s="237"/>
      <c r="N1462" s="174"/>
      <c r="P1462" s="252"/>
      <c r="Q1462" s="453"/>
      <c r="R1462" s="47"/>
      <c r="S1462" s="47"/>
      <c r="T1462" s="46"/>
    </row>
    <row r="1463" spans="1:31" customHeight="1" ht="12.75" s="10" customFormat="1">
      <c r="A1463" s="226"/>
      <c r="B1463" s="264" t="s">
        <v>2289</v>
      </c>
      <c r="C1463" s="181"/>
      <c r="D1463" s="181"/>
      <c r="E1463" s="181"/>
      <c r="F1463" s="229"/>
      <c r="G1463" s="229"/>
      <c r="H1463" s="229"/>
      <c r="I1463" s="230"/>
      <c r="J1463" s="181"/>
      <c r="K1463" s="202">
        <f>L1463+M1463</f>
        <v>24000</v>
      </c>
      <c r="L1463" s="255">
        <v>24000</v>
      </c>
      <c r="M1463" s="237"/>
      <c r="N1463" s="174"/>
      <c r="P1463" s="252"/>
      <c r="Q1463" s="453"/>
      <c r="R1463" s="47"/>
      <c r="S1463" s="47"/>
      <c r="T1463" s="46"/>
    </row>
    <row r="1464" spans="1:31" customHeight="1" ht="12.75" s="10" customFormat="1">
      <c r="A1464" s="226"/>
      <c r="B1464" s="264" t="s">
        <v>2294</v>
      </c>
      <c r="C1464" s="181"/>
      <c r="D1464" s="181"/>
      <c r="E1464" s="181"/>
      <c r="F1464" s="229"/>
      <c r="G1464" s="229"/>
      <c r="H1464" s="229"/>
      <c r="I1464" s="230"/>
      <c r="J1464" s="181"/>
      <c r="K1464" s="202">
        <f>L1464+M1464</f>
        <v>18000</v>
      </c>
      <c r="L1464" s="255">
        <v>18000</v>
      </c>
      <c r="M1464" s="237"/>
      <c r="N1464" s="174"/>
      <c r="P1464" s="252"/>
      <c r="Q1464" s="453"/>
      <c r="R1464" s="47"/>
      <c r="S1464" s="47"/>
      <c r="T1464" s="46"/>
    </row>
    <row r="1465" spans="1:31" customHeight="1" ht="49.5" s="10" customFormat="1">
      <c r="A1465" s="226"/>
      <c r="B1465" s="264" t="s">
        <v>2295</v>
      </c>
      <c r="C1465" s="181" t="s">
        <v>2293</v>
      </c>
      <c r="D1465" s="181" t="s">
        <v>20</v>
      </c>
      <c r="E1465" s="181" t="s">
        <v>862</v>
      </c>
      <c r="F1465" s="592" t="s">
        <v>561</v>
      </c>
      <c r="G1465" s="592"/>
      <c r="H1465" s="592"/>
      <c r="I1465" s="593"/>
      <c r="J1465" s="181"/>
      <c r="K1465" s="202">
        <f>L1465+M1465</f>
        <v>0</v>
      </c>
      <c r="L1465" s="255"/>
      <c r="M1465" s="237"/>
      <c r="N1465" s="174"/>
      <c r="P1465" s="252"/>
      <c r="Q1465" s="453"/>
      <c r="R1465" s="47"/>
      <c r="S1465" s="47"/>
      <c r="T1465" s="46"/>
    </row>
    <row r="1466" spans="1:31" customHeight="1" ht="12.75" s="10" customFormat="1">
      <c r="A1466" s="226"/>
      <c r="B1466" s="264" t="s">
        <v>2289</v>
      </c>
      <c r="C1466" s="181"/>
      <c r="D1466" s="181"/>
      <c r="E1466" s="181"/>
      <c r="F1466" s="229"/>
      <c r="G1466" s="229"/>
      <c r="H1466" s="229"/>
      <c r="I1466" s="230"/>
      <c r="J1466" s="181"/>
      <c r="K1466" s="202">
        <f>L1466+M1466</f>
        <v>120000</v>
      </c>
      <c r="L1466" s="255">
        <v>120000</v>
      </c>
      <c r="M1466" s="237"/>
      <c r="N1466" s="174"/>
      <c r="P1466" s="252"/>
      <c r="Q1466" s="453"/>
      <c r="R1466" s="47"/>
      <c r="S1466" s="47"/>
      <c r="T1466" s="46"/>
    </row>
    <row r="1467" spans="1:31" customHeight="1" ht="12.75" s="10" customFormat="1">
      <c r="A1467" s="226"/>
      <c r="B1467" s="264" t="s">
        <v>2296</v>
      </c>
      <c r="C1467" s="181"/>
      <c r="D1467" s="181"/>
      <c r="E1467" s="181"/>
      <c r="F1467" s="229"/>
      <c r="G1467" s="229"/>
      <c r="H1467" s="229"/>
      <c r="I1467" s="230"/>
      <c r="J1467" s="181"/>
      <c r="K1467" s="202">
        <f>L1467+M1467</f>
        <v>60000</v>
      </c>
      <c r="L1467" s="255">
        <v>60000</v>
      </c>
      <c r="M1467" s="237"/>
      <c r="N1467" s="174"/>
      <c r="P1467" s="252"/>
      <c r="Q1467" s="453"/>
      <c r="R1467" s="47"/>
      <c r="S1467" s="47"/>
      <c r="T1467" s="46"/>
    </row>
    <row r="1468" spans="1:31" customHeight="1" ht="12.75" s="10" customFormat="1">
      <c r="A1468" s="226"/>
      <c r="B1468" s="63"/>
      <c r="C1468" s="181"/>
      <c r="D1468" s="181"/>
      <c r="E1468" s="181"/>
      <c r="F1468" s="594"/>
      <c r="G1468" s="592"/>
      <c r="H1468" s="592"/>
      <c r="I1468" s="593"/>
      <c r="J1468" s="181"/>
      <c r="K1468" s="202">
        <f>L1468+M1468</f>
        <v>0</v>
      </c>
      <c r="L1468" s="259"/>
      <c r="M1468" s="202"/>
      <c r="N1468" s="174"/>
      <c r="P1468" s="252"/>
      <c r="Q1468" s="453"/>
      <c r="R1468" s="47"/>
      <c r="S1468" s="47"/>
      <c r="T1468" s="46"/>
    </row>
    <row r="1469" spans="1:31" customHeight="1" ht="12.75" s="169" customFormat="1">
      <c r="A1469" s="599" t="s">
        <v>944</v>
      </c>
      <c r="B1469" s="601"/>
      <c r="C1469" s="181"/>
      <c r="D1469" s="181"/>
      <c r="E1469" s="181"/>
      <c r="F1469" s="587"/>
      <c r="G1469" s="588"/>
      <c r="H1469" s="588"/>
      <c r="I1469" s="589"/>
      <c r="J1469" s="257"/>
      <c r="K1469" s="202"/>
      <c r="L1469" s="202"/>
      <c r="M1469" s="202"/>
      <c r="N1469" s="272"/>
      <c r="O1469" s="168"/>
      <c r="P1469" s="253"/>
      <c r="Q1469" s="454"/>
      <c r="R1469" s="446"/>
      <c r="S1469" s="446"/>
      <c r="T1469" s="168"/>
      <c r="Y1469" s="170"/>
    </row>
    <row r="1470" spans="1:31" customHeight="1" ht="12.75" s="169" customFormat="1">
      <c r="A1470" s="256"/>
      <c r="B1470" s="273" t="s">
        <v>946</v>
      </c>
      <c r="C1470" s="181"/>
      <c r="D1470" s="181"/>
      <c r="E1470" s="181"/>
      <c r="F1470" s="587"/>
      <c r="G1470" s="588"/>
      <c r="H1470" s="588"/>
      <c r="I1470" s="589"/>
      <c r="J1470" s="257"/>
      <c r="K1470" s="202"/>
      <c r="L1470" s="202"/>
      <c r="M1470" s="202"/>
      <c r="N1470" s="272"/>
      <c r="O1470" s="168"/>
      <c r="P1470" s="253"/>
      <c r="Q1470" s="454"/>
      <c r="R1470" s="446"/>
      <c r="S1470" s="446"/>
      <c r="T1470" s="168"/>
      <c r="Y1470" s="170"/>
    </row>
    <row r="1471" spans="1:31" customHeight="1" ht="54.75" s="169" customFormat="1">
      <c r="A1471" s="256"/>
      <c r="B1471" s="273" t="s">
        <v>948</v>
      </c>
      <c r="C1471" s="181" t="s">
        <v>945</v>
      </c>
      <c r="D1471" s="181" t="s">
        <v>20</v>
      </c>
      <c r="E1471" s="181" t="s">
        <v>512</v>
      </c>
      <c r="F1471" s="587" t="s">
        <v>947</v>
      </c>
      <c r="G1471" s="588"/>
      <c r="H1471" s="588"/>
      <c r="I1471" s="589"/>
      <c r="J1471" s="257" t="s">
        <v>23</v>
      </c>
      <c r="K1471" s="202">
        <f>L1471+M1471</f>
        <v>80000</v>
      </c>
      <c r="L1471" s="202">
        <v>80000</v>
      </c>
      <c r="M1471" s="202"/>
      <c r="N1471" s="272"/>
      <c r="O1471" s="168"/>
      <c r="P1471" s="253"/>
      <c r="Q1471" s="454"/>
      <c r="R1471" s="446"/>
      <c r="S1471" s="446"/>
      <c r="T1471" s="168"/>
      <c r="Y1471" s="170"/>
    </row>
    <row r="1472" spans="1:31" customHeight="1" ht="51.75" s="169" customFormat="1">
      <c r="A1472" s="256"/>
      <c r="B1472" s="273" t="s">
        <v>949</v>
      </c>
      <c r="C1472" s="181" t="s">
        <v>945</v>
      </c>
      <c r="D1472" s="181" t="s">
        <v>20</v>
      </c>
      <c r="E1472" s="181" t="s">
        <v>512</v>
      </c>
      <c r="F1472" s="587" t="s">
        <v>947</v>
      </c>
      <c r="G1472" s="588"/>
      <c r="H1472" s="588"/>
      <c r="I1472" s="589"/>
      <c r="J1472" s="257" t="s">
        <v>23</v>
      </c>
      <c r="K1472" s="202">
        <f>L1472+M1472</f>
        <v>60000</v>
      </c>
      <c r="L1472" s="202">
        <v>60000</v>
      </c>
      <c r="M1472" s="202"/>
      <c r="N1472" s="272"/>
      <c r="O1472" s="168"/>
      <c r="P1472" s="253"/>
      <c r="Q1472" s="454"/>
      <c r="R1472" s="446"/>
      <c r="S1472" s="446"/>
      <c r="T1472" s="168"/>
      <c r="Y1472" s="170"/>
    </row>
    <row r="1473" spans="1:31" customHeight="1" ht="12" s="169" customFormat="1">
      <c r="A1473" s="256"/>
      <c r="B1473" s="273" t="s">
        <v>950</v>
      </c>
      <c r="C1473" s="181"/>
      <c r="D1473" s="181"/>
      <c r="E1473" s="181"/>
      <c r="F1473" s="587" t="s">
        <v>595</v>
      </c>
      <c r="G1473" s="588"/>
      <c r="H1473" s="588"/>
      <c r="I1473" s="589"/>
      <c r="J1473" s="257"/>
      <c r="K1473" s="202"/>
      <c r="L1473" s="202"/>
      <c r="M1473" s="202"/>
      <c r="N1473" s="272"/>
      <c r="O1473" s="168"/>
      <c r="P1473" s="253"/>
      <c r="Q1473" s="454"/>
      <c r="R1473" s="446"/>
      <c r="S1473" s="446"/>
      <c r="T1473" s="168"/>
      <c r="Y1473" s="170"/>
    </row>
    <row r="1474" spans="1:31" customHeight="1" ht="50.25" s="169" customFormat="1">
      <c r="A1474" s="256"/>
      <c r="B1474" s="273" t="s">
        <v>951</v>
      </c>
      <c r="C1474" s="181" t="s">
        <v>945</v>
      </c>
      <c r="D1474" s="181" t="s">
        <v>20</v>
      </c>
      <c r="E1474" s="181" t="s">
        <v>512</v>
      </c>
      <c r="F1474" s="587" t="s">
        <v>595</v>
      </c>
      <c r="G1474" s="588"/>
      <c r="H1474" s="588"/>
      <c r="I1474" s="589"/>
      <c r="J1474" s="257" t="s">
        <v>23</v>
      </c>
      <c r="K1474" s="202">
        <f>L1474+M1474</f>
        <v>100000</v>
      </c>
      <c r="L1474" s="202">
        <v>100000</v>
      </c>
      <c r="M1474" s="202"/>
      <c r="N1474" s="272"/>
      <c r="O1474" s="168"/>
      <c r="P1474" s="253"/>
      <c r="Q1474" s="454"/>
      <c r="R1474" s="446"/>
      <c r="S1474" s="446"/>
      <c r="T1474" s="168"/>
      <c r="Y1474" s="170"/>
    </row>
    <row r="1475" spans="1:31" customHeight="1" ht="50.25" s="169" customFormat="1">
      <c r="A1475" s="256"/>
      <c r="B1475" s="273" t="s">
        <v>952</v>
      </c>
      <c r="C1475" s="181" t="s">
        <v>945</v>
      </c>
      <c r="D1475" s="181" t="s">
        <v>20</v>
      </c>
      <c r="E1475" s="181" t="s">
        <v>512</v>
      </c>
      <c r="F1475" s="587" t="s">
        <v>595</v>
      </c>
      <c r="G1475" s="588"/>
      <c r="H1475" s="588"/>
      <c r="I1475" s="589"/>
      <c r="J1475" s="257" t="s">
        <v>23</v>
      </c>
      <c r="K1475" s="202">
        <f>L1475+M1475</f>
        <v>300000</v>
      </c>
      <c r="L1475" s="202">
        <v>300000</v>
      </c>
      <c r="M1475" s="202"/>
      <c r="N1475" s="272"/>
      <c r="O1475" s="168"/>
      <c r="P1475" s="253"/>
      <c r="Q1475" s="454"/>
      <c r="R1475" s="446"/>
      <c r="S1475" s="446"/>
      <c r="T1475" s="168"/>
      <c r="Y1475" s="170"/>
    </row>
    <row r="1476" spans="1:31" customHeight="1" ht="54" s="169" customFormat="1">
      <c r="A1476" s="256"/>
      <c r="B1476" s="273" t="s">
        <v>953</v>
      </c>
      <c r="C1476" s="181" t="s">
        <v>945</v>
      </c>
      <c r="D1476" s="181" t="s">
        <v>20</v>
      </c>
      <c r="E1476" s="181" t="s">
        <v>512</v>
      </c>
      <c r="F1476" s="587" t="s">
        <v>595</v>
      </c>
      <c r="G1476" s="588"/>
      <c r="H1476" s="588"/>
      <c r="I1476" s="589"/>
      <c r="J1476" s="257" t="s">
        <v>23</v>
      </c>
      <c r="K1476" s="202">
        <f>L1476+M1476</f>
        <v>200000</v>
      </c>
      <c r="L1476" s="202">
        <v>200000</v>
      </c>
      <c r="M1476" s="259"/>
      <c r="N1476" s="272"/>
      <c r="O1476" s="168"/>
      <c r="P1476" s="253"/>
      <c r="Q1476" s="454"/>
      <c r="R1476" s="446"/>
      <c r="S1476" s="446"/>
      <c r="T1476" s="168"/>
      <c r="Y1476" s="170">
        <v>3750</v>
      </c>
    </row>
    <row r="1477" spans="1:31" customHeight="1" ht="34.5" s="169" customFormat="1">
      <c r="A1477" s="256"/>
      <c r="B1477" s="273" t="s">
        <v>954</v>
      </c>
      <c r="C1477" s="181" t="s">
        <v>945</v>
      </c>
      <c r="D1477" s="181" t="s">
        <v>20</v>
      </c>
      <c r="E1477" s="181" t="s">
        <v>42</v>
      </c>
      <c r="F1477" s="587" t="s">
        <v>2299</v>
      </c>
      <c r="G1477" s="588"/>
      <c r="H1477" s="588"/>
      <c r="I1477" s="589"/>
      <c r="J1477" s="257" t="s">
        <v>23</v>
      </c>
      <c r="K1477" s="202">
        <f>L1477+M1477</f>
        <v>450000</v>
      </c>
      <c r="L1477" s="202">
        <v>450000</v>
      </c>
      <c r="M1477" s="202"/>
      <c r="N1477" s="272"/>
      <c r="O1477" s="168"/>
      <c r="P1477" s="253"/>
      <c r="Q1477" s="454"/>
      <c r="R1477" s="446"/>
      <c r="S1477" s="446"/>
      <c r="T1477" s="168"/>
      <c r="Y1477" s="170">
        <v>1000</v>
      </c>
    </row>
    <row r="1478" spans="1:31" customHeight="1" ht="12.75" s="169" customFormat="1">
      <c r="A1478" s="258"/>
      <c r="B1478" s="258"/>
      <c r="C1478" s="181"/>
      <c r="D1478" s="181"/>
      <c r="E1478" s="181"/>
      <c r="F1478" s="587"/>
      <c r="G1478" s="588"/>
      <c r="H1478" s="588"/>
      <c r="I1478" s="589"/>
      <c r="J1478" s="257"/>
      <c r="K1478" s="259"/>
      <c r="L1478" s="202"/>
      <c r="M1478" s="259"/>
      <c r="N1478" s="272"/>
      <c r="O1478" s="168"/>
      <c r="P1478" s="253"/>
      <c r="Q1478" s="454"/>
      <c r="R1478" s="446"/>
      <c r="S1478" s="446"/>
      <c r="T1478" s="168"/>
      <c r="Y1478" s="170">
        <v>574.08</v>
      </c>
    </row>
    <row r="1479" spans="1:31" customHeight="1" ht="12.75" s="169" customFormat="1">
      <c r="A1479" s="256" t="s">
        <v>956</v>
      </c>
      <c r="B1479" s="256"/>
      <c r="C1479" s="226"/>
      <c r="D1479" s="232"/>
      <c r="E1479" s="181"/>
      <c r="F1479" s="596"/>
      <c r="G1479" s="597"/>
      <c r="H1479" s="597"/>
      <c r="I1479" s="598"/>
      <c r="J1479" s="232"/>
      <c r="K1479" s="202"/>
      <c r="L1479" s="202"/>
      <c r="M1479" s="202"/>
      <c r="N1479" s="272"/>
      <c r="O1479" s="168"/>
      <c r="P1479" s="253"/>
      <c r="Q1479" s="454"/>
      <c r="R1479" s="446"/>
      <c r="S1479" s="446"/>
      <c r="T1479" s="168"/>
      <c r="Y1479" s="170">
        <v>1000</v>
      </c>
    </row>
    <row r="1480" spans="1:31" customHeight="1" ht="12.75" s="169" customFormat="1">
      <c r="A1480" s="256"/>
      <c r="B1480" s="273" t="s">
        <v>957</v>
      </c>
      <c r="C1480" s="181" t="s">
        <v>945</v>
      </c>
      <c r="D1480" s="181" t="s">
        <v>20</v>
      </c>
      <c r="E1480" s="233"/>
      <c r="F1480" s="587" t="s">
        <v>958</v>
      </c>
      <c r="G1480" s="588"/>
      <c r="H1480" s="588"/>
      <c r="I1480" s="589"/>
      <c r="J1480" s="257" t="s">
        <v>23</v>
      </c>
      <c r="K1480" s="202">
        <f>L1480+M1480</f>
        <v>500000</v>
      </c>
      <c r="L1480" s="202">
        <v>500000</v>
      </c>
      <c r="M1480" s="259"/>
      <c r="N1480" s="272"/>
      <c r="O1480" s="168"/>
      <c r="P1480" s="253"/>
      <c r="Q1480" s="454"/>
      <c r="R1480" s="446"/>
      <c r="S1480" s="446"/>
      <c r="T1480" s="168"/>
      <c r="Y1480" s="170">
        <v>3750</v>
      </c>
    </row>
    <row r="1481" spans="1:31" customHeight="1" ht="49.5" s="169" customFormat="1">
      <c r="A1481" s="256"/>
      <c r="B1481" s="273" t="s">
        <v>959</v>
      </c>
      <c r="C1481" s="181" t="s">
        <v>945</v>
      </c>
      <c r="D1481" s="181" t="s">
        <v>20</v>
      </c>
      <c r="E1481" s="181" t="s">
        <v>512</v>
      </c>
      <c r="F1481" s="587" t="s">
        <v>960</v>
      </c>
      <c r="G1481" s="588"/>
      <c r="H1481" s="588"/>
      <c r="I1481" s="589"/>
      <c r="J1481" s="257" t="s">
        <v>23</v>
      </c>
      <c r="K1481" s="202">
        <f>L1481+M1481</f>
        <v>400000</v>
      </c>
      <c r="L1481" s="202">
        <v>400000</v>
      </c>
      <c r="M1481" s="259"/>
      <c r="N1481" s="272"/>
      <c r="O1481" s="168"/>
      <c r="P1481" s="253"/>
      <c r="Q1481" s="454"/>
      <c r="R1481" s="446"/>
      <c r="S1481" s="446"/>
      <c r="T1481" s="168"/>
      <c r="Y1481" s="170">
        <v>574.08</v>
      </c>
    </row>
    <row r="1482" spans="1:31" customHeight="1" ht="12.75" s="169" customFormat="1">
      <c r="A1482" s="274"/>
      <c r="B1482" s="274"/>
      <c r="C1482" s="181"/>
      <c r="D1482" s="181"/>
      <c r="E1482" s="181"/>
      <c r="F1482" s="587"/>
      <c r="G1482" s="588"/>
      <c r="H1482" s="588"/>
      <c r="I1482" s="589"/>
      <c r="J1482" s="257"/>
      <c r="K1482" s="259"/>
      <c r="L1482" s="202"/>
      <c r="M1482" s="259"/>
      <c r="N1482" s="272"/>
      <c r="O1482" s="168"/>
      <c r="P1482" s="253"/>
      <c r="Q1482" s="454"/>
      <c r="R1482" s="446"/>
      <c r="S1482" s="446"/>
      <c r="T1482" s="168"/>
      <c r="Y1482" s="170"/>
    </row>
    <row r="1483" spans="1:31" customHeight="1" ht="12.75" s="169" customFormat="1">
      <c r="A1483" s="256" t="s">
        <v>961</v>
      </c>
      <c r="B1483" s="256"/>
      <c r="C1483" s="181"/>
      <c r="D1483" s="181"/>
      <c r="E1483" s="181"/>
      <c r="F1483" s="587"/>
      <c r="G1483" s="588"/>
      <c r="H1483" s="588"/>
      <c r="I1483" s="589"/>
      <c r="J1483" s="257"/>
      <c r="K1483" s="259"/>
      <c r="L1483" s="202"/>
      <c r="M1483" s="259"/>
      <c r="N1483" s="272"/>
      <c r="O1483" s="168"/>
      <c r="P1483" s="253"/>
      <c r="Q1483" s="454"/>
      <c r="R1483" s="446"/>
      <c r="S1483" s="446"/>
      <c r="T1483" s="168"/>
      <c r="Y1483" s="170">
        <v>3750</v>
      </c>
    </row>
    <row r="1484" spans="1:31" customHeight="1" ht="12.75" s="169" customFormat="1">
      <c r="A1484" s="273"/>
      <c r="B1484" s="273" t="s">
        <v>278</v>
      </c>
      <c r="C1484" s="226"/>
      <c r="D1484" s="232"/>
      <c r="E1484" s="181"/>
      <c r="F1484" s="587" t="s">
        <v>962</v>
      </c>
      <c r="G1484" s="588"/>
      <c r="H1484" s="588"/>
      <c r="I1484" s="589"/>
      <c r="J1484" s="232"/>
      <c r="K1484" s="202"/>
      <c r="L1484" s="202"/>
      <c r="M1484" s="202"/>
      <c r="N1484" s="272"/>
      <c r="O1484" s="168"/>
      <c r="P1484" s="253"/>
      <c r="Q1484" s="454"/>
      <c r="R1484" s="446"/>
      <c r="S1484" s="446"/>
      <c r="T1484" s="168"/>
      <c r="Y1484" s="170">
        <v>1000</v>
      </c>
    </row>
    <row r="1485" spans="1:31" customHeight="1" ht="57.75" s="169" customFormat="1">
      <c r="A1485" s="273"/>
      <c r="B1485" s="273" t="s">
        <v>948</v>
      </c>
      <c r="C1485" s="181" t="s">
        <v>945</v>
      </c>
      <c r="D1485" s="181" t="s">
        <v>20</v>
      </c>
      <c r="E1485" s="181" t="s">
        <v>512</v>
      </c>
      <c r="F1485" s="587" t="s">
        <v>962</v>
      </c>
      <c r="G1485" s="588"/>
      <c r="H1485" s="588"/>
      <c r="I1485" s="589"/>
      <c r="J1485" s="257" t="s">
        <v>23</v>
      </c>
      <c r="K1485" s="202">
        <f>L1485+M1485</f>
        <v>50000</v>
      </c>
      <c r="L1485" s="202">
        <v>50000</v>
      </c>
      <c r="M1485" s="259"/>
      <c r="N1485" s="272"/>
      <c r="O1485" s="168"/>
      <c r="P1485" s="253"/>
      <c r="Q1485" s="454"/>
      <c r="R1485" s="446"/>
      <c r="S1485" s="446"/>
      <c r="T1485" s="168"/>
      <c r="Y1485" s="170">
        <v>3750</v>
      </c>
    </row>
    <row r="1486" spans="1:31" customHeight="1" ht="57.75" s="169" customFormat="1">
      <c r="A1486" s="273"/>
      <c r="B1486" s="273" t="s">
        <v>963</v>
      </c>
      <c r="C1486" s="181" t="s">
        <v>945</v>
      </c>
      <c r="D1486" s="181" t="s">
        <v>20</v>
      </c>
      <c r="E1486" s="181" t="s">
        <v>512</v>
      </c>
      <c r="F1486" s="587" t="s">
        <v>962</v>
      </c>
      <c r="G1486" s="588"/>
      <c r="H1486" s="588"/>
      <c r="I1486" s="589"/>
      <c r="J1486" s="257" t="s">
        <v>23</v>
      </c>
      <c r="K1486" s="202">
        <f>L1486+M1486</f>
        <v>20000</v>
      </c>
      <c r="L1486" s="202">
        <v>20000</v>
      </c>
      <c r="M1486" s="259"/>
      <c r="N1486" s="272"/>
      <c r="O1486" s="168"/>
      <c r="P1486" s="253"/>
      <c r="Q1486" s="454"/>
      <c r="R1486" s="446"/>
      <c r="S1486" s="446"/>
      <c r="T1486" s="168"/>
    </row>
    <row r="1487" spans="1:31" customHeight="1" ht="57.75" s="169" customFormat="1">
      <c r="A1487" s="273"/>
      <c r="B1487" s="273" t="s">
        <v>964</v>
      </c>
      <c r="C1487" s="181" t="s">
        <v>945</v>
      </c>
      <c r="D1487" s="181" t="s">
        <v>20</v>
      </c>
      <c r="E1487" s="181" t="s">
        <v>512</v>
      </c>
      <c r="F1487" s="587" t="s">
        <v>962</v>
      </c>
      <c r="G1487" s="588"/>
      <c r="H1487" s="588"/>
      <c r="I1487" s="589"/>
      <c r="J1487" s="257" t="s">
        <v>23</v>
      </c>
      <c r="K1487" s="202">
        <f>L1487+M1487</f>
        <v>50000</v>
      </c>
      <c r="L1487" s="202">
        <v>50000</v>
      </c>
      <c r="M1487" s="259"/>
      <c r="N1487" s="272"/>
      <c r="O1487" s="168"/>
      <c r="P1487" s="253"/>
      <c r="Q1487" s="454"/>
      <c r="R1487" s="446"/>
      <c r="S1487" s="446"/>
      <c r="T1487" s="168"/>
    </row>
    <row r="1488" spans="1:31" customHeight="1" ht="12.75" s="169" customFormat="1">
      <c r="A1488" s="256"/>
      <c r="B1488" s="273" t="s">
        <v>965</v>
      </c>
      <c r="C1488" s="181"/>
      <c r="D1488" s="181"/>
      <c r="E1488" s="181"/>
      <c r="F1488" s="587"/>
      <c r="G1488" s="588"/>
      <c r="H1488" s="588"/>
      <c r="I1488" s="589"/>
      <c r="J1488" s="257"/>
      <c r="K1488" s="259"/>
      <c r="L1488" s="202"/>
      <c r="M1488" s="259"/>
      <c r="N1488" s="272"/>
      <c r="O1488" s="168"/>
      <c r="P1488" s="253"/>
      <c r="Q1488" s="454"/>
      <c r="R1488" s="446"/>
      <c r="S1488" s="446"/>
      <c r="T1488" s="168"/>
    </row>
    <row r="1489" spans="1:31" customHeight="1" ht="56.25" s="169" customFormat="1">
      <c r="A1489" s="256"/>
      <c r="B1489" s="273" t="s">
        <v>948</v>
      </c>
      <c r="C1489" s="181" t="s">
        <v>945</v>
      </c>
      <c r="D1489" s="181" t="s">
        <v>20</v>
      </c>
      <c r="E1489" s="181" t="s">
        <v>512</v>
      </c>
      <c r="F1489" s="587" t="s">
        <v>966</v>
      </c>
      <c r="G1489" s="588"/>
      <c r="H1489" s="588"/>
      <c r="I1489" s="589"/>
      <c r="J1489" s="257" t="s">
        <v>23</v>
      </c>
      <c r="K1489" s="202">
        <f>L1489+M1489</f>
        <v>90000</v>
      </c>
      <c r="L1489" s="202">
        <v>90000</v>
      </c>
      <c r="M1489" s="259"/>
      <c r="N1489" s="272"/>
      <c r="O1489" s="168"/>
      <c r="P1489" s="253"/>
      <c r="Q1489" s="454"/>
      <c r="R1489" s="446"/>
      <c r="S1489" s="446"/>
      <c r="T1489" s="168"/>
    </row>
    <row r="1490" spans="1:31" customHeight="1" ht="56.25" s="169" customFormat="1">
      <c r="A1490" s="256"/>
      <c r="B1490" s="273" t="s">
        <v>964</v>
      </c>
      <c r="C1490" s="181" t="s">
        <v>945</v>
      </c>
      <c r="D1490" s="181" t="s">
        <v>20</v>
      </c>
      <c r="E1490" s="181" t="s">
        <v>512</v>
      </c>
      <c r="F1490" s="587" t="s">
        <v>966</v>
      </c>
      <c r="G1490" s="588"/>
      <c r="H1490" s="588"/>
      <c r="I1490" s="589"/>
      <c r="J1490" s="257" t="s">
        <v>23</v>
      </c>
      <c r="K1490" s="202">
        <f>L1490+M1490</f>
        <v>10000</v>
      </c>
      <c r="L1490" s="202">
        <v>10000</v>
      </c>
      <c r="M1490" s="259"/>
      <c r="N1490" s="248"/>
      <c r="O1490" s="168"/>
      <c r="P1490" s="253"/>
      <c r="Q1490" s="454"/>
      <c r="R1490" s="446"/>
      <c r="S1490" s="446"/>
      <c r="T1490" s="168"/>
    </row>
    <row r="1491" spans="1:31" customHeight="1" ht="12.75" s="169" customFormat="1">
      <c r="A1491" s="256"/>
      <c r="B1491" s="273" t="s">
        <v>967</v>
      </c>
      <c r="C1491" s="258"/>
      <c r="D1491" s="232"/>
      <c r="E1491" s="181"/>
      <c r="F1491" s="587"/>
      <c r="G1491" s="588"/>
      <c r="H1491" s="588"/>
      <c r="I1491" s="589"/>
      <c r="J1491" s="232"/>
      <c r="K1491" s="259"/>
      <c r="L1491" s="202"/>
      <c r="M1491" s="259"/>
      <c r="N1491" s="272"/>
      <c r="O1491" s="168"/>
      <c r="P1491" s="253"/>
      <c r="Q1491" s="454"/>
      <c r="R1491" s="446"/>
      <c r="S1491" s="446"/>
      <c r="T1491" s="168"/>
    </row>
    <row r="1492" spans="1:31" customHeight="1" ht="55.5" s="169" customFormat="1">
      <c r="A1492" s="256"/>
      <c r="B1492" s="273" t="s">
        <v>968</v>
      </c>
      <c r="C1492" s="181" t="s">
        <v>945</v>
      </c>
      <c r="D1492" s="181" t="s">
        <v>20</v>
      </c>
      <c r="E1492" s="181" t="s">
        <v>512</v>
      </c>
      <c r="F1492" s="587" t="s">
        <v>966</v>
      </c>
      <c r="G1492" s="588"/>
      <c r="H1492" s="588"/>
      <c r="I1492" s="589"/>
      <c r="J1492" s="257" t="s">
        <v>23</v>
      </c>
      <c r="K1492" s="202">
        <f>L1492+M1492</f>
        <v>10000</v>
      </c>
      <c r="L1492" s="202">
        <v>10000</v>
      </c>
      <c r="M1492" s="259"/>
      <c r="N1492" s="272"/>
      <c r="O1492" s="168"/>
      <c r="P1492" s="253"/>
      <c r="Q1492" s="454"/>
      <c r="R1492" s="446"/>
      <c r="S1492" s="446"/>
      <c r="T1492" s="168"/>
    </row>
    <row r="1493" spans="1:31" customHeight="1" ht="55.5" s="169" customFormat="1">
      <c r="A1493" s="256"/>
      <c r="B1493" s="273" t="s">
        <v>948</v>
      </c>
      <c r="C1493" s="181" t="s">
        <v>945</v>
      </c>
      <c r="D1493" s="181" t="s">
        <v>20</v>
      </c>
      <c r="E1493" s="181" t="s">
        <v>512</v>
      </c>
      <c r="F1493" s="587" t="s">
        <v>966</v>
      </c>
      <c r="G1493" s="588"/>
      <c r="H1493" s="588"/>
      <c r="I1493" s="589"/>
      <c r="J1493" s="257" t="s">
        <v>23</v>
      </c>
      <c r="K1493" s="202">
        <f>L1493+M1493</f>
        <v>150000</v>
      </c>
      <c r="L1493" s="202">
        <v>150000</v>
      </c>
      <c r="M1493" s="259"/>
      <c r="N1493" s="272"/>
      <c r="O1493" s="168"/>
      <c r="P1493" s="253"/>
      <c r="Q1493" s="454"/>
      <c r="R1493" s="446"/>
      <c r="S1493" s="446"/>
      <c r="T1493" s="168"/>
    </row>
    <row r="1494" spans="1:31" customHeight="1" ht="55.5" s="169" customFormat="1">
      <c r="A1494" s="256"/>
      <c r="B1494" s="273" t="s">
        <v>969</v>
      </c>
      <c r="C1494" s="181" t="s">
        <v>945</v>
      </c>
      <c r="D1494" s="181" t="s">
        <v>20</v>
      </c>
      <c r="E1494" s="181" t="s">
        <v>512</v>
      </c>
      <c r="F1494" s="587" t="s">
        <v>966</v>
      </c>
      <c r="G1494" s="588"/>
      <c r="H1494" s="588"/>
      <c r="I1494" s="589"/>
      <c r="J1494" s="257" t="s">
        <v>23</v>
      </c>
      <c r="K1494" s="202">
        <f>L1494+M1494</f>
        <v>310000</v>
      </c>
      <c r="L1494" s="202">
        <v>310000</v>
      </c>
      <c r="M1494" s="259"/>
      <c r="N1494" s="248"/>
      <c r="O1494" s="168"/>
      <c r="P1494" s="253"/>
      <c r="Q1494" s="454"/>
      <c r="R1494" s="446"/>
      <c r="S1494" s="446"/>
      <c r="T1494" s="168"/>
    </row>
    <row r="1495" spans="1:31" customHeight="1" ht="55.5" s="169" customFormat="1">
      <c r="A1495" s="256"/>
      <c r="B1495" s="273" t="s">
        <v>2300</v>
      </c>
      <c r="C1495" s="181" t="s">
        <v>945</v>
      </c>
      <c r="D1495" s="181" t="s">
        <v>20</v>
      </c>
      <c r="E1495" s="181" t="s">
        <v>512</v>
      </c>
      <c r="F1495" s="587" t="s">
        <v>966</v>
      </c>
      <c r="G1495" s="588"/>
      <c r="H1495" s="588"/>
      <c r="I1495" s="589"/>
      <c r="J1495" s="257" t="s">
        <v>23</v>
      </c>
      <c r="K1495" s="202">
        <f>L1495+M1495</f>
        <v>50000</v>
      </c>
      <c r="L1495" s="202">
        <v>50000</v>
      </c>
      <c r="M1495" s="259"/>
      <c r="N1495" s="248"/>
      <c r="O1495" s="168"/>
      <c r="P1495" s="253"/>
      <c r="Q1495" s="454"/>
      <c r="R1495" s="446"/>
      <c r="S1495" s="446"/>
      <c r="T1495" s="168"/>
    </row>
    <row r="1496" spans="1:31" customHeight="1" ht="12.75" s="169" customFormat="1">
      <c r="A1496" s="256"/>
      <c r="B1496" s="273" t="s">
        <v>971</v>
      </c>
      <c r="C1496" s="181"/>
      <c r="D1496" s="181"/>
      <c r="E1496" s="181"/>
      <c r="F1496" s="587" t="s">
        <v>595</v>
      </c>
      <c r="G1496" s="588"/>
      <c r="H1496" s="588"/>
      <c r="I1496" s="589"/>
      <c r="J1496" s="257"/>
      <c r="K1496" s="259"/>
      <c r="L1496" s="202"/>
      <c r="M1496" s="259"/>
      <c r="N1496" s="248"/>
      <c r="O1496" s="168"/>
      <c r="P1496" s="253"/>
      <c r="Q1496" s="454"/>
      <c r="R1496" s="446"/>
      <c r="S1496" s="446"/>
      <c r="T1496" s="168"/>
    </row>
    <row r="1497" spans="1:31" customHeight="1" ht="58.5" s="169" customFormat="1">
      <c r="A1497" s="256"/>
      <c r="B1497" s="273" t="s">
        <v>948</v>
      </c>
      <c r="C1497" s="181" t="s">
        <v>945</v>
      </c>
      <c r="D1497" s="181" t="s">
        <v>20</v>
      </c>
      <c r="E1497" s="181" t="s">
        <v>512</v>
      </c>
      <c r="F1497" s="587" t="s">
        <v>595</v>
      </c>
      <c r="G1497" s="588"/>
      <c r="H1497" s="588"/>
      <c r="I1497" s="589"/>
      <c r="J1497" s="257" t="s">
        <v>23</v>
      </c>
      <c r="K1497" s="202">
        <f>L1497+M1497</f>
        <v>60000</v>
      </c>
      <c r="L1497" s="202">
        <v>60000</v>
      </c>
      <c r="M1497" s="259"/>
      <c r="N1497" s="248"/>
      <c r="O1497" s="168"/>
      <c r="P1497" s="253"/>
      <c r="Q1497" s="454"/>
      <c r="R1497" s="446"/>
      <c r="S1497" s="446"/>
      <c r="T1497" s="168"/>
    </row>
    <row r="1498" spans="1:31" customHeight="1" ht="58.5" s="169" customFormat="1">
      <c r="A1498" s="256"/>
      <c r="B1498" s="273" t="s">
        <v>963</v>
      </c>
      <c r="C1498" s="181" t="s">
        <v>945</v>
      </c>
      <c r="D1498" s="181" t="s">
        <v>20</v>
      </c>
      <c r="E1498" s="181" t="s">
        <v>512</v>
      </c>
      <c r="F1498" s="587" t="s">
        <v>595</v>
      </c>
      <c r="G1498" s="588"/>
      <c r="H1498" s="588"/>
      <c r="I1498" s="589"/>
      <c r="J1498" s="257" t="s">
        <v>23</v>
      </c>
      <c r="K1498" s="202">
        <f>L1498+M1498</f>
        <v>15000</v>
      </c>
      <c r="L1498" s="202">
        <v>15000</v>
      </c>
      <c r="M1498" s="259"/>
      <c r="N1498" s="272"/>
      <c r="O1498" s="168"/>
      <c r="P1498" s="253"/>
      <c r="Q1498" s="454"/>
      <c r="R1498" s="446"/>
      <c r="S1498" s="446"/>
      <c r="T1498" s="168"/>
    </row>
    <row r="1499" spans="1:31" customHeight="1" ht="12.75" s="169" customFormat="1">
      <c r="A1499" s="256"/>
      <c r="B1499" s="273" t="s">
        <v>972</v>
      </c>
      <c r="C1499" s="181"/>
      <c r="D1499" s="181"/>
      <c r="E1499" s="181"/>
      <c r="F1499" s="587"/>
      <c r="G1499" s="588"/>
      <c r="H1499" s="588"/>
      <c r="I1499" s="589"/>
      <c r="J1499" s="257"/>
      <c r="K1499" s="259"/>
      <c r="L1499" s="202"/>
      <c r="M1499" s="259"/>
      <c r="N1499" s="143"/>
      <c r="P1499" s="439"/>
      <c r="Q1499" s="454"/>
      <c r="R1499" s="446"/>
      <c r="S1499" s="446"/>
      <c r="T1499" s="168"/>
    </row>
    <row r="1500" spans="1:31" customHeight="1" ht="56.25" s="76" customFormat="1">
      <c r="A1500" s="256"/>
      <c r="B1500" s="273" t="s">
        <v>948</v>
      </c>
      <c r="C1500" s="181" t="s">
        <v>945</v>
      </c>
      <c r="D1500" s="181" t="s">
        <v>20</v>
      </c>
      <c r="E1500" s="181" t="s">
        <v>512</v>
      </c>
      <c r="F1500" s="587" t="s">
        <v>973</v>
      </c>
      <c r="G1500" s="588"/>
      <c r="H1500" s="588"/>
      <c r="I1500" s="589"/>
      <c r="J1500" s="257" t="s">
        <v>23</v>
      </c>
      <c r="K1500" s="202">
        <f>L1500+M1500</f>
        <v>60000</v>
      </c>
      <c r="L1500" s="202">
        <v>60000</v>
      </c>
      <c r="M1500" s="259"/>
      <c r="N1500" s="236"/>
      <c r="P1500" s="235"/>
      <c r="Q1500" s="455"/>
      <c r="R1500" s="447"/>
      <c r="S1500" s="447"/>
      <c r="T1500" s="77"/>
    </row>
    <row r="1501" spans="1:31" customHeight="1" ht="56.25" s="47" customFormat="1">
      <c r="A1501" s="256"/>
      <c r="B1501" s="273" t="s">
        <v>963</v>
      </c>
      <c r="C1501" s="181" t="s">
        <v>945</v>
      </c>
      <c r="D1501" s="181" t="s">
        <v>20</v>
      </c>
      <c r="E1501" s="181" t="s">
        <v>512</v>
      </c>
      <c r="F1501" s="587" t="s">
        <v>973</v>
      </c>
      <c r="G1501" s="588"/>
      <c r="H1501" s="588"/>
      <c r="I1501" s="589"/>
      <c r="J1501" s="257" t="s">
        <v>23</v>
      </c>
      <c r="K1501" s="202">
        <f>L1501+M1501</f>
        <v>15000</v>
      </c>
      <c r="L1501" s="275">
        <v>15000</v>
      </c>
      <c r="M1501" s="202"/>
      <c r="N1501" s="8"/>
      <c r="O1501" s="10"/>
      <c r="Q1501" s="453"/>
    </row>
    <row r="1502" spans="1:31" customHeight="1" ht="12.75" s="47" customFormat="1">
      <c r="A1502" s="256"/>
      <c r="B1502" s="273" t="s">
        <v>974</v>
      </c>
      <c r="C1502" s="234"/>
      <c r="D1502" s="234"/>
      <c r="E1502" s="181"/>
      <c r="F1502" s="587"/>
      <c r="G1502" s="588"/>
      <c r="H1502" s="588"/>
      <c r="I1502" s="589"/>
      <c r="J1502" s="181"/>
      <c r="K1502" s="259"/>
      <c r="L1502" s="275"/>
      <c r="M1502" s="202"/>
      <c r="N1502" s="8"/>
      <c r="O1502" s="10"/>
      <c r="Q1502" s="453"/>
    </row>
    <row r="1503" spans="1:31" customHeight="1" ht="57" s="47" customFormat="1">
      <c r="A1503" s="256"/>
      <c r="B1503" s="273" t="s">
        <v>948</v>
      </c>
      <c r="C1503" s="181" t="s">
        <v>945</v>
      </c>
      <c r="D1503" s="181" t="s">
        <v>20</v>
      </c>
      <c r="E1503" s="181" t="s">
        <v>512</v>
      </c>
      <c r="F1503" s="587" t="s">
        <v>595</v>
      </c>
      <c r="G1503" s="588"/>
      <c r="H1503" s="588"/>
      <c r="I1503" s="589"/>
      <c r="J1503" s="257" t="s">
        <v>23</v>
      </c>
      <c r="K1503" s="202">
        <f>L1503+M1503</f>
        <v>50000</v>
      </c>
      <c r="L1503" s="276">
        <v>50000</v>
      </c>
      <c r="M1503" s="276"/>
      <c r="N1503" s="172"/>
      <c r="O1503" s="10"/>
      <c r="Q1503" s="453"/>
    </row>
    <row r="1504" spans="1:31" customHeight="1" ht="57" s="47" customFormat="1">
      <c r="A1504" s="256"/>
      <c r="B1504" s="273" t="s">
        <v>963</v>
      </c>
      <c r="C1504" s="181" t="s">
        <v>945</v>
      </c>
      <c r="D1504" s="181" t="s">
        <v>20</v>
      </c>
      <c r="E1504" s="181" t="s">
        <v>512</v>
      </c>
      <c r="F1504" s="587" t="s">
        <v>595</v>
      </c>
      <c r="G1504" s="588"/>
      <c r="H1504" s="588"/>
      <c r="I1504" s="589"/>
      <c r="J1504" s="257" t="s">
        <v>23</v>
      </c>
      <c r="K1504" s="202">
        <f>L1504+M1504</f>
        <v>20000</v>
      </c>
      <c r="L1504" s="202">
        <v>20000</v>
      </c>
      <c r="M1504" s="277"/>
      <c r="N1504" s="8"/>
      <c r="O1504" s="10"/>
      <c r="Q1504" s="453"/>
      <c r="AE1504" s="47"/>
    </row>
    <row r="1505" spans="1:31" customHeight="1" ht="57" s="47" customFormat="1">
      <c r="A1505" s="256"/>
      <c r="B1505" s="273" t="s">
        <v>975</v>
      </c>
      <c r="C1505" s="181" t="s">
        <v>945</v>
      </c>
      <c r="D1505" s="181" t="s">
        <v>20</v>
      </c>
      <c r="E1505" s="181" t="s">
        <v>512</v>
      </c>
      <c r="F1505" s="587" t="s">
        <v>595</v>
      </c>
      <c r="G1505" s="588"/>
      <c r="H1505" s="588"/>
      <c r="I1505" s="589"/>
      <c r="J1505" s="257" t="s">
        <v>23</v>
      </c>
      <c r="K1505" s="202">
        <f>L1505+M1505</f>
        <v>70000</v>
      </c>
      <c r="L1505" s="276">
        <v>70000</v>
      </c>
      <c r="M1505" s="276"/>
      <c r="N1505" s="8"/>
      <c r="O1505" s="10"/>
      <c r="Q1505" s="453"/>
      <c r="W1505" s="47"/>
    </row>
    <row r="1506" spans="1:31" s="50" customFormat="1">
      <c r="A1506" s="226"/>
      <c r="B1506" s="226"/>
      <c r="C1506" s="181"/>
      <c r="D1506" s="181"/>
      <c r="E1506" s="181"/>
      <c r="F1506" s="587"/>
      <c r="G1506" s="588"/>
      <c r="H1506" s="588"/>
      <c r="I1506" s="589"/>
      <c r="J1506" s="181"/>
      <c r="K1506" s="202"/>
      <c r="L1506" s="202"/>
      <c r="M1506" s="202"/>
      <c r="N1506" s="278"/>
      <c r="P1506" s="440"/>
      <c r="Q1506" s="456"/>
      <c r="R1506" s="448"/>
      <c r="S1506" s="448"/>
      <c r="T1506" s="180"/>
    </row>
    <row r="1507" spans="1:31" s="50" customFormat="1">
      <c r="A1507" s="599" t="s">
        <v>976</v>
      </c>
      <c r="B1507" s="600"/>
      <c r="C1507" s="601"/>
      <c r="D1507" s="181"/>
      <c r="E1507" s="181"/>
      <c r="F1507" s="587"/>
      <c r="G1507" s="588"/>
      <c r="H1507" s="588"/>
      <c r="I1507" s="589"/>
      <c r="J1507" s="181"/>
      <c r="K1507" s="202"/>
      <c r="L1507" s="202"/>
      <c r="M1507" s="202"/>
      <c r="N1507" s="278"/>
      <c r="P1507" s="440"/>
      <c r="Q1507" s="456"/>
      <c r="R1507" s="448"/>
      <c r="S1507" s="448"/>
      <c r="T1507" s="180"/>
    </row>
    <row r="1508" spans="1:31" customHeight="1" ht="43.5" s="50" customFormat="1">
      <c r="A1508" s="270"/>
      <c r="B1508" s="279" t="s">
        <v>2301</v>
      </c>
      <c r="C1508" s="181" t="s">
        <v>945</v>
      </c>
      <c r="D1508" s="181" t="s">
        <v>20</v>
      </c>
      <c r="E1508" s="181" t="s">
        <v>21</v>
      </c>
      <c r="F1508" s="587" t="s">
        <v>977</v>
      </c>
      <c r="G1508" s="588"/>
      <c r="H1508" s="588"/>
      <c r="I1508" s="589"/>
      <c r="J1508" s="257" t="s">
        <v>23</v>
      </c>
      <c r="K1508" s="202">
        <f>L1508+M1508</f>
        <v>650000</v>
      </c>
      <c r="L1508" s="202">
        <v>650000</v>
      </c>
      <c r="M1508" s="202"/>
      <c r="N1508" s="278"/>
      <c r="P1508" s="441"/>
      <c r="Q1508" s="456"/>
      <c r="R1508" s="448"/>
      <c r="S1508" s="448"/>
      <c r="T1508" s="180"/>
    </row>
    <row r="1509" spans="1:31" s="50" customFormat="1">
      <c r="A1509" s="270"/>
      <c r="B1509" s="280" t="s">
        <v>982</v>
      </c>
      <c r="C1509" s="271"/>
      <c r="D1509" s="181"/>
      <c r="E1509" s="181"/>
      <c r="F1509" s="587"/>
      <c r="G1509" s="588"/>
      <c r="H1509" s="588"/>
      <c r="I1509" s="589"/>
      <c r="J1509" s="181"/>
      <c r="K1509" s="202"/>
      <c r="L1509" s="202"/>
      <c r="M1509" s="202"/>
      <c r="N1509" s="278"/>
      <c r="P1509" s="441"/>
      <c r="Q1509" s="456"/>
      <c r="R1509" s="448"/>
      <c r="S1509" s="448"/>
      <c r="T1509" s="180"/>
    </row>
    <row r="1510" spans="1:31" customHeight="1" ht="25.5" s="10" customFormat="1">
      <c r="A1510" s="274"/>
      <c r="B1510" s="258" t="s">
        <v>983</v>
      </c>
      <c r="C1510" s="181" t="s">
        <v>945</v>
      </c>
      <c r="D1510" s="181" t="s">
        <v>20</v>
      </c>
      <c r="E1510" s="181" t="s">
        <v>42</v>
      </c>
      <c r="F1510" s="587" t="s">
        <v>977</v>
      </c>
      <c r="G1510" s="588"/>
      <c r="H1510" s="588"/>
      <c r="I1510" s="589"/>
      <c r="J1510" s="257" t="s">
        <v>23</v>
      </c>
      <c r="K1510" s="202">
        <f>L1510+M1510</f>
        <v>20000</v>
      </c>
      <c r="L1510" s="202">
        <v>20000</v>
      </c>
      <c r="M1510" s="202"/>
      <c r="N1510" s="8"/>
      <c r="P1510" s="252"/>
      <c r="Q1510" s="453"/>
      <c r="R1510" s="47"/>
      <c r="S1510" s="47"/>
      <c r="T1510" s="46"/>
    </row>
    <row r="1511" spans="1:31" s="50" customFormat="1">
      <c r="A1511" s="274"/>
      <c r="B1511" s="258" t="s">
        <v>984</v>
      </c>
      <c r="C1511" s="274"/>
      <c r="D1511" s="181"/>
      <c r="E1511" s="181"/>
      <c r="F1511" s="587"/>
      <c r="G1511" s="588"/>
      <c r="H1511" s="588"/>
      <c r="I1511" s="589"/>
      <c r="J1511" s="181"/>
      <c r="K1511" s="202"/>
      <c r="L1511" s="202"/>
      <c r="M1511" s="202"/>
      <c r="N1511" s="278"/>
      <c r="P1511" s="441"/>
      <c r="Q1511" s="456"/>
      <c r="R1511" s="448"/>
      <c r="S1511" s="448"/>
      <c r="T1511" s="180"/>
    </row>
    <row r="1512" spans="1:31" s="50" customFormat="1">
      <c r="A1512" s="258"/>
      <c r="B1512" s="281" t="s">
        <v>985</v>
      </c>
      <c r="C1512" s="181" t="s">
        <v>945</v>
      </c>
      <c r="D1512" s="181" t="s">
        <v>20</v>
      </c>
      <c r="E1512" s="181" t="s">
        <v>21</v>
      </c>
      <c r="F1512" s="587" t="s">
        <v>977</v>
      </c>
      <c r="G1512" s="588"/>
      <c r="H1512" s="588"/>
      <c r="I1512" s="589"/>
      <c r="J1512" s="257" t="s">
        <v>23</v>
      </c>
      <c r="K1512" s="202">
        <f>L1512+M1512</f>
        <v>50000</v>
      </c>
      <c r="L1512" s="202">
        <v>50000</v>
      </c>
      <c r="M1512" s="202"/>
      <c r="N1512" s="278"/>
      <c r="P1512" s="441"/>
      <c r="Q1512" s="456"/>
      <c r="R1512" s="448"/>
      <c r="S1512" s="448"/>
      <c r="T1512" s="180"/>
    </row>
    <row r="1513" spans="1:31" s="50" customFormat="1">
      <c r="A1513" s="258"/>
      <c r="B1513" s="281" t="s">
        <v>986</v>
      </c>
      <c r="C1513" s="257"/>
      <c r="D1513" s="181"/>
      <c r="E1513" s="181"/>
      <c r="F1513" s="587"/>
      <c r="G1513" s="588"/>
      <c r="H1513" s="588"/>
      <c r="I1513" s="589"/>
      <c r="J1513" s="181"/>
      <c r="K1513" s="202"/>
      <c r="L1513" s="202"/>
      <c r="M1513" s="202"/>
      <c r="N1513" s="278"/>
      <c r="P1513" s="441"/>
      <c r="Q1513" s="456"/>
      <c r="R1513" s="448"/>
      <c r="S1513" s="448"/>
      <c r="T1513" s="180"/>
    </row>
    <row r="1514" spans="1:31" customHeight="1" ht="25.5" s="10" customFormat="1">
      <c r="A1514" s="258"/>
      <c r="B1514" s="281" t="s">
        <v>987</v>
      </c>
      <c r="C1514" s="181" t="s">
        <v>945</v>
      </c>
      <c r="D1514" s="181" t="s">
        <v>20</v>
      </c>
      <c r="E1514" s="181" t="s">
        <v>42</v>
      </c>
      <c r="F1514" s="587" t="s">
        <v>977</v>
      </c>
      <c r="G1514" s="588"/>
      <c r="H1514" s="588"/>
      <c r="I1514" s="589"/>
      <c r="J1514" s="257" t="s">
        <v>23</v>
      </c>
      <c r="K1514" s="202">
        <f>L1514+M1514</f>
        <v>50000</v>
      </c>
      <c r="L1514" s="202">
        <v>50000</v>
      </c>
      <c r="M1514" s="202"/>
      <c r="N1514" s="8"/>
      <c r="P1514" s="252"/>
      <c r="Q1514" s="453"/>
      <c r="R1514" s="47"/>
      <c r="S1514" s="47"/>
      <c r="T1514" s="46"/>
    </row>
    <row r="1515" spans="1:31" s="50" customFormat="1">
      <c r="A1515" s="258"/>
      <c r="B1515" s="281" t="s">
        <v>988</v>
      </c>
      <c r="C1515" s="257"/>
      <c r="D1515" s="181"/>
      <c r="E1515" s="181"/>
      <c r="F1515" s="587"/>
      <c r="G1515" s="588"/>
      <c r="H1515" s="588"/>
      <c r="I1515" s="589"/>
      <c r="J1515" s="181"/>
      <c r="K1515" s="202"/>
      <c r="L1515" s="202"/>
      <c r="M1515" s="202"/>
      <c r="N1515" s="278"/>
      <c r="P1515" s="441"/>
      <c r="Q1515" s="456"/>
      <c r="R1515" s="448"/>
      <c r="S1515" s="448"/>
      <c r="T1515" s="180"/>
    </row>
    <row r="1516" spans="1:31" customHeight="1" ht="51" s="10" customFormat="1">
      <c r="A1516" s="258"/>
      <c r="B1516" s="281" t="s">
        <v>989</v>
      </c>
      <c r="C1516" s="181" t="s">
        <v>945</v>
      </c>
      <c r="D1516" s="181" t="s">
        <v>20</v>
      </c>
      <c r="E1516" s="181" t="s">
        <v>512</v>
      </c>
      <c r="F1516" s="587" t="s">
        <v>977</v>
      </c>
      <c r="G1516" s="588"/>
      <c r="H1516" s="588"/>
      <c r="I1516" s="589"/>
      <c r="J1516" s="257" t="s">
        <v>23</v>
      </c>
      <c r="K1516" s="202">
        <f>L1516+M1516</f>
        <v>110000</v>
      </c>
      <c r="L1516" s="202">
        <v>110000</v>
      </c>
      <c r="M1516" s="202"/>
      <c r="N1516" s="8"/>
      <c r="P1516" s="252"/>
      <c r="Q1516" s="453"/>
      <c r="R1516" s="47"/>
      <c r="S1516" s="47"/>
      <c r="T1516" s="46"/>
    </row>
    <row r="1517" spans="1:31" s="50" customFormat="1">
      <c r="A1517" s="258"/>
      <c r="B1517" s="281" t="s">
        <v>990</v>
      </c>
      <c r="C1517" s="257"/>
      <c r="D1517" s="181"/>
      <c r="E1517" s="181"/>
      <c r="F1517" s="587" t="s">
        <v>977</v>
      </c>
      <c r="G1517" s="588"/>
      <c r="H1517" s="588"/>
      <c r="I1517" s="589"/>
      <c r="J1517" s="181"/>
      <c r="K1517" s="202"/>
      <c r="L1517" s="202"/>
      <c r="M1517" s="202"/>
      <c r="N1517" s="278"/>
      <c r="P1517" s="441"/>
      <c r="Q1517" s="456"/>
      <c r="R1517" s="448"/>
      <c r="S1517" s="448"/>
      <c r="T1517" s="180"/>
    </row>
    <row r="1518" spans="1:31" s="50" customFormat="1">
      <c r="A1518" s="258"/>
      <c r="B1518" s="258" t="s">
        <v>1005</v>
      </c>
      <c r="C1518" s="181" t="s">
        <v>945</v>
      </c>
      <c r="D1518" s="181" t="s">
        <v>20</v>
      </c>
      <c r="E1518" s="233"/>
      <c r="F1518" s="587" t="s">
        <v>977</v>
      </c>
      <c r="G1518" s="588"/>
      <c r="H1518" s="588"/>
      <c r="I1518" s="589"/>
      <c r="J1518" s="257" t="s">
        <v>23</v>
      </c>
      <c r="K1518" s="202">
        <f>L1518+M1518</f>
        <v>155000</v>
      </c>
      <c r="L1518" s="202">
        <v>155000</v>
      </c>
      <c r="M1518" s="202"/>
      <c r="N1518" s="278"/>
      <c r="P1518" s="441"/>
      <c r="Q1518" s="456"/>
      <c r="R1518" s="448"/>
      <c r="S1518" s="448"/>
      <c r="T1518" s="180"/>
    </row>
    <row r="1519" spans="1:31" s="50" customFormat="1">
      <c r="A1519" s="258"/>
      <c r="B1519" s="258" t="s">
        <v>987</v>
      </c>
      <c r="C1519" s="181" t="s">
        <v>945</v>
      </c>
      <c r="D1519" s="181" t="s">
        <v>20</v>
      </c>
      <c r="E1519" s="181" t="s">
        <v>21</v>
      </c>
      <c r="F1519" s="587" t="s">
        <v>977</v>
      </c>
      <c r="G1519" s="588"/>
      <c r="H1519" s="588"/>
      <c r="I1519" s="589"/>
      <c r="J1519" s="257" t="s">
        <v>23</v>
      </c>
      <c r="K1519" s="202">
        <f>L1519+M1519</f>
        <v>80000</v>
      </c>
      <c r="L1519" s="202">
        <v>80000</v>
      </c>
      <c r="M1519" s="202"/>
      <c r="N1519" s="278"/>
      <c r="P1519" s="441"/>
      <c r="Q1519" s="456"/>
      <c r="R1519" s="448"/>
      <c r="S1519" s="448"/>
      <c r="T1519" s="180"/>
    </row>
    <row r="1520" spans="1:31" s="50" customFormat="1">
      <c r="A1520" s="282"/>
      <c r="B1520" s="280" t="s">
        <v>991</v>
      </c>
      <c r="C1520" s="282"/>
      <c r="D1520" s="181"/>
      <c r="E1520" s="181"/>
      <c r="F1520" s="587" t="s">
        <v>977</v>
      </c>
      <c r="G1520" s="588"/>
      <c r="H1520" s="588"/>
      <c r="I1520" s="589"/>
      <c r="J1520" s="181"/>
      <c r="K1520" s="202"/>
      <c r="L1520" s="202"/>
      <c r="M1520" s="202"/>
      <c r="N1520" s="278"/>
      <c r="P1520" s="441"/>
      <c r="Q1520" s="456"/>
      <c r="R1520" s="448"/>
      <c r="S1520" s="448"/>
      <c r="T1520" s="180"/>
    </row>
    <row r="1521" spans="1:31" customHeight="1" ht="51" s="50" customFormat="1">
      <c r="A1521" s="282"/>
      <c r="B1521" s="280" t="s">
        <v>952</v>
      </c>
      <c r="C1521" s="181" t="s">
        <v>945</v>
      </c>
      <c r="D1521" s="181" t="s">
        <v>20</v>
      </c>
      <c r="E1521" s="181" t="s">
        <v>512</v>
      </c>
      <c r="F1521" s="587" t="s">
        <v>977</v>
      </c>
      <c r="G1521" s="588"/>
      <c r="H1521" s="588"/>
      <c r="I1521" s="589"/>
      <c r="J1521" s="257" t="s">
        <v>23</v>
      </c>
      <c r="K1521" s="202">
        <f>L1521+M1521</f>
        <v>90000</v>
      </c>
      <c r="L1521" s="202">
        <v>90000</v>
      </c>
      <c r="M1521" s="202"/>
      <c r="N1521" s="278"/>
      <c r="P1521" s="441"/>
      <c r="Q1521" s="456"/>
      <c r="R1521" s="448"/>
      <c r="S1521" s="448"/>
      <c r="T1521" s="180"/>
    </row>
    <row r="1522" spans="1:31" customHeight="1" ht="51" s="50" customFormat="1">
      <c r="A1522" s="282"/>
      <c r="B1522" s="280" t="s">
        <v>992</v>
      </c>
      <c r="C1522" s="181" t="s">
        <v>945</v>
      </c>
      <c r="D1522" s="181" t="s">
        <v>20</v>
      </c>
      <c r="E1522" s="181" t="s">
        <v>512</v>
      </c>
      <c r="F1522" s="587" t="s">
        <v>977</v>
      </c>
      <c r="G1522" s="588"/>
      <c r="H1522" s="588"/>
      <c r="I1522" s="589"/>
      <c r="J1522" s="257" t="s">
        <v>23</v>
      </c>
      <c r="K1522" s="202">
        <f>L1522+M1522</f>
        <v>150000</v>
      </c>
      <c r="L1522" s="202">
        <v>150000</v>
      </c>
      <c r="M1522" s="202"/>
      <c r="N1522" s="278"/>
      <c r="P1522" s="441"/>
      <c r="Q1522" s="456"/>
      <c r="R1522" s="448"/>
      <c r="S1522" s="448"/>
      <c r="T1522" s="180"/>
    </row>
    <row r="1523" spans="1:31" s="50" customFormat="1">
      <c r="A1523" s="282"/>
      <c r="B1523" s="280" t="s">
        <v>994</v>
      </c>
      <c r="C1523" s="282"/>
      <c r="D1523" s="181"/>
      <c r="E1523" s="181"/>
      <c r="F1523" s="587" t="s">
        <v>977</v>
      </c>
      <c r="G1523" s="588"/>
      <c r="H1523" s="588"/>
      <c r="I1523" s="589"/>
      <c r="J1523" s="181"/>
      <c r="K1523" s="202"/>
      <c r="L1523" s="202"/>
      <c r="M1523" s="202"/>
      <c r="N1523" s="278"/>
      <c r="P1523" s="441"/>
      <c r="Q1523" s="456"/>
      <c r="R1523" s="448"/>
      <c r="S1523" s="448"/>
      <c r="T1523" s="180"/>
    </row>
    <row r="1524" spans="1:31" customHeight="1" ht="51" s="50" customFormat="1">
      <c r="A1524" s="282"/>
      <c r="B1524" s="280" t="s">
        <v>964</v>
      </c>
      <c r="C1524" s="181" t="s">
        <v>945</v>
      </c>
      <c r="D1524" s="181" t="s">
        <v>20</v>
      </c>
      <c r="E1524" s="181" t="s">
        <v>512</v>
      </c>
      <c r="F1524" s="587" t="s">
        <v>977</v>
      </c>
      <c r="G1524" s="588"/>
      <c r="H1524" s="588"/>
      <c r="I1524" s="589"/>
      <c r="J1524" s="257" t="s">
        <v>23</v>
      </c>
      <c r="K1524" s="202">
        <f>L1524+M1524</f>
        <v>180000</v>
      </c>
      <c r="L1524" s="202">
        <v>180000</v>
      </c>
      <c r="M1524" s="202"/>
      <c r="N1524" s="278"/>
      <c r="P1524" s="441"/>
      <c r="Q1524" s="456"/>
      <c r="R1524" s="448"/>
      <c r="S1524" s="448"/>
      <c r="T1524" s="180"/>
    </row>
    <row r="1525" spans="1:31" s="50" customFormat="1">
      <c r="A1525" s="282"/>
      <c r="B1525" s="280" t="s">
        <v>948</v>
      </c>
      <c r="C1525" s="181" t="s">
        <v>945</v>
      </c>
      <c r="D1525" s="181" t="s">
        <v>20</v>
      </c>
      <c r="E1525" s="181" t="s">
        <v>21</v>
      </c>
      <c r="F1525" s="587" t="s">
        <v>977</v>
      </c>
      <c r="G1525" s="588"/>
      <c r="H1525" s="588"/>
      <c r="I1525" s="589"/>
      <c r="J1525" s="257" t="s">
        <v>23</v>
      </c>
      <c r="K1525" s="202">
        <f>L1525+M1525</f>
        <v>205000</v>
      </c>
      <c r="L1525" s="202">
        <v>205000</v>
      </c>
      <c r="M1525" s="202"/>
      <c r="N1525" s="278"/>
      <c r="P1525" s="441"/>
      <c r="Q1525" s="456"/>
      <c r="R1525" s="448"/>
      <c r="S1525" s="448"/>
      <c r="T1525" s="180"/>
    </row>
    <row r="1526" spans="1:31" s="50" customFormat="1">
      <c r="A1526" s="283"/>
      <c r="B1526" s="280"/>
      <c r="C1526" s="282"/>
      <c r="D1526" s="181"/>
      <c r="E1526" s="181"/>
      <c r="F1526" s="587"/>
      <c r="G1526" s="588"/>
      <c r="H1526" s="588"/>
      <c r="I1526" s="589"/>
      <c r="J1526" s="181"/>
      <c r="K1526" s="202"/>
      <c r="L1526" s="202"/>
      <c r="M1526" s="202"/>
      <c r="N1526" s="278"/>
      <c r="P1526" s="441"/>
      <c r="Q1526" s="456"/>
      <c r="R1526" s="448"/>
      <c r="S1526" s="448"/>
      <c r="T1526" s="180"/>
    </row>
    <row r="1527" spans="1:31" s="50" customFormat="1">
      <c r="A1527" s="599" t="s">
        <v>995</v>
      </c>
      <c r="B1527" s="601"/>
      <c r="C1527" s="181"/>
      <c r="D1527" s="181"/>
      <c r="E1527" s="181"/>
      <c r="F1527" s="587" t="s">
        <v>977</v>
      </c>
      <c r="G1527" s="588"/>
      <c r="H1527" s="588"/>
      <c r="I1527" s="589"/>
      <c r="J1527" s="181"/>
      <c r="K1527" s="202"/>
      <c r="L1527" s="202"/>
      <c r="M1527" s="202"/>
      <c r="N1527" s="278"/>
      <c r="P1527" s="441"/>
      <c r="Q1527" s="456"/>
      <c r="R1527" s="448"/>
      <c r="S1527" s="448"/>
      <c r="T1527" s="180"/>
    </row>
    <row r="1528" spans="1:31" customHeight="1" ht="51" s="50" customFormat="1">
      <c r="A1528" s="256"/>
      <c r="B1528" s="273" t="s">
        <v>997</v>
      </c>
      <c r="C1528" s="181" t="s">
        <v>945</v>
      </c>
      <c r="D1528" s="181" t="s">
        <v>20</v>
      </c>
      <c r="E1528" s="181" t="s">
        <v>512</v>
      </c>
      <c r="F1528" s="587" t="s">
        <v>977</v>
      </c>
      <c r="G1528" s="588"/>
      <c r="H1528" s="588"/>
      <c r="I1528" s="589"/>
      <c r="J1528" s="257" t="s">
        <v>23</v>
      </c>
      <c r="K1528" s="202">
        <f>L1528+M1528</f>
        <v>60000</v>
      </c>
      <c r="L1528" s="202">
        <v>60000</v>
      </c>
      <c r="M1528" s="202"/>
      <c r="N1528" s="278"/>
      <c r="P1528" s="441"/>
      <c r="Q1528" s="456"/>
      <c r="R1528" s="448"/>
      <c r="S1528" s="448"/>
      <c r="T1528" s="180"/>
    </row>
    <row r="1529" spans="1:31" s="50" customFormat="1">
      <c r="A1529" s="256"/>
      <c r="B1529" s="273" t="s">
        <v>998</v>
      </c>
      <c r="C1529" s="181" t="s">
        <v>945</v>
      </c>
      <c r="D1529" s="181" t="s">
        <v>20</v>
      </c>
      <c r="E1529" s="181" t="s">
        <v>21</v>
      </c>
      <c r="F1529" s="587" t="s">
        <v>977</v>
      </c>
      <c r="G1529" s="588"/>
      <c r="H1529" s="588"/>
      <c r="I1529" s="589"/>
      <c r="J1529" s="257" t="s">
        <v>23</v>
      </c>
      <c r="K1529" s="202">
        <f>L1529+M1529</f>
        <v>450000</v>
      </c>
      <c r="L1529" s="202">
        <v>450000</v>
      </c>
      <c r="M1529" s="202"/>
      <c r="N1529" s="278"/>
      <c r="P1529" s="441"/>
      <c r="Q1529" s="456"/>
      <c r="R1529" s="448"/>
      <c r="S1529" s="448"/>
      <c r="T1529" s="180"/>
    </row>
    <row r="1530" spans="1:31" s="50" customFormat="1">
      <c r="A1530" s="284"/>
      <c r="B1530" s="285"/>
      <c r="C1530" s="181"/>
      <c r="D1530" s="181"/>
      <c r="E1530" s="181"/>
      <c r="F1530" s="587"/>
      <c r="G1530" s="588"/>
      <c r="H1530" s="588"/>
      <c r="I1530" s="589"/>
      <c r="J1530" s="181"/>
      <c r="K1530" s="202"/>
      <c r="L1530" s="202"/>
      <c r="M1530" s="202"/>
      <c r="N1530" s="278"/>
      <c r="P1530" s="441"/>
      <c r="Q1530" s="456"/>
      <c r="R1530" s="448"/>
      <c r="S1530" s="448"/>
      <c r="T1530" s="180"/>
    </row>
    <row r="1531" spans="1:31" s="50" customFormat="1">
      <c r="A1531" s="256" t="s">
        <v>999</v>
      </c>
      <c r="B1531" s="258"/>
      <c r="C1531" s="181"/>
      <c r="D1531" s="181"/>
      <c r="E1531" s="181"/>
      <c r="F1531" s="587"/>
      <c r="G1531" s="588"/>
      <c r="H1531" s="588"/>
      <c r="I1531" s="589"/>
      <c r="J1531" s="181"/>
      <c r="K1531" s="202"/>
      <c r="L1531" s="226"/>
      <c r="M1531" s="202"/>
      <c r="N1531" s="278"/>
      <c r="P1531" s="441"/>
      <c r="Q1531" s="456"/>
      <c r="R1531" s="448"/>
      <c r="S1531" s="448"/>
      <c r="T1531" s="180"/>
    </row>
    <row r="1532" spans="1:31" customHeight="1" ht="51" s="50" customFormat="1">
      <c r="A1532" s="256"/>
      <c r="B1532" s="258" t="s">
        <v>952</v>
      </c>
      <c r="C1532" s="181" t="s">
        <v>945</v>
      </c>
      <c r="D1532" s="181" t="s">
        <v>20</v>
      </c>
      <c r="E1532" s="181" t="s">
        <v>512</v>
      </c>
      <c r="F1532" s="587" t="s">
        <v>1000</v>
      </c>
      <c r="G1532" s="588"/>
      <c r="H1532" s="588"/>
      <c r="I1532" s="589"/>
      <c r="J1532" s="257" t="s">
        <v>23</v>
      </c>
      <c r="K1532" s="202">
        <f>L1532+M1532</f>
        <v>70000</v>
      </c>
      <c r="L1532" s="202">
        <v>70000</v>
      </c>
      <c r="M1532" s="202"/>
      <c r="N1532" s="278"/>
      <c r="P1532" s="441"/>
      <c r="Q1532" s="456"/>
      <c r="R1532" s="448"/>
      <c r="S1532" s="448"/>
      <c r="T1532" s="180"/>
    </row>
    <row r="1533" spans="1:31" customHeight="1" ht="51" s="50" customFormat="1">
      <c r="A1533" s="256"/>
      <c r="B1533" s="258" t="s">
        <v>1001</v>
      </c>
      <c r="C1533" s="181" t="s">
        <v>945</v>
      </c>
      <c r="D1533" s="181" t="s">
        <v>20</v>
      </c>
      <c r="E1533" s="181" t="s">
        <v>512</v>
      </c>
      <c r="F1533" s="587" t="s">
        <v>1000</v>
      </c>
      <c r="G1533" s="588"/>
      <c r="H1533" s="588"/>
      <c r="I1533" s="589"/>
      <c r="J1533" s="257" t="s">
        <v>23</v>
      </c>
      <c r="K1533" s="202">
        <f>L1533+M1533</f>
        <v>400000</v>
      </c>
      <c r="L1533" s="202">
        <v>400000</v>
      </c>
      <c r="M1533" s="202"/>
      <c r="N1533" s="278"/>
      <c r="P1533" s="441"/>
      <c r="Q1533" s="456"/>
      <c r="R1533" s="448"/>
      <c r="S1533" s="448"/>
      <c r="T1533" s="180"/>
    </row>
    <row r="1534" spans="1:31" customHeight="1" ht="51" s="50" customFormat="1">
      <c r="A1534" s="256"/>
      <c r="B1534" s="258" t="s">
        <v>3186</v>
      </c>
      <c r="C1534" s="181" t="s">
        <v>945</v>
      </c>
      <c r="D1534" s="181" t="s">
        <v>20</v>
      </c>
      <c r="E1534" s="181" t="s">
        <v>512</v>
      </c>
      <c r="F1534" s="587" t="s">
        <v>1000</v>
      </c>
      <c r="G1534" s="588"/>
      <c r="H1534" s="588"/>
      <c r="I1534" s="589"/>
      <c r="J1534" s="257" t="s">
        <v>23</v>
      </c>
      <c r="K1534" s="202">
        <f>L1534+M1534</f>
        <v>300000</v>
      </c>
      <c r="L1534" s="202">
        <v>300000</v>
      </c>
      <c r="M1534" s="202"/>
      <c r="N1534" s="278"/>
      <c r="P1534" s="441"/>
      <c r="Q1534" s="456"/>
      <c r="R1534" s="448"/>
      <c r="S1534" s="448"/>
      <c r="T1534" s="180"/>
    </row>
    <row r="1535" spans="1:31" s="50" customFormat="1">
      <c r="A1535" s="284"/>
      <c r="B1535" s="258" t="s">
        <v>1002</v>
      </c>
      <c r="C1535" s="181" t="s">
        <v>945</v>
      </c>
      <c r="D1535" s="181" t="s">
        <v>20</v>
      </c>
      <c r="E1535" s="181" t="s">
        <v>21</v>
      </c>
      <c r="F1535" s="587" t="s">
        <v>1000</v>
      </c>
      <c r="G1535" s="588"/>
      <c r="H1535" s="588"/>
      <c r="I1535" s="589"/>
      <c r="J1535" s="257" t="s">
        <v>23</v>
      </c>
      <c r="K1535" s="202">
        <f>L1535+M1535</f>
        <v>700000</v>
      </c>
      <c r="L1535" s="202">
        <v>700000</v>
      </c>
      <c r="M1535" s="202"/>
      <c r="N1535" s="278"/>
      <c r="P1535" s="441"/>
      <c r="Q1535" s="456"/>
      <c r="R1535" s="448"/>
      <c r="S1535" s="448"/>
      <c r="T1535" s="180"/>
    </row>
    <row r="1536" spans="1:31" hidden="true" s="50" customFormat="1">
      <c r="A1536" s="284"/>
      <c r="B1536" s="258" t="s">
        <v>3187</v>
      </c>
      <c r="C1536" s="181"/>
      <c r="D1536" s="181"/>
      <c r="E1536" s="181"/>
      <c r="F1536" s="238"/>
      <c r="G1536" s="239"/>
      <c r="H1536" s="239"/>
      <c r="I1536" s="240"/>
      <c r="J1536" s="257"/>
      <c r="K1536" s="202">
        <f>L1536+M1536</f>
        <v>0</v>
      </c>
      <c r="L1536" s="202"/>
      <c r="M1536" s="202"/>
      <c r="N1536" s="278"/>
      <c r="P1536" s="441"/>
      <c r="Q1536" s="456"/>
      <c r="R1536" s="448"/>
      <c r="S1536" s="448"/>
      <c r="T1536" s="180"/>
    </row>
    <row r="1537" spans="1:31" hidden="true" s="50" customFormat="1">
      <c r="A1537" s="284"/>
      <c r="B1537" s="260" t="s">
        <v>3188</v>
      </c>
      <c r="C1537" s="181"/>
      <c r="D1537" s="181"/>
      <c r="E1537" s="181"/>
      <c r="F1537" s="238"/>
      <c r="G1537" s="239"/>
      <c r="H1537" s="239"/>
      <c r="I1537" s="240"/>
      <c r="J1537" s="257"/>
      <c r="K1537" s="202">
        <f>L1537+M1537</f>
        <v>0</v>
      </c>
      <c r="L1537" s="202"/>
      <c r="M1537" s="202"/>
      <c r="N1537" s="278"/>
      <c r="P1537" s="441"/>
      <c r="Q1537" s="456"/>
      <c r="R1537" s="448"/>
      <c r="S1537" s="448"/>
      <c r="T1537" s="180"/>
    </row>
    <row r="1538" spans="1:31" hidden="true" s="50" customFormat="1">
      <c r="A1538" s="284"/>
      <c r="B1538" s="260" t="s">
        <v>3189</v>
      </c>
      <c r="C1538" s="181"/>
      <c r="D1538" s="181"/>
      <c r="E1538" s="181"/>
      <c r="F1538" s="238"/>
      <c r="G1538" s="239"/>
      <c r="H1538" s="239"/>
      <c r="I1538" s="240"/>
      <c r="J1538" s="257"/>
      <c r="K1538" s="202">
        <f>L1538+M1538</f>
        <v>0</v>
      </c>
      <c r="L1538" s="202"/>
      <c r="M1538" s="202"/>
      <c r="N1538" s="278"/>
      <c r="P1538" s="441"/>
      <c r="Q1538" s="456"/>
      <c r="R1538" s="448"/>
      <c r="S1538" s="448"/>
      <c r="T1538" s="180"/>
    </row>
    <row r="1539" spans="1:31" hidden="true" s="50" customFormat="1">
      <c r="A1539" s="284"/>
      <c r="B1539" s="260" t="s">
        <v>3190</v>
      </c>
      <c r="C1539" s="181"/>
      <c r="D1539" s="181"/>
      <c r="E1539" s="181"/>
      <c r="F1539" s="238"/>
      <c r="G1539" s="239"/>
      <c r="H1539" s="239"/>
      <c r="I1539" s="240"/>
      <c r="J1539" s="257"/>
      <c r="K1539" s="202">
        <f>L1539+M1539</f>
        <v>0</v>
      </c>
      <c r="L1539" s="202"/>
      <c r="M1539" s="202"/>
      <c r="N1539" s="278"/>
      <c r="P1539" s="441"/>
      <c r="Q1539" s="456"/>
      <c r="R1539" s="448"/>
      <c r="S1539" s="448"/>
      <c r="T1539" s="180"/>
    </row>
    <row r="1540" spans="1:31" hidden="true" s="50" customFormat="1">
      <c r="A1540" s="284"/>
      <c r="B1540" s="260" t="s">
        <v>3191</v>
      </c>
      <c r="C1540" s="181"/>
      <c r="D1540" s="181"/>
      <c r="E1540" s="181"/>
      <c r="F1540" s="238"/>
      <c r="G1540" s="239"/>
      <c r="H1540" s="239"/>
      <c r="I1540" s="240"/>
      <c r="J1540" s="257"/>
      <c r="K1540" s="202">
        <f>L1540+M1540</f>
        <v>0</v>
      </c>
      <c r="L1540" s="202"/>
      <c r="M1540" s="202"/>
      <c r="N1540" s="278"/>
      <c r="P1540" s="441"/>
      <c r="Q1540" s="456"/>
      <c r="R1540" s="448"/>
      <c r="S1540" s="448"/>
      <c r="T1540" s="180"/>
    </row>
    <row r="1541" spans="1:31" hidden="true" s="50" customFormat="1">
      <c r="A1541" s="284"/>
      <c r="B1541" s="260" t="s">
        <v>3192</v>
      </c>
      <c r="C1541" s="181"/>
      <c r="D1541" s="181"/>
      <c r="E1541" s="181"/>
      <c r="F1541" s="238"/>
      <c r="G1541" s="239"/>
      <c r="H1541" s="239"/>
      <c r="I1541" s="240"/>
      <c r="J1541" s="257"/>
      <c r="K1541" s="202">
        <f>L1541+M1541</f>
        <v>0</v>
      </c>
      <c r="L1541" s="202"/>
      <c r="M1541" s="202"/>
      <c r="N1541" s="278"/>
      <c r="P1541" s="441"/>
      <c r="Q1541" s="456"/>
      <c r="R1541" s="448"/>
      <c r="S1541" s="448"/>
      <c r="T1541" s="180"/>
    </row>
    <row r="1542" spans="1:31" hidden="true" s="50" customFormat="1">
      <c r="A1542" s="284"/>
      <c r="B1542" s="260" t="s">
        <v>3193</v>
      </c>
      <c r="C1542" s="181"/>
      <c r="D1542" s="181"/>
      <c r="E1542" s="181"/>
      <c r="F1542" s="238"/>
      <c r="G1542" s="239"/>
      <c r="H1542" s="239"/>
      <c r="I1542" s="240"/>
      <c r="J1542" s="257"/>
      <c r="K1542" s="202">
        <f>L1542+M1542</f>
        <v>0</v>
      </c>
      <c r="L1542" s="202"/>
      <c r="M1542" s="202"/>
      <c r="N1542" s="278"/>
      <c r="P1542" s="441"/>
      <c r="Q1542" s="456"/>
      <c r="R1542" s="448"/>
      <c r="S1542" s="448"/>
      <c r="T1542" s="180"/>
    </row>
    <row r="1543" spans="1:31" hidden="true" s="50" customFormat="1">
      <c r="A1543" s="284"/>
      <c r="B1543" s="260" t="s">
        <v>3194</v>
      </c>
      <c r="C1543" s="181"/>
      <c r="D1543" s="181"/>
      <c r="E1543" s="181"/>
      <c r="F1543" s="238"/>
      <c r="G1543" s="239"/>
      <c r="H1543" s="239"/>
      <c r="I1543" s="240"/>
      <c r="J1543" s="257"/>
      <c r="K1543" s="202">
        <f>L1543+M1543</f>
        <v>0</v>
      </c>
      <c r="L1543" s="202"/>
      <c r="M1543" s="202"/>
      <c r="N1543" s="278"/>
      <c r="P1543" s="441"/>
      <c r="Q1543" s="456"/>
      <c r="R1543" s="448"/>
      <c r="S1543" s="448"/>
      <c r="T1543" s="180"/>
    </row>
    <row r="1544" spans="1:31" hidden="true" s="50" customFormat="1">
      <c r="A1544" s="284"/>
      <c r="B1544" s="260" t="s">
        <v>3195</v>
      </c>
      <c r="C1544" s="181"/>
      <c r="D1544" s="181"/>
      <c r="E1544" s="181"/>
      <c r="F1544" s="238"/>
      <c r="G1544" s="239"/>
      <c r="H1544" s="239"/>
      <c r="I1544" s="240"/>
      <c r="J1544" s="257"/>
      <c r="K1544" s="202">
        <f>L1544+M1544</f>
        <v>0</v>
      </c>
      <c r="L1544" s="202"/>
      <c r="M1544" s="202"/>
      <c r="N1544" s="278"/>
      <c r="P1544" s="441"/>
      <c r="Q1544" s="456"/>
      <c r="R1544" s="448"/>
      <c r="S1544" s="448"/>
      <c r="T1544" s="180"/>
    </row>
    <row r="1545" spans="1:31" hidden="true" s="50" customFormat="1">
      <c r="A1545" s="284"/>
      <c r="B1545" s="260" t="s">
        <v>3196</v>
      </c>
      <c r="C1545" s="181"/>
      <c r="D1545" s="181"/>
      <c r="E1545" s="181"/>
      <c r="F1545" s="238"/>
      <c r="G1545" s="239"/>
      <c r="H1545" s="239"/>
      <c r="I1545" s="240"/>
      <c r="J1545" s="257"/>
      <c r="K1545" s="202">
        <f>L1545+M1545</f>
        <v>0</v>
      </c>
      <c r="L1545" s="202"/>
      <c r="M1545" s="202"/>
      <c r="N1545" s="278"/>
      <c r="P1545" s="441"/>
      <c r="Q1545" s="456"/>
      <c r="R1545" s="448"/>
      <c r="S1545" s="448"/>
      <c r="T1545" s="180"/>
    </row>
    <row r="1546" spans="1:31" hidden="true" s="50" customFormat="1">
      <c r="A1546" s="284"/>
      <c r="B1546" s="260" t="s">
        <v>3197</v>
      </c>
      <c r="C1546" s="181"/>
      <c r="D1546" s="181"/>
      <c r="E1546" s="181"/>
      <c r="F1546" s="238"/>
      <c r="G1546" s="239"/>
      <c r="H1546" s="239"/>
      <c r="I1546" s="240"/>
      <c r="J1546" s="257"/>
      <c r="K1546" s="202">
        <f>L1546+M1546</f>
        <v>0</v>
      </c>
      <c r="L1546" s="202"/>
      <c r="M1546" s="202"/>
      <c r="N1546" s="278"/>
      <c r="P1546" s="441"/>
      <c r="Q1546" s="456"/>
      <c r="R1546" s="448"/>
      <c r="S1546" s="448"/>
      <c r="T1546" s="180"/>
    </row>
    <row r="1547" spans="1:31" hidden="true" s="50" customFormat="1">
      <c r="A1547" s="284"/>
      <c r="B1547" s="260" t="s">
        <v>3198</v>
      </c>
      <c r="C1547" s="181"/>
      <c r="D1547" s="181"/>
      <c r="E1547" s="181"/>
      <c r="F1547" s="238"/>
      <c r="G1547" s="239"/>
      <c r="H1547" s="239"/>
      <c r="I1547" s="240"/>
      <c r="J1547" s="257"/>
      <c r="K1547" s="202">
        <f>L1547+M1547</f>
        <v>0</v>
      </c>
      <c r="L1547" s="202"/>
      <c r="M1547" s="202"/>
      <c r="N1547" s="278"/>
      <c r="P1547" s="441"/>
      <c r="Q1547" s="456"/>
      <c r="R1547" s="448"/>
      <c r="S1547" s="448"/>
      <c r="T1547" s="180"/>
    </row>
    <row r="1548" spans="1:31" hidden="true" s="50" customFormat="1">
      <c r="A1548" s="284"/>
      <c r="B1548" s="260" t="s">
        <v>3199</v>
      </c>
      <c r="C1548" s="181"/>
      <c r="D1548" s="181"/>
      <c r="E1548" s="181"/>
      <c r="F1548" s="238"/>
      <c r="G1548" s="239"/>
      <c r="H1548" s="239"/>
      <c r="I1548" s="240"/>
      <c r="J1548" s="257"/>
      <c r="K1548" s="202">
        <f>L1548+M1548</f>
        <v>0</v>
      </c>
      <c r="L1548" s="202"/>
      <c r="M1548" s="202"/>
      <c r="N1548" s="278"/>
      <c r="P1548" s="441"/>
      <c r="Q1548" s="456"/>
      <c r="R1548" s="448"/>
      <c r="S1548" s="448"/>
      <c r="T1548" s="180"/>
    </row>
    <row r="1549" spans="1:31" hidden="true" s="50" customFormat="1">
      <c r="A1549" s="284"/>
      <c r="B1549" s="260" t="s">
        <v>3200</v>
      </c>
      <c r="C1549" s="181"/>
      <c r="D1549" s="181"/>
      <c r="E1549" s="181"/>
      <c r="F1549" s="238"/>
      <c r="G1549" s="239"/>
      <c r="H1549" s="239"/>
      <c r="I1549" s="240"/>
      <c r="J1549" s="257"/>
      <c r="K1549" s="202">
        <f>L1549+M1549</f>
        <v>0</v>
      </c>
      <c r="L1549" s="202"/>
      <c r="M1549" s="202"/>
      <c r="N1549" s="278"/>
      <c r="P1549" s="441"/>
      <c r="Q1549" s="456"/>
      <c r="R1549" s="448"/>
      <c r="S1549" s="448"/>
      <c r="T1549" s="180"/>
    </row>
    <row r="1550" spans="1:31" hidden="true" s="50" customFormat="1">
      <c r="A1550" s="284"/>
      <c r="B1550" s="260" t="s">
        <v>3201</v>
      </c>
      <c r="C1550" s="181"/>
      <c r="D1550" s="181"/>
      <c r="E1550" s="181"/>
      <c r="F1550" s="238"/>
      <c r="G1550" s="239"/>
      <c r="H1550" s="239"/>
      <c r="I1550" s="240"/>
      <c r="J1550" s="257"/>
      <c r="K1550" s="202">
        <f>L1550+M1550</f>
        <v>0</v>
      </c>
      <c r="L1550" s="202"/>
      <c r="M1550" s="202"/>
      <c r="N1550" s="278"/>
      <c r="P1550" s="441"/>
      <c r="Q1550" s="456"/>
      <c r="R1550" s="448"/>
      <c r="S1550" s="448"/>
      <c r="T1550" s="180"/>
    </row>
    <row r="1551" spans="1:31" hidden="true" s="50" customFormat="1">
      <c r="A1551" s="284"/>
      <c r="B1551" s="260" t="s">
        <v>3202</v>
      </c>
      <c r="C1551" s="181"/>
      <c r="D1551" s="181"/>
      <c r="E1551" s="181"/>
      <c r="F1551" s="238"/>
      <c r="G1551" s="239"/>
      <c r="H1551" s="239"/>
      <c r="I1551" s="240"/>
      <c r="J1551" s="257"/>
      <c r="K1551" s="202">
        <f>L1551+M1551</f>
        <v>0</v>
      </c>
      <c r="L1551" s="202"/>
      <c r="M1551" s="202"/>
      <c r="N1551" s="278"/>
      <c r="P1551" s="441"/>
      <c r="Q1551" s="456"/>
      <c r="R1551" s="448"/>
      <c r="S1551" s="448"/>
      <c r="T1551" s="180"/>
    </row>
    <row r="1552" spans="1:31" hidden="true" s="50" customFormat="1">
      <c r="A1552" s="284"/>
      <c r="B1552" s="260" t="s">
        <v>3203</v>
      </c>
      <c r="C1552" s="181"/>
      <c r="D1552" s="181"/>
      <c r="E1552" s="181"/>
      <c r="F1552" s="238"/>
      <c r="G1552" s="239"/>
      <c r="H1552" s="239"/>
      <c r="I1552" s="240"/>
      <c r="J1552" s="257"/>
      <c r="K1552" s="202">
        <f>L1552+M1552</f>
        <v>0</v>
      </c>
      <c r="L1552" s="202"/>
      <c r="M1552" s="202"/>
      <c r="N1552" s="278"/>
      <c r="P1552" s="441"/>
      <c r="Q1552" s="456"/>
      <c r="R1552" s="448"/>
      <c r="S1552" s="448"/>
      <c r="T1552" s="180"/>
    </row>
    <row r="1553" spans="1:31" hidden="true" s="50" customFormat="1">
      <c r="A1553" s="284"/>
      <c r="B1553" s="260" t="s">
        <v>3204</v>
      </c>
      <c r="C1553" s="181"/>
      <c r="D1553" s="181"/>
      <c r="E1553" s="181"/>
      <c r="F1553" s="238"/>
      <c r="G1553" s="239"/>
      <c r="H1553" s="239"/>
      <c r="I1553" s="240"/>
      <c r="J1553" s="257"/>
      <c r="K1553" s="202">
        <f>L1553+M1553</f>
        <v>0</v>
      </c>
      <c r="L1553" s="202"/>
      <c r="M1553" s="202"/>
      <c r="N1553" s="278"/>
      <c r="P1553" s="441"/>
      <c r="Q1553" s="456"/>
      <c r="R1553" s="448"/>
      <c r="S1553" s="448"/>
      <c r="T1553" s="180"/>
    </row>
    <row r="1554" spans="1:31" hidden="true" s="50" customFormat="1">
      <c r="A1554" s="284"/>
      <c r="B1554" s="260" t="s">
        <v>3205</v>
      </c>
      <c r="C1554" s="181"/>
      <c r="D1554" s="181"/>
      <c r="E1554" s="181"/>
      <c r="F1554" s="238"/>
      <c r="G1554" s="239"/>
      <c r="H1554" s="239"/>
      <c r="I1554" s="240"/>
      <c r="J1554" s="257"/>
      <c r="K1554" s="202">
        <f>L1554+M1554</f>
        <v>0</v>
      </c>
      <c r="L1554" s="202"/>
      <c r="M1554" s="202"/>
      <c r="N1554" s="278"/>
      <c r="P1554" s="441"/>
      <c r="Q1554" s="456"/>
      <c r="R1554" s="448"/>
      <c r="S1554" s="448"/>
      <c r="T1554" s="180"/>
    </row>
    <row r="1555" spans="1:31" hidden="true" s="50" customFormat="1">
      <c r="A1555" s="284"/>
      <c r="B1555" s="260" t="s">
        <v>3206</v>
      </c>
      <c r="C1555" s="181"/>
      <c r="D1555" s="181"/>
      <c r="E1555" s="181"/>
      <c r="F1555" s="238"/>
      <c r="G1555" s="239"/>
      <c r="H1555" s="239"/>
      <c r="I1555" s="240"/>
      <c r="J1555" s="257"/>
      <c r="K1555" s="202">
        <f>L1555+M1555</f>
        <v>0</v>
      </c>
      <c r="L1555" s="202"/>
      <c r="M1555" s="202"/>
      <c r="N1555" s="278"/>
      <c r="P1555" s="441"/>
      <c r="Q1555" s="456"/>
      <c r="R1555" s="448"/>
      <c r="S1555" s="448"/>
      <c r="T1555" s="180"/>
    </row>
    <row r="1556" spans="1:31" hidden="true" s="50" customFormat="1">
      <c r="A1556" s="284"/>
      <c r="B1556" s="260" t="s">
        <v>3207</v>
      </c>
      <c r="C1556" s="181"/>
      <c r="D1556" s="181"/>
      <c r="E1556" s="181"/>
      <c r="F1556" s="238"/>
      <c r="G1556" s="239"/>
      <c r="H1556" s="239"/>
      <c r="I1556" s="240"/>
      <c r="J1556" s="257"/>
      <c r="K1556" s="202">
        <f>L1556+M1556</f>
        <v>0</v>
      </c>
      <c r="L1556" s="202"/>
      <c r="M1556" s="202"/>
      <c r="N1556" s="278"/>
      <c r="P1556" s="441"/>
      <c r="Q1556" s="456"/>
      <c r="R1556" s="448"/>
      <c r="S1556" s="448"/>
      <c r="T1556" s="180"/>
    </row>
    <row r="1557" spans="1:31" hidden="true" s="50" customFormat="1">
      <c r="A1557" s="284"/>
      <c r="B1557" s="260" t="s">
        <v>3208</v>
      </c>
      <c r="C1557" s="181"/>
      <c r="D1557" s="181"/>
      <c r="E1557" s="181"/>
      <c r="F1557" s="238"/>
      <c r="G1557" s="239"/>
      <c r="H1557" s="239"/>
      <c r="I1557" s="240"/>
      <c r="J1557" s="257"/>
      <c r="K1557" s="202">
        <f>L1557+M1557</f>
        <v>0</v>
      </c>
      <c r="L1557" s="202"/>
      <c r="M1557" s="202"/>
      <c r="N1557" s="278"/>
      <c r="P1557" s="441"/>
      <c r="Q1557" s="456"/>
      <c r="R1557" s="448"/>
      <c r="S1557" s="448"/>
      <c r="T1557" s="180"/>
    </row>
    <row r="1558" spans="1:31" hidden="true" s="50" customFormat="1">
      <c r="A1558" s="284"/>
      <c r="B1558" s="260" t="s">
        <v>3209</v>
      </c>
      <c r="C1558" s="181"/>
      <c r="D1558" s="181"/>
      <c r="E1558" s="181"/>
      <c r="F1558" s="238"/>
      <c r="G1558" s="239"/>
      <c r="H1558" s="239"/>
      <c r="I1558" s="240"/>
      <c r="J1558" s="257"/>
      <c r="K1558" s="202">
        <f>L1558+M1558</f>
        <v>0</v>
      </c>
      <c r="L1558" s="202"/>
      <c r="M1558" s="202"/>
      <c r="N1558" s="278"/>
      <c r="P1558" s="441"/>
      <c r="Q1558" s="456"/>
      <c r="R1558" s="448"/>
      <c r="S1558" s="448"/>
      <c r="T1558" s="180"/>
    </row>
    <row r="1559" spans="1:31" hidden="true" s="50" customFormat="1">
      <c r="A1559" s="284"/>
      <c r="B1559" s="260" t="s">
        <v>3210</v>
      </c>
      <c r="C1559" s="181"/>
      <c r="D1559" s="181"/>
      <c r="E1559" s="181"/>
      <c r="F1559" s="238"/>
      <c r="G1559" s="239"/>
      <c r="H1559" s="239"/>
      <c r="I1559" s="240"/>
      <c r="J1559" s="257"/>
      <c r="K1559" s="202">
        <f>L1559+M1559</f>
        <v>0</v>
      </c>
      <c r="L1559" s="202"/>
      <c r="M1559" s="202"/>
      <c r="N1559" s="278"/>
      <c r="P1559" s="441"/>
      <c r="Q1559" s="456"/>
      <c r="R1559" s="448"/>
      <c r="S1559" s="448"/>
      <c r="T1559" s="180"/>
    </row>
    <row r="1560" spans="1:31" hidden="true" s="50" customFormat="1">
      <c r="A1560" s="284"/>
      <c r="B1560" s="260" t="s">
        <v>3211</v>
      </c>
      <c r="C1560" s="181"/>
      <c r="D1560" s="181"/>
      <c r="E1560" s="181"/>
      <c r="F1560" s="238"/>
      <c r="G1560" s="239"/>
      <c r="H1560" s="239"/>
      <c r="I1560" s="240"/>
      <c r="J1560" s="257"/>
      <c r="K1560" s="202">
        <f>L1560+M1560</f>
        <v>0</v>
      </c>
      <c r="L1560" s="202"/>
      <c r="M1560" s="202"/>
      <c r="N1560" s="278"/>
      <c r="P1560" s="441"/>
      <c r="Q1560" s="456"/>
      <c r="R1560" s="448"/>
      <c r="S1560" s="448"/>
      <c r="T1560" s="180"/>
    </row>
    <row r="1561" spans="1:31" hidden="true" s="50" customFormat="1">
      <c r="A1561" s="284"/>
      <c r="B1561" s="260" t="s">
        <v>3212</v>
      </c>
      <c r="C1561" s="181"/>
      <c r="D1561" s="181"/>
      <c r="E1561" s="181"/>
      <c r="F1561" s="238"/>
      <c r="G1561" s="239"/>
      <c r="H1561" s="239"/>
      <c r="I1561" s="240"/>
      <c r="J1561" s="257"/>
      <c r="K1561" s="202">
        <f>L1561+M1561</f>
        <v>0</v>
      </c>
      <c r="L1561" s="202"/>
      <c r="M1561" s="202"/>
      <c r="N1561" s="278"/>
      <c r="P1561" s="441"/>
      <c r="Q1561" s="456"/>
      <c r="R1561" s="448"/>
      <c r="S1561" s="448"/>
      <c r="T1561" s="180"/>
    </row>
    <row r="1562" spans="1:31" hidden="true" s="50" customFormat="1">
      <c r="A1562" s="284"/>
      <c r="B1562" s="260" t="s">
        <v>3213</v>
      </c>
      <c r="C1562" s="181"/>
      <c r="D1562" s="181"/>
      <c r="E1562" s="181"/>
      <c r="F1562" s="238"/>
      <c r="G1562" s="239"/>
      <c r="H1562" s="239"/>
      <c r="I1562" s="240"/>
      <c r="J1562" s="257"/>
      <c r="K1562" s="202">
        <f>L1562+M1562</f>
        <v>0</v>
      </c>
      <c r="L1562" s="202"/>
      <c r="M1562" s="202"/>
      <c r="N1562" s="278"/>
      <c r="P1562" s="441"/>
      <c r="Q1562" s="456"/>
      <c r="R1562" s="448"/>
      <c r="S1562" s="448"/>
      <c r="T1562" s="180"/>
    </row>
    <row r="1563" spans="1:31" hidden="true" s="50" customFormat="1">
      <c r="A1563" s="284"/>
      <c r="B1563" s="260" t="s">
        <v>3214</v>
      </c>
      <c r="C1563" s="181"/>
      <c r="D1563" s="181"/>
      <c r="E1563" s="181"/>
      <c r="F1563" s="238"/>
      <c r="G1563" s="239"/>
      <c r="H1563" s="239"/>
      <c r="I1563" s="240"/>
      <c r="J1563" s="257"/>
      <c r="K1563" s="202">
        <f>L1563+M1563</f>
        <v>0</v>
      </c>
      <c r="L1563" s="202"/>
      <c r="M1563" s="202"/>
      <c r="N1563" s="278"/>
      <c r="P1563" s="441"/>
      <c r="Q1563" s="456"/>
      <c r="R1563" s="448"/>
      <c r="S1563" s="448"/>
      <c r="T1563" s="180"/>
    </row>
    <row r="1564" spans="1:31" hidden="true" s="50" customFormat="1">
      <c r="A1564" s="284"/>
      <c r="B1564" s="260" t="s">
        <v>3215</v>
      </c>
      <c r="C1564" s="181"/>
      <c r="D1564" s="181"/>
      <c r="E1564" s="181"/>
      <c r="F1564" s="238"/>
      <c r="G1564" s="239"/>
      <c r="H1564" s="239"/>
      <c r="I1564" s="240"/>
      <c r="J1564" s="257"/>
      <c r="K1564" s="202">
        <f>L1564+M1564</f>
        <v>0</v>
      </c>
      <c r="L1564" s="202"/>
      <c r="M1564" s="202"/>
      <c r="N1564" s="278"/>
      <c r="P1564" s="441"/>
      <c r="Q1564" s="456"/>
      <c r="R1564" s="448"/>
      <c r="S1564" s="448"/>
      <c r="T1564" s="180"/>
    </row>
    <row r="1565" spans="1:31" hidden="true" s="50" customFormat="1">
      <c r="A1565" s="284"/>
      <c r="B1565" s="260" t="s">
        <v>3216</v>
      </c>
      <c r="C1565" s="181"/>
      <c r="D1565" s="181"/>
      <c r="E1565" s="181"/>
      <c r="F1565" s="238"/>
      <c r="G1565" s="239"/>
      <c r="H1565" s="239"/>
      <c r="I1565" s="240"/>
      <c r="J1565" s="257"/>
      <c r="K1565" s="202">
        <f>L1565+M1565</f>
        <v>0</v>
      </c>
      <c r="L1565" s="202"/>
      <c r="M1565" s="202"/>
      <c r="N1565" s="278"/>
      <c r="P1565" s="441"/>
      <c r="Q1565" s="456"/>
      <c r="R1565" s="448"/>
      <c r="S1565" s="448"/>
      <c r="T1565" s="180"/>
    </row>
    <row r="1566" spans="1:31" hidden="true" s="50" customFormat="1">
      <c r="A1566" s="284"/>
      <c r="B1566" s="260" t="s">
        <v>3217</v>
      </c>
      <c r="C1566" s="181"/>
      <c r="D1566" s="181"/>
      <c r="E1566" s="181"/>
      <c r="F1566" s="238"/>
      <c r="G1566" s="239"/>
      <c r="H1566" s="239"/>
      <c r="I1566" s="240"/>
      <c r="J1566" s="257"/>
      <c r="K1566" s="202">
        <f>L1566+M1566</f>
        <v>0</v>
      </c>
      <c r="L1566" s="202"/>
      <c r="M1566" s="202"/>
      <c r="N1566" s="278"/>
      <c r="P1566" s="441"/>
      <c r="Q1566" s="456"/>
      <c r="R1566" s="448"/>
      <c r="S1566" s="448"/>
      <c r="T1566" s="180"/>
    </row>
    <row r="1567" spans="1:31" hidden="true" s="50" customFormat="1">
      <c r="A1567" s="284"/>
      <c r="B1567" s="260" t="s">
        <v>3218</v>
      </c>
      <c r="C1567" s="181"/>
      <c r="D1567" s="181"/>
      <c r="E1567" s="181"/>
      <c r="F1567" s="238"/>
      <c r="G1567" s="239"/>
      <c r="H1567" s="239"/>
      <c r="I1567" s="240"/>
      <c r="J1567" s="257"/>
      <c r="K1567" s="202">
        <f>L1567+M1567</f>
        <v>0</v>
      </c>
      <c r="L1567" s="202"/>
      <c r="M1567" s="202"/>
      <c r="N1567" s="278"/>
      <c r="P1567" s="441"/>
      <c r="Q1567" s="456"/>
      <c r="R1567" s="448"/>
      <c r="S1567" s="448"/>
      <c r="T1567" s="180"/>
    </row>
    <row r="1568" spans="1:31" hidden="true" s="50" customFormat="1">
      <c r="A1568" s="284"/>
      <c r="B1568" s="260" t="s">
        <v>3219</v>
      </c>
      <c r="C1568" s="181"/>
      <c r="D1568" s="181"/>
      <c r="E1568" s="181"/>
      <c r="F1568" s="238"/>
      <c r="G1568" s="239"/>
      <c r="H1568" s="239"/>
      <c r="I1568" s="240"/>
      <c r="J1568" s="257"/>
      <c r="K1568" s="202">
        <f>L1568+M1568</f>
        <v>0</v>
      </c>
      <c r="L1568" s="202"/>
      <c r="M1568" s="202"/>
      <c r="N1568" s="278"/>
      <c r="P1568" s="441"/>
      <c r="Q1568" s="456"/>
      <c r="R1568" s="448"/>
      <c r="S1568" s="448"/>
      <c r="T1568" s="180"/>
    </row>
    <row r="1569" spans="1:31" hidden="true" s="50" customFormat="1">
      <c r="A1569" s="284"/>
      <c r="B1569" s="260" t="s">
        <v>3220</v>
      </c>
      <c r="C1569" s="181"/>
      <c r="D1569" s="181"/>
      <c r="E1569" s="181"/>
      <c r="F1569" s="238"/>
      <c r="G1569" s="239"/>
      <c r="H1569" s="239"/>
      <c r="I1569" s="240"/>
      <c r="J1569" s="257"/>
      <c r="K1569" s="202">
        <f>L1569+M1569</f>
        <v>0</v>
      </c>
      <c r="L1569" s="202"/>
      <c r="M1569" s="202"/>
      <c r="N1569" s="278"/>
      <c r="P1569" s="441"/>
      <c r="Q1569" s="456"/>
      <c r="R1569" s="448"/>
      <c r="S1569" s="448"/>
      <c r="T1569" s="180"/>
    </row>
    <row r="1570" spans="1:31" hidden="true" s="50" customFormat="1">
      <c r="A1570" s="284"/>
      <c r="B1570" s="260" t="s">
        <v>3221</v>
      </c>
      <c r="C1570" s="181"/>
      <c r="D1570" s="181"/>
      <c r="E1570" s="181"/>
      <c r="F1570" s="238"/>
      <c r="G1570" s="239"/>
      <c r="H1570" s="239"/>
      <c r="I1570" s="240"/>
      <c r="J1570" s="257"/>
      <c r="K1570" s="202">
        <f>L1570+M1570</f>
        <v>0</v>
      </c>
      <c r="L1570" s="202"/>
      <c r="M1570" s="202"/>
      <c r="N1570" s="278"/>
      <c r="P1570" s="441"/>
      <c r="Q1570" s="456"/>
      <c r="R1570" s="448"/>
      <c r="S1570" s="448"/>
      <c r="T1570" s="180"/>
    </row>
    <row r="1571" spans="1:31" hidden="true" s="50" customFormat="1">
      <c r="A1571" s="284"/>
      <c r="B1571" s="260" t="s">
        <v>3222</v>
      </c>
      <c r="C1571" s="181" t="s">
        <v>945</v>
      </c>
      <c r="D1571" s="181" t="s">
        <v>20</v>
      </c>
      <c r="E1571" s="181" t="s">
        <v>21</v>
      </c>
      <c r="F1571" s="587" t="s">
        <v>1000</v>
      </c>
      <c r="G1571" s="588"/>
      <c r="H1571" s="588"/>
      <c r="I1571" s="589"/>
      <c r="J1571" s="257" t="s">
        <v>23</v>
      </c>
      <c r="K1571" s="202">
        <f>L1571+M1571</f>
        <v>300000</v>
      </c>
      <c r="L1571" s="202">
        <v>300000</v>
      </c>
      <c r="M1571" s="202"/>
      <c r="N1571" s="278"/>
      <c r="P1571" s="441"/>
      <c r="Q1571" s="456"/>
      <c r="R1571" s="448"/>
      <c r="S1571" s="448"/>
      <c r="T1571" s="180"/>
    </row>
    <row r="1572" spans="1:31" hidden="true" s="50" customFormat="1">
      <c r="A1572" s="284"/>
      <c r="B1572" s="260" t="s">
        <v>3223</v>
      </c>
      <c r="C1572" s="181"/>
      <c r="D1572" s="181"/>
      <c r="E1572" s="181"/>
      <c r="F1572" s="238"/>
      <c r="G1572" s="239"/>
      <c r="H1572" s="239"/>
      <c r="I1572" s="240"/>
      <c r="J1572" s="257"/>
      <c r="K1572" s="202"/>
      <c r="L1572" s="202"/>
      <c r="M1572" s="202"/>
      <c r="N1572" s="278"/>
      <c r="P1572" s="441"/>
      <c r="Q1572" s="456"/>
      <c r="R1572" s="448"/>
      <c r="S1572" s="448"/>
      <c r="T1572" s="180"/>
    </row>
    <row r="1573" spans="1:31" hidden="true" s="50" customFormat="1">
      <c r="A1573" s="284"/>
      <c r="B1573" s="260" t="s">
        <v>3224</v>
      </c>
      <c r="C1573" s="181"/>
      <c r="D1573" s="181"/>
      <c r="E1573" s="181"/>
      <c r="F1573" s="238"/>
      <c r="G1573" s="239"/>
      <c r="H1573" s="239"/>
      <c r="I1573" s="240"/>
      <c r="J1573" s="257"/>
      <c r="K1573" s="202"/>
      <c r="L1573" s="202"/>
      <c r="M1573" s="202"/>
      <c r="N1573" s="278"/>
      <c r="P1573" s="441"/>
      <c r="Q1573" s="456"/>
      <c r="R1573" s="448"/>
      <c r="S1573" s="448"/>
      <c r="T1573" s="180"/>
    </row>
    <row r="1574" spans="1:31" hidden="true" s="50" customFormat="1">
      <c r="A1574" s="284"/>
      <c r="B1574" s="260" t="s">
        <v>3225</v>
      </c>
      <c r="C1574" s="181"/>
      <c r="D1574" s="181"/>
      <c r="E1574" s="181"/>
      <c r="F1574" s="238"/>
      <c r="G1574" s="239"/>
      <c r="H1574" s="239"/>
      <c r="I1574" s="240"/>
      <c r="J1574" s="257"/>
      <c r="K1574" s="202"/>
      <c r="L1574" s="202"/>
      <c r="M1574" s="202"/>
      <c r="N1574" s="278"/>
      <c r="P1574" s="441"/>
      <c r="Q1574" s="456"/>
      <c r="R1574" s="448"/>
      <c r="S1574" s="448"/>
      <c r="T1574" s="180"/>
    </row>
    <row r="1575" spans="1:31" hidden="true" s="50" customFormat="1">
      <c r="A1575" s="284"/>
      <c r="B1575" s="260" t="s">
        <v>3226</v>
      </c>
      <c r="C1575" s="181"/>
      <c r="D1575" s="181"/>
      <c r="E1575" s="181"/>
      <c r="F1575" s="238"/>
      <c r="G1575" s="239"/>
      <c r="H1575" s="239"/>
      <c r="I1575" s="240"/>
      <c r="J1575" s="257"/>
      <c r="K1575" s="202"/>
      <c r="L1575" s="202"/>
      <c r="M1575" s="202"/>
      <c r="N1575" s="278"/>
      <c r="P1575" s="441"/>
      <c r="Q1575" s="456"/>
      <c r="R1575" s="448"/>
      <c r="S1575" s="448"/>
      <c r="T1575" s="180"/>
    </row>
    <row r="1576" spans="1:31" hidden="true" s="50" customFormat="1">
      <c r="A1576" s="284"/>
      <c r="B1576" s="260" t="s">
        <v>3227</v>
      </c>
      <c r="C1576" s="181"/>
      <c r="D1576" s="181"/>
      <c r="E1576" s="181"/>
      <c r="F1576" s="238"/>
      <c r="G1576" s="239"/>
      <c r="H1576" s="239"/>
      <c r="I1576" s="240"/>
      <c r="J1576" s="257"/>
      <c r="K1576" s="202"/>
      <c r="L1576" s="202"/>
      <c r="M1576" s="202"/>
      <c r="N1576" s="278"/>
      <c r="P1576" s="441"/>
      <c r="Q1576" s="456"/>
      <c r="R1576" s="448"/>
      <c r="S1576" s="448"/>
      <c r="T1576" s="180"/>
    </row>
    <row r="1577" spans="1:31" hidden="true" s="50" customFormat="1">
      <c r="A1577" s="284"/>
      <c r="B1577" s="260" t="s">
        <v>3228</v>
      </c>
      <c r="C1577" s="181"/>
      <c r="D1577" s="181"/>
      <c r="E1577" s="181"/>
      <c r="F1577" s="238"/>
      <c r="G1577" s="239"/>
      <c r="H1577" s="239"/>
      <c r="I1577" s="240"/>
      <c r="J1577" s="257"/>
      <c r="K1577" s="202"/>
      <c r="L1577" s="202"/>
      <c r="M1577" s="202"/>
      <c r="N1577" s="278"/>
      <c r="P1577" s="441"/>
      <c r="Q1577" s="456"/>
      <c r="R1577" s="448"/>
      <c r="S1577" s="448"/>
      <c r="T1577" s="180"/>
    </row>
    <row r="1578" spans="1:31" hidden="true" s="50" customFormat="1">
      <c r="A1578" s="284"/>
      <c r="B1578" s="258"/>
      <c r="C1578" s="181"/>
      <c r="D1578" s="181"/>
      <c r="E1578" s="181"/>
      <c r="F1578" s="238"/>
      <c r="G1578" s="239"/>
      <c r="H1578" s="239"/>
      <c r="I1578" s="240"/>
      <c r="J1578" s="257"/>
      <c r="K1578" s="202"/>
      <c r="L1578" s="202"/>
      <c r="M1578" s="202"/>
      <c r="N1578" s="278"/>
      <c r="P1578" s="441"/>
      <c r="Q1578" s="456"/>
      <c r="R1578" s="448"/>
      <c r="S1578" s="448"/>
      <c r="T1578" s="180"/>
    </row>
    <row r="1579" spans="1:31" hidden="true" s="50" customFormat="1">
      <c r="A1579" s="284"/>
      <c r="B1579" s="258"/>
      <c r="C1579" s="181"/>
      <c r="D1579" s="181"/>
      <c r="E1579" s="181"/>
      <c r="F1579" s="238"/>
      <c r="G1579" s="239"/>
      <c r="H1579" s="239"/>
      <c r="I1579" s="240"/>
      <c r="J1579" s="257"/>
      <c r="K1579" s="202"/>
      <c r="L1579" s="202"/>
      <c r="M1579" s="202"/>
      <c r="N1579" s="278"/>
      <c r="P1579" s="441"/>
      <c r="Q1579" s="456"/>
      <c r="R1579" s="448"/>
      <c r="S1579" s="448"/>
      <c r="T1579" s="180"/>
    </row>
    <row r="1580" spans="1:31" hidden="true" s="50" customFormat="1">
      <c r="A1580" s="284"/>
      <c r="B1580" s="258"/>
      <c r="C1580" s="181"/>
      <c r="D1580" s="181"/>
      <c r="E1580" s="181"/>
      <c r="F1580" s="238"/>
      <c r="G1580" s="239"/>
      <c r="H1580" s="239"/>
      <c r="I1580" s="240"/>
      <c r="J1580" s="257"/>
      <c r="K1580" s="202"/>
      <c r="L1580" s="202"/>
      <c r="M1580" s="202"/>
      <c r="N1580" s="278"/>
      <c r="P1580" s="441"/>
      <c r="Q1580" s="456"/>
      <c r="R1580" s="448"/>
      <c r="S1580" s="448"/>
      <c r="T1580" s="180"/>
    </row>
    <row r="1581" spans="1:31" hidden="true" s="50" customFormat="1">
      <c r="A1581" s="284"/>
      <c r="B1581" s="258"/>
      <c r="C1581" s="181"/>
      <c r="D1581" s="181"/>
      <c r="E1581" s="181"/>
      <c r="F1581" s="238"/>
      <c r="G1581" s="239"/>
      <c r="H1581" s="239"/>
      <c r="I1581" s="240"/>
      <c r="J1581" s="257"/>
      <c r="K1581" s="202"/>
      <c r="L1581" s="202"/>
      <c r="M1581" s="202"/>
      <c r="N1581" s="278"/>
      <c r="P1581" s="441"/>
      <c r="Q1581" s="456"/>
      <c r="R1581" s="448"/>
      <c r="S1581" s="448"/>
      <c r="T1581" s="180"/>
    </row>
    <row r="1582" spans="1:31" hidden="true" s="50" customFormat="1">
      <c r="A1582" s="284"/>
      <c r="B1582" s="258"/>
      <c r="C1582" s="181"/>
      <c r="D1582" s="181"/>
      <c r="E1582" s="181"/>
      <c r="F1582" s="238"/>
      <c r="G1582" s="239"/>
      <c r="H1582" s="239"/>
      <c r="I1582" s="240"/>
      <c r="J1582" s="257"/>
      <c r="K1582" s="202"/>
      <c r="L1582" s="202"/>
      <c r="M1582" s="202"/>
      <c r="N1582" s="278"/>
      <c r="P1582" s="441"/>
      <c r="Q1582" s="456"/>
      <c r="R1582" s="448"/>
      <c r="S1582" s="448"/>
      <c r="T1582" s="180"/>
    </row>
    <row r="1583" spans="1:31" hidden="true" s="50" customFormat="1">
      <c r="A1583" s="284"/>
      <c r="B1583" s="258"/>
      <c r="C1583" s="181"/>
      <c r="D1583" s="181"/>
      <c r="E1583" s="181"/>
      <c r="F1583" s="238"/>
      <c r="G1583" s="239"/>
      <c r="H1583" s="239"/>
      <c r="I1583" s="240"/>
      <c r="J1583" s="257"/>
      <c r="K1583" s="202"/>
      <c r="L1583" s="202"/>
      <c r="M1583" s="202"/>
      <c r="N1583" s="278"/>
      <c r="P1583" s="441"/>
      <c r="Q1583" s="456"/>
      <c r="R1583" s="448"/>
      <c r="S1583" s="448"/>
      <c r="T1583" s="180"/>
    </row>
    <row r="1584" spans="1:31" hidden="true" s="50" customFormat="1">
      <c r="A1584" s="284"/>
      <c r="B1584" s="258"/>
      <c r="C1584" s="181"/>
      <c r="D1584" s="181"/>
      <c r="E1584" s="181"/>
      <c r="F1584" s="238"/>
      <c r="G1584" s="239"/>
      <c r="H1584" s="239"/>
      <c r="I1584" s="240"/>
      <c r="J1584" s="257"/>
      <c r="K1584" s="202"/>
      <c r="L1584" s="202"/>
      <c r="M1584" s="202"/>
      <c r="N1584" s="278"/>
      <c r="P1584" s="441"/>
      <c r="Q1584" s="456"/>
      <c r="R1584" s="448"/>
      <c r="S1584" s="448"/>
      <c r="T1584" s="180"/>
    </row>
    <row r="1585" spans="1:31" hidden="true" s="50" customFormat="1">
      <c r="A1585" s="284"/>
      <c r="B1585" s="258"/>
      <c r="C1585" s="181"/>
      <c r="D1585" s="181"/>
      <c r="E1585" s="181"/>
      <c r="F1585" s="238"/>
      <c r="G1585" s="239"/>
      <c r="H1585" s="239"/>
      <c r="I1585" s="240"/>
      <c r="J1585" s="257"/>
      <c r="K1585" s="202"/>
      <c r="L1585" s="202"/>
      <c r="M1585" s="202"/>
      <c r="N1585" s="278"/>
      <c r="P1585" s="441"/>
      <c r="Q1585" s="456"/>
      <c r="R1585" s="448"/>
      <c r="S1585" s="448"/>
      <c r="T1585" s="180"/>
    </row>
    <row r="1586" spans="1:31" hidden="true" s="50" customFormat="1">
      <c r="A1586" s="284"/>
      <c r="B1586" s="258"/>
      <c r="C1586" s="181"/>
      <c r="D1586" s="181"/>
      <c r="E1586" s="181"/>
      <c r="F1586" s="238"/>
      <c r="G1586" s="239"/>
      <c r="H1586" s="239"/>
      <c r="I1586" s="240"/>
      <c r="J1586" s="257"/>
      <c r="K1586" s="202"/>
      <c r="L1586" s="202"/>
      <c r="M1586" s="202"/>
      <c r="N1586" s="278"/>
      <c r="P1586" s="441"/>
      <c r="Q1586" s="456"/>
      <c r="R1586" s="448"/>
      <c r="S1586" s="448"/>
      <c r="T1586" s="180"/>
    </row>
    <row r="1587" spans="1:31" hidden="true" s="50" customFormat="1">
      <c r="A1587" s="284"/>
      <c r="B1587" s="258"/>
      <c r="C1587" s="181"/>
      <c r="D1587" s="181"/>
      <c r="E1587" s="181"/>
      <c r="F1587" s="238"/>
      <c r="G1587" s="239"/>
      <c r="H1587" s="239"/>
      <c r="I1587" s="240"/>
      <c r="J1587" s="257"/>
      <c r="K1587" s="202"/>
      <c r="L1587" s="202"/>
      <c r="M1587" s="202"/>
      <c r="N1587" s="278"/>
      <c r="P1587" s="441"/>
      <c r="Q1587" s="456"/>
      <c r="R1587" s="448"/>
      <c r="S1587" s="448"/>
      <c r="T1587" s="180"/>
    </row>
    <row r="1588" spans="1:31" hidden="true" s="50" customFormat="1">
      <c r="A1588" s="284"/>
      <c r="B1588" s="258"/>
      <c r="C1588" s="181"/>
      <c r="D1588" s="181"/>
      <c r="E1588" s="181"/>
      <c r="F1588" s="238"/>
      <c r="G1588" s="239"/>
      <c r="H1588" s="239"/>
      <c r="I1588" s="240"/>
      <c r="J1588" s="257"/>
      <c r="K1588" s="202"/>
      <c r="L1588" s="202"/>
      <c r="M1588" s="202"/>
      <c r="N1588" s="278"/>
      <c r="P1588" s="441"/>
      <c r="Q1588" s="456"/>
      <c r="R1588" s="448"/>
      <c r="S1588" s="448"/>
      <c r="T1588" s="180"/>
    </row>
    <row r="1589" spans="1:31" hidden="true" s="50" customFormat="1">
      <c r="A1589" s="284"/>
      <c r="B1589" s="258"/>
      <c r="C1589" s="181"/>
      <c r="D1589" s="181"/>
      <c r="E1589" s="181"/>
      <c r="F1589" s="238"/>
      <c r="G1589" s="239"/>
      <c r="H1589" s="239"/>
      <c r="I1589" s="240"/>
      <c r="J1589" s="257"/>
      <c r="K1589" s="202"/>
      <c r="L1589" s="202"/>
      <c r="M1589" s="202"/>
      <c r="N1589" s="278"/>
      <c r="P1589" s="441"/>
      <c r="Q1589" s="456"/>
      <c r="R1589" s="448"/>
      <c r="S1589" s="448"/>
      <c r="T1589" s="180"/>
    </row>
    <row r="1590" spans="1:31" hidden="true" s="50" customFormat="1">
      <c r="A1590" s="284"/>
      <c r="B1590" s="258"/>
      <c r="C1590" s="181"/>
      <c r="D1590" s="181"/>
      <c r="E1590" s="181"/>
      <c r="F1590" s="238"/>
      <c r="G1590" s="239"/>
      <c r="H1590" s="239"/>
      <c r="I1590" s="240"/>
      <c r="J1590" s="257"/>
      <c r="K1590" s="202"/>
      <c r="L1590" s="202"/>
      <c r="M1590" s="202"/>
      <c r="N1590" s="278"/>
      <c r="P1590" s="441"/>
      <c r="Q1590" s="456"/>
      <c r="R1590" s="448"/>
      <c r="S1590" s="448"/>
      <c r="T1590" s="180"/>
    </row>
    <row r="1591" spans="1:31" hidden="true" s="50" customFormat="1">
      <c r="A1591" s="284"/>
      <c r="B1591" s="258"/>
      <c r="C1591" s="181"/>
      <c r="D1591" s="181"/>
      <c r="E1591" s="181"/>
      <c r="F1591" s="238"/>
      <c r="G1591" s="239"/>
      <c r="H1591" s="239"/>
      <c r="I1591" s="240"/>
      <c r="J1591" s="257"/>
      <c r="K1591" s="202"/>
      <c r="L1591" s="202"/>
      <c r="M1591" s="202"/>
      <c r="N1591" s="278"/>
      <c r="P1591" s="441"/>
      <c r="Q1591" s="456"/>
      <c r="R1591" s="448"/>
      <c r="S1591" s="448"/>
      <c r="T1591" s="180"/>
    </row>
    <row r="1592" spans="1:31" hidden="true" s="50" customFormat="1">
      <c r="A1592" s="284"/>
      <c r="B1592" s="258"/>
      <c r="C1592" s="181"/>
      <c r="D1592" s="181"/>
      <c r="E1592" s="181"/>
      <c r="F1592" s="238"/>
      <c r="G1592" s="239"/>
      <c r="H1592" s="239"/>
      <c r="I1592" s="240"/>
      <c r="J1592" s="257"/>
      <c r="K1592" s="202"/>
      <c r="L1592" s="202"/>
      <c r="M1592" s="202"/>
      <c r="N1592" s="278"/>
      <c r="P1592" s="441"/>
      <c r="Q1592" s="456"/>
      <c r="R1592" s="448"/>
      <c r="S1592" s="448"/>
      <c r="T1592" s="180"/>
    </row>
    <row r="1593" spans="1:31" hidden="true" s="50" customFormat="1">
      <c r="A1593" s="284"/>
      <c r="B1593" s="258"/>
      <c r="C1593" s="181"/>
      <c r="D1593" s="181"/>
      <c r="E1593" s="181"/>
      <c r="F1593" s="238"/>
      <c r="G1593" s="239"/>
      <c r="H1593" s="239"/>
      <c r="I1593" s="240"/>
      <c r="J1593" s="257"/>
      <c r="K1593" s="202"/>
      <c r="L1593" s="202"/>
      <c r="M1593" s="202"/>
      <c r="N1593" s="278"/>
      <c r="P1593" s="441"/>
      <c r="Q1593" s="456"/>
      <c r="R1593" s="448"/>
      <c r="S1593" s="448"/>
      <c r="T1593" s="180"/>
    </row>
    <row r="1594" spans="1:31" hidden="true" s="50" customFormat="1">
      <c r="A1594" s="284"/>
      <c r="B1594" s="258"/>
      <c r="C1594" s="181"/>
      <c r="D1594" s="181"/>
      <c r="E1594" s="181"/>
      <c r="F1594" s="238"/>
      <c r="G1594" s="239"/>
      <c r="H1594" s="239"/>
      <c r="I1594" s="240"/>
      <c r="J1594" s="257"/>
      <c r="K1594" s="202"/>
      <c r="L1594" s="202"/>
      <c r="M1594" s="202"/>
      <c r="N1594" s="278"/>
      <c r="P1594" s="441"/>
      <c r="Q1594" s="456"/>
      <c r="R1594" s="448"/>
      <c r="S1594" s="448"/>
      <c r="T1594" s="180"/>
    </row>
    <row r="1595" spans="1:31" hidden="true" s="50" customFormat="1">
      <c r="A1595" s="284"/>
      <c r="B1595" s="258"/>
      <c r="C1595" s="181"/>
      <c r="D1595" s="181"/>
      <c r="E1595" s="181"/>
      <c r="F1595" s="238"/>
      <c r="G1595" s="239"/>
      <c r="H1595" s="239"/>
      <c r="I1595" s="240"/>
      <c r="J1595" s="257"/>
      <c r="K1595" s="202"/>
      <c r="L1595" s="202"/>
      <c r="M1595" s="202"/>
      <c r="N1595" s="278"/>
      <c r="P1595" s="441"/>
      <c r="Q1595" s="456"/>
      <c r="R1595" s="448"/>
      <c r="S1595" s="448"/>
      <c r="T1595" s="180"/>
    </row>
    <row r="1596" spans="1:31" hidden="true" s="50" customFormat="1">
      <c r="A1596" s="284"/>
      <c r="B1596" s="258"/>
      <c r="C1596" s="181"/>
      <c r="D1596" s="181"/>
      <c r="E1596" s="181"/>
      <c r="F1596" s="238"/>
      <c r="G1596" s="239"/>
      <c r="H1596" s="239"/>
      <c r="I1596" s="240"/>
      <c r="J1596" s="257"/>
      <c r="K1596" s="202"/>
      <c r="L1596" s="202"/>
      <c r="M1596" s="202"/>
      <c r="N1596" s="278"/>
      <c r="P1596" s="441"/>
      <c r="Q1596" s="456"/>
      <c r="R1596" s="448"/>
      <c r="S1596" s="448"/>
      <c r="T1596" s="180"/>
    </row>
    <row r="1597" spans="1:31" hidden="true" s="50" customFormat="1">
      <c r="A1597" s="284"/>
      <c r="B1597" s="258"/>
      <c r="C1597" s="181"/>
      <c r="D1597" s="181"/>
      <c r="E1597" s="181"/>
      <c r="F1597" s="238"/>
      <c r="G1597" s="239"/>
      <c r="H1597" s="239"/>
      <c r="I1597" s="240"/>
      <c r="J1597" s="257"/>
      <c r="K1597" s="202"/>
      <c r="L1597" s="202"/>
      <c r="M1597" s="202"/>
      <c r="N1597" s="278"/>
      <c r="P1597" s="441"/>
      <c r="Q1597" s="456"/>
      <c r="R1597" s="448"/>
      <c r="S1597" s="448"/>
      <c r="T1597" s="180"/>
    </row>
    <row r="1598" spans="1:31" hidden="true" s="50" customFormat="1">
      <c r="A1598" s="284"/>
      <c r="B1598" s="258"/>
      <c r="C1598" s="181"/>
      <c r="D1598" s="181"/>
      <c r="E1598" s="181"/>
      <c r="F1598" s="238"/>
      <c r="G1598" s="239"/>
      <c r="H1598" s="239"/>
      <c r="I1598" s="240"/>
      <c r="J1598" s="257"/>
      <c r="K1598" s="202"/>
      <c r="L1598" s="202"/>
      <c r="M1598" s="202"/>
      <c r="N1598" s="278"/>
      <c r="P1598" s="441"/>
      <c r="Q1598" s="456"/>
      <c r="R1598" s="448"/>
      <c r="S1598" s="448"/>
      <c r="T1598" s="180"/>
    </row>
    <row r="1599" spans="1:31" hidden="true" s="50" customFormat="1">
      <c r="A1599" s="284"/>
      <c r="B1599" s="258"/>
      <c r="C1599" s="181"/>
      <c r="D1599" s="181"/>
      <c r="E1599" s="181"/>
      <c r="F1599" s="238"/>
      <c r="G1599" s="239"/>
      <c r="H1599" s="239"/>
      <c r="I1599" s="240"/>
      <c r="J1599" s="257"/>
      <c r="K1599" s="202"/>
      <c r="L1599" s="202"/>
      <c r="M1599" s="202"/>
      <c r="N1599" s="278"/>
      <c r="P1599" s="441"/>
      <c r="Q1599" s="456"/>
      <c r="R1599" s="448"/>
      <c r="S1599" s="448"/>
      <c r="T1599" s="180"/>
    </row>
    <row r="1600" spans="1:31" hidden="true" s="50" customFormat="1">
      <c r="A1600" s="284"/>
      <c r="B1600" s="258"/>
      <c r="C1600" s="181"/>
      <c r="D1600" s="181"/>
      <c r="E1600" s="181"/>
      <c r="F1600" s="238"/>
      <c r="G1600" s="239"/>
      <c r="H1600" s="239"/>
      <c r="I1600" s="240"/>
      <c r="J1600" s="257"/>
      <c r="K1600" s="202"/>
      <c r="L1600" s="202"/>
      <c r="M1600" s="202"/>
      <c r="N1600" s="278"/>
      <c r="P1600" s="441"/>
      <c r="Q1600" s="456"/>
      <c r="R1600" s="448"/>
      <c r="S1600" s="448"/>
      <c r="T1600" s="180"/>
    </row>
    <row r="1601" spans="1:31" hidden="true" s="50" customFormat="1">
      <c r="A1601" s="284"/>
      <c r="B1601" s="258"/>
      <c r="C1601" s="181"/>
      <c r="D1601" s="181"/>
      <c r="E1601" s="181"/>
      <c r="F1601" s="238"/>
      <c r="G1601" s="239"/>
      <c r="H1601" s="239"/>
      <c r="I1601" s="240"/>
      <c r="J1601" s="257"/>
      <c r="K1601" s="202"/>
      <c r="L1601" s="202"/>
      <c r="M1601" s="202"/>
      <c r="N1601" s="278"/>
      <c r="P1601" s="441"/>
      <c r="Q1601" s="456"/>
      <c r="R1601" s="448"/>
      <c r="S1601" s="448"/>
      <c r="T1601" s="180"/>
    </row>
    <row r="1602" spans="1:31" hidden="true" s="50" customFormat="1">
      <c r="A1602" s="284"/>
      <c r="B1602" s="258"/>
      <c r="C1602" s="181"/>
      <c r="D1602" s="181"/>
      <c r="E1602" s="181"/>
      <c r="F1602" s="238"/>
      <c r="G1602" s="239"/>
      <c r="H1602" s="239"/>
      <c r="I1602" s="240"/>
      <c r="J1602" s="257"/>
      <c r="K1602" s="202"/>
      <c r="L1602" s="202"/>
      <c r="M1602" s="202"/>
      <c r="N1602" s="278"/>
      <c r="P1602" s="441"/>
      <c r="Q1602" s="456"/>
      <c r="R1602" s="448"/>
      <c r="S1602" s="448"/>
      <c r="T1602" s="180"/>
    </row>
    <row r="1603" spans="1:31" hidden="true" s="50" customFormat="1">
      <c r="A1603" s="284"/>
      <c r="B1603" s="258"/>
      <c r="C1603" s="181"/>
      <c r="D1603" s="181"/>
      <c r="E1603" s="181"/>
      <c r="F1603" s="238"/>
      <c r="G1603" s="239"/>
      <c r="H1603" s="239"/>
      <c r="I1603" s="240"/>
      <c r="J1603" s="257"/>
      <c r="K1603" s="202"/>
      <c r="L1603" s="202"/>
      <c r="M1603" s="202"/>
      <c r="N1603" s="278"/>
      <c r="P1603" s="441"/>
      <c r="Q1603" s="456"/>
      <c r="R1603" s="448"/>
      <c r="S1603" s="448"/>
      <c r="T1603" s="180"/>
    </row>
    <row r="1604" spans="1:31" hidden="true" s="50" customFormat="1">
      <c r="A1604" s="284"/>
      <c r="B1604" s="258"/>
      <c r="C1604" s="181"/>
      <c r="D1604" s="181"/>
      <c r="E1604" s="181"/>
      <c r="F1604" s="238"/>
      <c r="G1604" s="239"/>
      <c r="H1604" s="239"/>
      <c r="I1604" s="240"/>
      <c r="J1604" s="257"/>
      <c r="K1604" s="202"/>
      <c r="L1604" s="202"/>
      <c r="M1604" s="202"/>
      <c r="N1604" s="278"/>
      <c r="P1604" s="441"/>
      <c r="Q1604" s="456"/>
      <c r="R1604" s="448"/>
      <c r="S1604" s="448"/>
      <c r="T1604" s="180"/>
    </row>
    <row r="1605" spans="1:31" hidden="true" s="50" customFormat="1">
      <c r="A1605" s="284"/>
      <c r="B1605" s="258"/>
      <c r="C1605" s="181"/>
      <c r="D1605" s="181"/>
      <c r="E1605" s="181"/>
      <c r="F1605" s="238"/>
      <c r="G1605" s="239"/>
      <c r="H1605" s="239"/>
      <c r="I1605" s="240"/>
      <c r="J1605" s="257"/>
      <c r="K1605" s="202"/>
      <c r="L1605" s="202"/>
      <c r="M1605" s="202"/>
      <c r="N1605" s="278"/>
      <c r="P1605" s="441"/>
      <c r="Q1605" s="456"/>
      <c r="R1605" s="448"/>
      <c r="S1605" s="448"/>
      <c r="T1605" s="180"/>
    </row>
    <row r="1606" spans="1:31" hidden="true" s="50" customFormat="1">
      <c r="A1606" s="284"/>
      <c r="B1606" s="258"/>
      <c r="C1606" s="181"/>
      <c r="D1606" s="181"/>
      <c r="E1606" s="181"/>
      <c r="F1606" s="238"/>
      <c r="G1606" s="239"/>
      <c r="H1606" s="239"/>
      <c r="I1606" s="240"/>
      <c r="J1606" s="257"/>
      <c r="K1606" s="202"/>
      <c r="L1606" s="202"/>
      <c r="M1606" s="202"/>
      <c r="N1606" s="278"/>
      <c r="P1606" s="441"/>
      <c r="Q1606" s="456"/>
      <c r="R1606" s="448"/>
      <c r="S1606" s="448"/>
      <c r="T1606" s="180"/>
    </row>
    <row r="1607" spans="1:31" hidden="true" s="50" customFormat="1">
      <c r="A1607" s="284"/>
      <c r="B1607" s="258"/>
      <c r="C1607" s="181"/>
      <c r="D1607" s="181"/>
      <c r="E1607" s="181"/>
      <c r="F1607" s="238"/>
      <c r="G1607" s="239"/>
      <c r="H1607" s="239"/>
      <c r="I1607" s="240"/>
      <c r="J1607" s="257"/>
      <c r="K1607" s="202"/>
      <c r="L1607" s="202"/>
      <c r="M1607" s="202"/>
      <c r="N1607" s="278"/>
      <c r="P1607" s="441"/>
      <c r="Q1607" s="456"/>
      <c r="R1607" s="448"/>
      <c r="S1607" s="448"/>
      <c r="T1607" s="180"/>
    </row>
    <row r="1608" spans="1:31" hidden="true" s="50" customFormat="1">
      <c r="A1608" s="284"/>
      <c r="B1608" s="258"/>
      <c r="C1608" s="181"/>
      <c r="D1608" s="181"/>
      <c r="E1608" s="181"/>
      <c r="F1608" s="238"/>
      <c r="G1608" s="239"/>
      <c r="H1608" s="239"/>
      <c r="I1608" s="240"/>
      <c r="J1608" s="257"/>
      <c r="K1608" s="202"/>
      <c r="L1608" s="202"/>
      <c r="M1608" s="202"/>
      <c r="N1608" s="278"/>
      <c r="P1608" s="441"/>
      <c r="Q1608" s="456"/>
      <c r="R1608" s="448"/>
      <c r="S1608" s="448"/>
      <c r="T1608" s="180"/>
    </row>
    <row r="1609" spans="1:31" hidden="true" s="50" customFormat="1">
      <c r="A1609" s="284"/>
      <c r="B1609" s="258"/>
      <c r="C1609" s="181"/>
      <c r="D1609" s="181"/>
      <c r="E1609" s="181"/>
      <c r="F1609" s="238"/>
      <c r="G1609" s="239"/>
      <c r="H1609" s="239"/>
      <c r="I1609" s="240"/>
      <c r="J1609" s="257"/>
      <c r="K1609" s="202"/>
      <c r="L1609" s="202"/>
      <c r="M1609" s="202"/>
      <c r="N1609" s="278"/>
      <c r="P1609" s="441"/>
      <c r="Q1609" s="456"/>
      <c r="R1609" s="448"/>
      <c r="S1609" s="448"/>
      <c r="T1609" s="180"/>
    </row>
    <row r="1610" spans="1:31" hidden="true" s="50" customFormat="1">
      <c r="A1610" s="284"/>
      <c r="B1610" s="258"/>
      <c r="C1610" s="181"/>
      <c r="D1610" s="181"/>
      <c r="E1610" s="181"/>
      <c r="F1610" s="238"/>
      <c r="G1610" s="239"/>
      <c r="H1610" s="239"/>
      <c r="I1610" s="240"/>
      <c r="J1610" s="257"/>
      <c r="K1610" s="202"/>
      <c r="L1610" s="202"/>
      <c r="M1610" s="202"/>
      <c r="N1610" s="278"/>
      <c r="P1610" s="441"/>
      <c r="Q1610" s="456"/>
      <c r="R1610" s="448"/>
      <c r="S1610" s="448"/>
      <c r="T1610" s="180"/>
    </row>
    <row r="1611" spans="1:31" hidden="true" s="50" customFormat="1">
      <c r="A1611" s="284"/>
      <c r="B1611" s="258"/>
      <c r="C1611" s="181"/>
      <c r="D1611" s="181"/>
      <c r="E1611" s="181"/>
      <c r="F1611" s="238"/>
      <c r="G1611" s="239"/>
      <c r="H1611" s="239"/>
      <c r="I1611" s="240"/>
      <c r="J1611" s="257"/>
      <c r="K1611" s="202"/>
      <c r="L1611" s="202"/>
      <c r="M1611" s="202"/>
      <c r="N1611" s="278"/>
      <c r="P1611" s="441"/>
      <c r="Q1611" s="456"/>
      <c r="R1611" s="448"/>
      <c r="S1611" s="448"/>
      <c r="T1611" s="180"/>
    </row>
    <row r="1612" spans="1:31" hidden="true" s="50" customFormat="1">
      <c r="A1612" s="284"/>
      <c r="B1612" s="258"/>
      <c r="C1612" s="181"/>
      <c r="D1612" s="181"/>
      <c r="E1612" s="181"/>
      <c r="F1612" s="238"/>
      <c r="G1612" s="239"/>
      <c r="H1612" s="239"/>
      <c r="I1612" s="240"/>
      <c r="J1612" s="257"/>
      <c r="K1612" s="202"/>
      <c r="L1612" s="202"/>
      <c r="M1612" s="202"/>
      <c r="N1612" s="278"/>
      <c r="P1612" s="441"/>
      <c r="Q1612" s="456"/>
      <c r="R1612" s="448"/>
      <c r="S1612" s="448"/>
      <c r="T1612" s="180"/>
    </row>
    <row r="1613" spans="1:31" hidden="true" s="50" customFormat="1">
      <c r="A1613" s="284"/>
      <c r="B1613" s="258"/>
      <c r="C1613" s="181"/>
      <c r="D1613" s="181"/>
      <c r="E1613" s="181"/>
      <c r="F1613" s="238"/>
      <c r="G1613" s="239"/>
      <c r="H1613" s="239"/>
      <c r="I1613" s="240"/>
      <c r="J1613" s="257"/>
      <c r="K1613" s="202"/>
      <c r="L1613" s="202"/>
      <c r="M1613" s="202"/>
      <c r="N1613" s="278"/>
      <c r="P1613" s="441"/>
      <c r="Q1613" s="456"/>
      <c r="R1613" s="448"/>
      <c r="S1613" s="448"/>
      <c r="T1613" s="180"/>
    </row>
    <row r="1614" spans="1:31" hidden="true" s="50" customFormat="1">
      <c r="A1614" s="284"/>
      <c r="B1614" s="258"/>
      <c r="C1614" s="181"/>
      <c r="D1614" s="181"/>
      <c r="E1614" s="181"/>
      <c r="F1614" s="238"/>
      <c r="G1614" s="239"/>
      <c r="H1614" s="239"/>
      <c r="I1614" s="240"/>
      <c r="J1614" s="257"/>
      <c r="K1614" s="202"/>
      <c r="L1614" s="202"/>
      <c r="M1614" s="202"/>
      <c r="N1614" s="278"/>
      <c r="P1614" s="441"/>
      <c r="Q1614" s="456"/>
      <c r="R1614" s="448"/>
      <c r="S1614" s="448"/>
      <c r="T1614" s="180"/>
    </row>
    <row r="1615" spans="1:31" hidden="true" s="50" customFormat="1">
      <c r="A1615" s="284"/>
      <c r="B1615" s="258"/>
      <c r="C1615" s="181"/>
      <c r="D1615" s="181"/>
      <c r="E1615" s="181"/>
      <c r="F1615" s="238"/>
      <c r="G1615" s="239"/>
      <c r="H1615" s="239"/>
      <c r="I1615" s="240"/>
      <c r="J1615" s="257"/>
      <c r="K1615" s="202"/>
      <c r="L1615" s="202"/>
      <c r="M1615" s="202"/>
      <c r="N1615" s="278"/>
      <c r="P1615" s="441"/>
      <c r="Q1615" s="456"/>
      <c r="R1615" s="448"/>
      <c r="S1615" s="448"/>
      <c r="T1615" s="180"/>
    </row>
    <row r="1616" spans="1:31" hidden="true" s="50" customFormat="1">
      <c r="A1616" s="284"/>
      <c r="B1616" s="258"/>
      <c r="C1616" s="181"/>
      <c r="D1616" s="181"/>
      <c r="E1616" s="181"/>
      <c r="F1616" s="238"/>
      <c r="G1616" s="239"/>
      <c r="H1616" s="239"/>
      <c r="I1616" s="240"/>
      <c r="J1616" s="257"/>
      <c r="K1616" s="202"/>
      <c r="L1616" s="202"/>
      <c r="M1616" s="202"/>
      <c r="N1616" s="278"/>
      <c r="P1616" s="441"/>
      <c r="Q1616" s="456"/>
      <c r="R1616" s="448"/>
      <c r="S1616" s="448"/>
      <c r="T1616" s="180"/>
    </row>
    <row r="1617" spans="1:31" hidden="true" s="50" customFormat="1">
      <c r="A1617" s="284"/>
      <c r="B1617" s="258"/>
      <c r="C1617" s="181"/>
      <c r="D1617" s="181"/>
      <c r="E1617" s="181"/>
      <c r="F1617" s="238"/>
      <c r="G1617" s="239"/>
      <c r="H1617" s="239"/>
      <c r="I1617" s="240"/>
      <c r="J1617" s="257"/>
      <c r="K1617" s="202"/>
      <c r="L1617" s="202"/>
      <c r="M1617" s="202"/>
      <c r="N1617" s="278"/>
      <c r="P1617" s="441"/>
      <c r="Q1617" s="456"/>
      <c r="R1617" s="448"/>
      <c r="S1617" s="448"/>
      <c r="T1617" s="180"/>
    </row>
    <row r="1618" spans="1:31" hidden="true" s="50" customFormat="1">
      <c r="A1618" s="284"/>
      <c r="B1618" s="258"/>
      <c r="C1618" s="181"/>
      <c r="D1618" s="181"/>
      <c r="E1618" s="181"/>
      <c r="F1618" s="238"/>
      <c r="G1618" s="239"/>
      <c r="H1618" s="239"/>
      <c r="I1618" s="240"/>
      <c r="J1618" s="257"/>
      <c r="K1618" s="202"/>
      <c r="L1618" s="202"/>
      <c r="M1618" s="202"/>
      <c r="N1618" s="278"/>
      <c r="P1618" s="441"/>
      <c r="Q1618" s="456"/>
      <c r="R1618" s="448"/>
      <c r="S1618" s="448"/>
      <c r="T1618" s="180"/>
    </row>
    <row r="1619" spans="1:31" hidden="true" s="50" customFormat="1">
      <c r="A1619" s="284"/>
      <c r="B1619" s="258"/>
      <c r="C1619" s="181"/>
      <c r="D1619" s="181"/>
      <c r="E1619" s="181"/>
      <c r="F1619" s="238"/>
      <c r="G1619" s="239"/>
      <c r="H1619" s="239"/>
      <c r="I1619" s="240"/>
      <c r="J1619" s="257"/>
      <c r="K1619" s="202"/>
      <c r="L1619" s="202"/>
      <c r="M1619" s="202"/>
      <c r="N1619" s="278"/>
      <c r="P1619" s="441"/>
      <c r="Q1619" s="456"/>
      <c r="R1619" s="448"/>
      <c r="S1619" s="448"/>
      <c r="T1619" s="180"/>
    </row>
    <row r="1620" spans="1:31" hidden="true" s="50" customFormat="1">
      <c r="A1620" s="284"/>
      <c r="B1620" s="258"/>
      <c r="C1620" s="181"/>
      <c r="D1620" s="181"/>
      <c r="E1620" s="181"/>
      <c r="F1620" s="238"/>
      <c r="G1620" s="239"/>
      <c r="H1620" s="239"/>
      <c r="I1620" s="240"/>
      <c r="J1620" s="257"/>
      <c r="K1620" s="202"/>
      <c r="L1620" s="202"/>
      <c r="M1620" s="202"/>
      <c r="N1620" s="278"/>
      <c r="P1620" s="441"/>
      <c r="Q1620" s="456"/>
      <c r="R1620" s="448"/>
      <c r="S1620" s="448"/>
      <c r="T1620" s="180"/>
    </row>
    <row r="1621" spans="1:31" hidden="true" s="50" customFormat="1">
      <c r="A1621" s="284"/>
      <c r="B1621" s="258"/>
      <c r="C1621" s="181"/>
      <c r="D1621" s="181"/>
      <c r="E1621" s="181"/>
      <c r="F1621" s="238"/>
      <c r="G1621" s="239"/>
      <c r="H1621" s="239"/>
      <c r="I1621" s="240"/>
      <c r="J1621" s="257"/>
      <c r="K1621" s="202"/>
      <c r="L1621" s="202"/>
      <c r="M1621" s="202"/>
      <c r="N1621" s="278"/>
      <c r="P1621" s="441"/>
      <c r="Q1621" s="456"/>
      <c r="R1621" s="448"/>
      <c r="S1621" s="448"/>
      <c r="T1621" s="180"/>
    </row>
    <row r="1622" spans="1:31" hidden="true" s="50" customFormat="1">
      <c r="A1622" s="284"/>
      <c r="B1622" s="258"/>
      <c r="C1622" s="181"/>
      <c r="D1622" s="181"/>
      <c r="E1622" s="181"/>
      <c r="F1622" s="238"/>
      <c r="G1622" s="239"/>
      <c r="H1622" s="239"/>
      <c r="I1622" s="240"/>
      <c r="J1622" s="257"/>
      <c r="K1622" s="202"/>
      <c r="L1622" s="202"/>
      <c r="M1622" s="202"/>
      <c r="N1622" s="278"/>
      <c r="P1622" s="441"/>
      <c r="Q1622" s="456"/>
      <c r="R1622" s="448"/>
      <c r="S1622" s="448"/>
      <c r="T1622" s="180"/>
    </row>
    <row r="1623" spans="1:31" hidden="true" s="50" customFormat="1">
      <c r="A1623" s="284"/>
      <c r="B1623" s="258"/>
      <c r="C1623" s="181"/>
      <c r="D1623" s="181"/>
      <c r="E1623" s="181"/>
      <c r="F1623" s="238"/>
      <c r="G1623" s="239"/>
      <c r="H1623" s="239"/>
      <c r="I1623" s="240"/>
      <c r="J1623" s="257"/>
      <c r="K1623" s="202"/>
      <c r="L1623" s="202"/>
      <c r="M1623" s="202"/>
      <c r="N1623" s="278"/>
      <c r="P1623" s="441"/>
      <c r="Q1623" s="456"/>
      <c r="R1623" s="448"/>
      <c r="S1623" s="448"/>
      <c r="T1623" s="180"/>
    </row>
    <row r="1624" spans="1:31" hidden="true" s="50" customFormat="1">
      <c r="A1624" s="284"/>
      <c r="B1624" s="258"/>
      <c r="C1624" s="181"/>
      <c r="D1624" s="181"/>
      <c r="E1624" s="181"/>
      <c r="F1624" s="238"/>
      <c r="G1624" s="239"/>
      <c r="H1624" s="239"/>
      <c r="I1624" s="240"/>
      <c r="J1624" s="257"/>
      <c r="K1624" s="202"/>
      <c r="L1624" s="202"/>
      <c r="M1624" s="202"/>
      <c r="N1624" s="278"/>
      <c r="P1624" s="441"/>
      <c r="Q1624" s="456"/>
      <c r="R1624" s="448"/>
      <c r="S1624" s="448"/>
      <c r="T1624" s="180"/>
    </row>
    <row r="1625" spans="1:31" hidden="true" s="50" customFormat="1">
      <c r="A1625" s="284"/>
      <c r="B1625" s="258"/>
      <c r="C1625" s="181"/>
      <c r="D1625" s="181"/>
      <c r="E1625" s="181"/>
      <c r="F1625" s="238"/>
      <c r="G1625" s="239"/>
      <c r="H1625" s="239"/>
      <c r="I1625" s="240"/>
      <c r="J1625" s="257"/>
      <c r="K1625" s="202"/>
      <c r="L1625" s="202"/>
      <c r="M1625" s="202"/>
      <c r="N1625" s="278"/>
      <c r="P1625" s="441"/>
      <c r="Q1625" s="456"/>
      <c r="R1625" s="448"/>
      <c r="S1625" s="448"/>
      <c r="T1625" s="180"/>
    </row>
    <row r="1626" spans="1:31" s="50" customFormat="1">
      <c r="A1626" s="284"/>
      <c r="B1626" s="256"/>
      <c r="C1626" s="181"/>
      <c r="D1626" s="181"/>
      <c r="E1626" s="181"/>
      <c r="F1626" s="587"/>
      <c r="G1626" s="588"/>
      <c r="H1626" s="588"/>
      <c r="I1626" s="589"/>
      <c r="J1626" s="181"/>
      <c r="K1626" s="202"/>
      <c r="L1626" s="202"/>
      <c r="M1626" s="202"/>
      <c r="N1626" s="278"/>
      <c r="P1626" s="441"/>
      <c r="Q1626" s="456"/>
      <c r="R1626" s="448"/>
      <c r="S1626" s="448"/>
      <c r="T1626" s="180"/>
    </row>
    <row r="1627" spans="1:31" s="50" customFormat="1">
      <c r="A1627" s="256" t="s">
        <v>1003</v>
      </c>
      <c r="B1627" s="258"/>
      <c r="C1627" s="181"/>
      <c r="D1627" s="181"/>
      <c r="E1627" s="181"/>
      <c r="F1627" s="587"/>
      <c r="G1627" s="588"/>
      <c r="H1627" s="588"/>
      <c r="I1627" s="589"/>
      <c r="J1627" s="181"/>
      <c r="K1627" s="202"/>
      <c r="L1627" s="202"/>
      <c r="M1627" s="202"/>
      <c r="N1627" s="278"/>
      <c r="P1627" s="441"/>
      <c r="Q1627" s="456"/>
      <c r="R1627" s="448"/>
      <c r="S1627" s="448"/>
      <c r="T1627" s="180"/>
    </row>
    <row r="1628" spans="1:31" customHeight="1" ht="51" s="50" customFormat="1">
      <c r="A1628" s="256"/>
      <c r="B1628" s="280" t="s">
        <v>964</v>
      </c>
      <c r="C1628" s="181" t="s">
        <v>945</v>
      </c>
      <c r="D1628" s="181" t="s">
        <v>20</v>
      </c>
      <c r="E1628" s="181" t="s">
        <v>512</v>
      </c>
      <c r="F1628" s="587" t="s">
        <v>973</v>
      </c>
      <c r="G1628" s="588"/>
      <c r="H1628" s="588"/>
      <c r="I1628" s="589"/>
      <c r="J1628" s="257" t="s">
        <v>23</v>
      </c>
      <c r="K1628" s="202">
        <f>L1628+M1628</f>
        <v>80000</v>
      </c>
      <c r="L1628" s="202">
        <v>80000</v>
      </c>
      <c r="M1628" s="202"/>
      <c r="N1628" s="278"/>
      <c r="P1628" s="441"/>
      <c r="Q1628" s="456"/>
      <c r="R1628" s="448"/>
      <c r="S1628" s="448"/>
      <c r="T1628" s="180"/>
    </row>
    <row r="1629" spans="1:31" customHeight="1" ht="51" s="50" customFormat="1">
      <c r="A1629" s="256"/>
      <c r="B1629" s="280" t="s">
        <v>1004</v>
      </c>
      <c r="C1629" s="181" t="s">
        <v>945</v>
      </c>
      <c r="D1629" s="181" t="s">
        <v>20</v>
      </c>
      <c r="E1629" s="181" t="s">
        <v>512</v>
      </c>
      <c r="F1629" s="587" t="s">
        <v>973</v>
      </c>
      <c r="G1629" s="588"/>
      <c r="H1629" s="588"/>
      <c r="I1629" s="589"/>
      <c r="J1629" s="257" t="s">
        <v>23</v>
      </c>
      <c r="K1629" s="202">
        <f>L1629+M1629</f>
        <v>30000</v>
      </c>
      <c r="L1629" s="202">
        <v>30000</v>
      </c>
      <c r="M1629" s="202"/>
      <c r="N1629" s="278"/>
      <c r="P1629" s="441"/>
      <c r="Q1629" s="456"/>
      <c r="R1629" s="448"/>
      <c r="S1629" s="448"/>
      <c r="T1629" s="180"/>
    </row>
    <row r="1630" spans="1:31" s="50" customFormat="1">
      <c r="A1630" s="284"/>
      <c r="B1630" s="285"/>
      <c r="C1630" s="181"/>
      <c r="D1630" s="226"/>
      <c r="E1630" s="226"/>
      <c r="F1630" s="587"/>
      <c r="G1630" s="588"/>
      <c r="H1630" s="588"/>
      <c r="I1630" s="589"/>
      <c r="J1630" s="226"/>
      <c r="K1630" s="202"/>
      <c r="L1630" s="202"/>
      <c r="M1630" s="202"/>
      <c r="N1630" s="278"/>
      <c r="P1630" s="441"/>
      <c r="Q1630" s="456"/>
      <c r="R1630" s="448"/>
      <c r="S1630" s="448"/>
      <c r="T1630" s="180"/>
    </row>
    <row r="1631" spans="1:31">
      <c r="A1631" s="274" t="s">
        <v>1006</v>
      </c>
      <c r="B1631" s="258"/>
      <c r="F1631" s="587" t="s">
        <v>1007</v>
      </c>
      <c r="G1631" s="588"/>
      <c r="H1631" s="588"/>
      <c r="I1631" s="589"/>
    </row>
    <row r="1632" spans="1:31" customHeight="1" ht="51">
      <c r="A1632" s="274"/>
      <c r="B1632" s="280" t="s">
        <v>1008</v>
      </c>
      <c r="C1632" s="181" t="s">
        <v>945</v>
      </c>
      <c r="D1632" s="181" t="s">
        <v>20</v>
      </c>
      <c r="E1632" s="181" t="s">
        <v>512</v>
      </c>
      <c r="F1632" s="587" t="s">
        <v>1007</v>
      </c>
      <c r="G1632" s="588"/>
      <c r="H1632" s="588"/>
      <c r="I1632" s="589"/>
      <c r="J1632" s="257" t="s">
        <v>23</v>
      </c>
      <c r="K1632" s="202">
        <f>L1632+M1632</f>
        <v>200000</v>
      </c>
      <c r="L1632" s="259">
        <v>200000</v>
      </c>
    </row>
    <row r="1633" spans="1:31" customHeight="1" ht="51">
      <c r="A1633" s="274"/>
      <c r="B1633" s="280" t="s">
        <v>964</v>
      </c>
      <c r="C1633" s="181" t="s">
        <v>945</v>
      </c>
      <c r="D1633" s="181" t="s">
        <v>20</v>
      </c>
      <c r="E1633" s="181" t="s">
        <v>512</v>
      </c>
      <c r="F1633" s="587" t="s">
        <v>1007</v>
      </c>
      <c r="G1633" s="588"/>
      <c r="H1633" s="588"/>
      <c r="I1633" s="589"/>
      <c r="J1633" s="257" t="s">
        <v>23</v>
      </c>
      <c r="K1633" s="202">
        <f>L1633+M1633</f>
        <v>80000</v>
      </c>
      <c r="L1633" s="259">
        <v>80000</v>
      </c>
    </row>
    <row r="1634" spans="1:31" customHeight="1" ht="51">
      <c r="A1634" s="274"/>
      <c r="B1634" s="280" t="s">
        <v>952</v>
      </c>
      <c r="C1634" s="181" t="s">
        <v>945</v>
      </c>
      <c r="D1634" s="181" t="s">
        <v>20</v>
      </c>
      <c r="E1634" s="181" t="s">
        <v>512</v>
      </c>
      <c r="F1634" s="587" t="s">
        <v>1007</v>
      </c>
      <c r="G1634" s="588"/>
      <c r="H1634" s="588"/>
      <c r="I1634" s="589"/>
      <c r="J1634" s="257" t="s">
        <v>23</v>
      </c>
      <c r="K1634" s="202">
        <f>L1634+M1634</f>
        <v>60000</v>
      </c>
      <c r="L1634" s="259">
        <v>60000</v>
      </c>
    </row>
    <row r="1635" spans="1:31" customHeight="1" ht="51">
      <c r="A1635" s="274"/>
      <c r="B1635" s="258" t="s">
        <v>1009</v>
      </c>
      <c r="C1635" s="181" t="s">
        <v>945</v>
      </c>
      <c r="D1635" s="181" t="s">
        <v>20</v>
      </c>
      <c r="E1635" s="181" t="s">
        <v>512</v>
      </c>
      <c r="F1635" s="587" t="s">
        <v>2302</v>
      </c>
      <c r="G1635" s="588"/>
      <c r="H1635" s="588"/>
      <c r="I1635" s="589"/>
      <c r="J1635" s="257" t="s">
        <v>23</v>
      </c>
      <c r="K1635" s="202">
        <f>L1635+M1635</f>
        <v>60000</v>
      </c>
      <c r="L1635" s="259">
        <v>60000</v>
      </c>
    </row>
    <row r="1636" spans="1:31">
      <c r="A1636" s="284"/>
      <c r="B1636" s="285"/>
      <c r="F1636" s="587"/>
      <c r="G1636" s="588"/>
      <c r="H1636" s="588"/>
      <c r="I1636" s="589"/>
    </row>
    <row r="1637" spans="1:31">
      <c r="A1637" s="274" t="s">
        <v>1010</v>
      </c>
      <c r="B1637" s="258"/>
      <c r="F1637" s="587" t="s">
        <v>966</v>
      </c>
      <c r="G1637" s="588"/>
      <c r="H1637" s="588"/>
      <c r="I1637" s="589"/>
    </row>
    <row r="1638" spans="1:31" customHeight="1" ht="51">
      <c r="B1638" s="281" t="s">
        <v>1011</v>
      </c>
      <c r="C1638" s="181" t="s">
        <v>945</v>
      </c>
      <c r="D1638" s="181" t="s">
        <v>20</v>
      </c>
      <c r="E1638" s="181" t="s">
        <v>512</v>
      </c>
      <c r="F1638" s="587" t="s">
        <v>966</v>
      </c>
      <c r="G1638" s="588"/>
      <c r="H1638" s="588"/>
      <c r="I1638" s="589"/>
      <c r="J1638" s="257" t="s">
        <v>23</v>
      </c>
      <c r="K1638" s="202">
        <f>L1638+M1638</f>
        <v>350000</v>
      </c>
      <c r="L1638" s="259">
        <v>350000</v>
      </c>
    </row>
    <row r="1639" spans="1:31">
      <c r="B1639" s="258" t="s">
        <v>1012</v>
      </c>
      <c r="C1639" s="181" t="s">
        <v>945</v>
      </c>
      <c r="D1639" s="181" t="s">
        <v>20</v>
      </c>
      <c r="E1639" s="226" t="s">
        <v>21</v>
      </c>
      <c r="F1639" s="587" t="s">
        <v>966</v>
      </c>
      <c r="G1639" s="588"/>
      <c r="H1639" s="588"/>
      <c r="I1639" s="589"/>
      <c r="J1639" s="257" t="s">
        <v>23</v>
      </c>
      <c r="K1639" s="202">
        <f>L1639+M1639</f>
        <v>820000</v>
      </c>
      <c r="L1639" s="259">
        <v>820000</v>
      </c>
    </row>
    <row r="1640" spans="1:31" customHeight="1" ht="51">
      <c r="B1640" s="281" t="s">
        <v>1013</v>
      </c>
      <c r="C1640" s="181" t="s">
        <v>945</v>
      </c>
      <c r="D1640" s="181" t="s">
        <v>20</v>
      </c>
      <c r="E1640" s="181" t="s">
        <v>512</v>
      </c>
      <c r="F1640" s="587" t="s">
        <v>966</v>
      </c>
      <c r="G1640" s="588"/>
      <c r="H1640" s="588"/>
      <c r="I1640" s="589"/>
      <c r="J1640" s="257" t="s">
        <v>23</v>
      </c>
      <c r="K1640" s="202">
        <f>L1640+M1640</f>
        <v>120000</v>
      </c>
      <c r="L1640" s="259">
        <v>120000</v>
      </c>
    </row>
    <row r="1641" spans="1:31" s="73" customFormat="1">
      <c r="A1641" s="258"/>
      <c r="B1641" s="258"/>
      <c r="C1641" s="257"/>
      <c r="D1641" s="258"/>
      <c r="E1641" s="226"/>
      <c r="F1641" s="587"/>
      <c r="G1641" s="588"/>
      <c r="H1641" s="588"/>
      <c r="I1641" s="589"/>
      <c r="J1641" s="258"/>
      <c r="K1641" s="259"/>
      <c r="L1641" s="259"/>
      <c r="M1641" s="259"/>
      <c r="N1641" s="260"/>
      <c r="O1641" s="1"/>
      <c r="P1641" s="196"/>
      <c r="Q1641" s="451"/>
      <c r="R1641" s="445"/>
      <c r="S1641" s="445"/>
      <c r="T1641" s="426"/>
      <c r="U1641" s="1"/>
      <c r="V1641" s="1"/>
      <c r="W1641" s="1"/>
      <c r="X1641" s="1"/>
      <c r="Y1641" s="1"/>
    </row>
    <row r="1642" spans="1:31" s="73" customFormat="1">
      <c r="A1642" s="274" t="s">
        <v>1016</v>
      </c>
      <c r="B1642" s="258"/>
      <c r="C1642" s="257"/>
      <c r="D1642" s="258"/>
      <c r="E1642" s="226"/>
      <c r="F1642" s="587"/>
      <c r="G1642" s="588"/>
      <c r="H1642" s="588"/>
      <c r="I1642" s="589"/>
      <c r="J1642" s="258"/>
      <c r="K1642" s="259"/>
      <c r="L1642" s="259"/>
      <c r="M1642" s="259"/>
      <c r="N1642" s="260"/>
      <c r="O1642" s="1"/>
      <c r="P1642" s="196"/>
      <c r="Q1642" s="451"/>
      <c r="R1642" s="445"/>
      <c r="S1642" s="445"/>
      <c r="T1642" s="426"/>
      <c r="U1642" s="1"/>
      <c r="V1642" s="1"/>
      <c r="W1642" s="1"/>
      <c r="X1642" s="1"/>
      <c r="Y1642" s="1"/>
    </row>
    <row r="1643" spans="1:31" s="73" customFormat="1">
      <c r="A1643" s="258"/>
      <c r="B1643" s="281" t="s">
        <v>1017</v>
      </c>
      <c r="C1643" s="257"/>
      <c r="D1643" s="258"/>
      <c r="E1643" s="226"/>
      <c r="F1643" s="587" t="s">
        <v>933</v>
      </c>
      <c r="G1643" s="588"/>
      <c r="H1643" s="588"/>
      <c r="I1643" s="589"/>
      <c r="J1643" s="258"/>
      <c r="K1643" s="259"/>
      <c r="L1643" s="259"/>
      <c r="M1643" s="259"/>
      <c r="N1643" s="260"/>
      <c r="O1643" s="1"/>
      <c r="P1643" s="196"/>
      <c r="Q1643" s="451"/>
      <c r="R1643" s="445"/>
      <c r="S1643" s="445"/>
      <c r="T1643" s="426"/>
      <c r="U1643" s="1"/>
      <c r="V1643" s="1"/>
      <c r="W1643" s="1"/>
      <c r="X1643" s="1"/>
      <c r="Y1643" s="1"/>
    </row>
    <row r="1644" spans="1:31" customHeight="1" ht="51" s="73" customFormat="1">
      <c r="A1644" s="258"/>
      <c r="B1644" s="258" t="s">
        <v>1018</v>
      </c>
      <c r="C1644" s="181" t="s">
        <v>945</v>
      </c>
      <c r="D1644" s="181" t="s">
        <v>20</v>
      </c>
      <c r="E1644" s="181" t="s">
        <v>512</v>
      </c>
      <c r="F1644" s="587" t="s">
        <v>933</v>
      </c>
      <c r="G1644" s="588"/>
      <c r="H1644" s="588"/>
      <c r="I1644" s="589"/>
      <c r="J1644" s="257" t="s">
        <v>23</v>
      </c>
      <c r="K1644" s="202">
        <f>L1644+M1644</f>
        <v>400000</v>
      </c>
      <c r="L1644" s="259">
        <v>400000</v>
      </c>
      <c r="M1644" s="259"/>
      <c r="N1644" s="260"/>
      <c r="O1644" s="1"/>
      <c r="P1644" s="196"/>
      <c r="Q1644" s="451"/>
      <c r="R1644" s="445"/>
      <c r="S1644" s="445"/>
      <c r="T1644" s="426"/>
      <c r="U1644" s="1"/>
      <c r="V1644" s="1"/>
      <c r="W1644" s="1"/>
      <c r="X1644" s="1"/>
      <c r="Y1644" s="1"/>
    </row>
    <row r="1645" spans="1:31" customHeight="1" ht="25.5" s="73" customFormat="1">
      <c r="A1645" s="258"/>
      <c r="B1645" s="226" t="s">
        <v>2303</v>
      </c>
      <c r="C1645" s="181" t="s">
        <v>945</v>
      </c>
      <c r="D1645" s="181" t="s">
        <v>20</v>
      </c>
      <c r="E1645" s="642"/>
      <c r="F1645" s="587" t="s">
        <v>933</v>
      </c>
      <c r="G1645" s="588"/>
      <c r="H1645" s="588"/>
      <c r="I1645" s="589"/>
      <c r="J1645" s="257" t="s">
        <v>23</v>
      </c>
      <c r="K1645" s="202">
        <f>L1645+M1645</f>
        <v>550000</v>
      </c>
      <c r="L1645" s="259">
        <v>550000</v>
      </c>
      <c r="M1645" s="259"/>
      <c r="N1645" s="260"/>
      <c r="O1645" s="1"/>
      <c r="P1645" s="196"/>
      <c r="Q1645" s="451"/>
      <c r="R1645" s="445"/>
      <c r="S1645" s="445"/>
      <c r="T1645" s="426"/>
      <c r="U1645" s="1"/>
      <c r="V1645" s="1"/>
      <c r="W1645" s="1"/>
      <c r="X1645" s="1"/>
      <c r="Y1645" s="1"/>
    </row>
    <row r="1646" spans="1:31" s="73" customFormat="1">
      <c r="A1646" s="258"/>
      <c r="B1646" s="281" t="s">
        <v>2304</v>
      </c>
      <c r="C1646" s="181" t="s">
        <v>945</v>
      </c>
      <c r="D1646" s="181" t="s">
        <v>20</v>
      </c>
      <c r="E1646" s="642"/>
      <c r="F1646" s="587" t="s">
        <v>933</v>
      </c>
      <c r="G1646" s="588"/>
      <c r="H1646" s="588"/>
      <c r="I1646" s="589"/>
      <c r="J1646" s="257" t="s">
        <v>23</v>
      </c>
      <c r="K1646" s="202">
        <f>L1646+M1646</f>
        <v>60000</v>
      </c>
      <c r="L1646" s="259">
        <v>60000</v>
      </c>
      <c r="M1646" s="259"/>
      <c r="N1646" s="260"/>
      <c r="O1646" s="1"/>
      <c r="P1646" s="196"/>
      <c r="Q1646" s="451"/>
      <c r="R1646" s="445"/>
      <c r="S1646" s="445"/>
      <c r="T1646" s="426"/>
      <c r="U1646" s="1"/>
      <c r="V1646" s="1"/>
      <c r="W1646" s="1"/>
      <c r="X1646" s="1"/>
      <c r="Y1646" s="1"/>
    </row>
    <row r="1647" spans="1:31" s="73" customFormat="1">
      <c r="A1647" s="258"/>
      <c r="B1647" s="281" t="s">
        <v>2305</v>
      </c>
      <c r="C1647" s="181" t="s">
        <v>945</v>
      </c>
      <c r="D1647" s="181" t="s">
        <v>20</v>
      </c>
      <c r="E1647" s="642"/>
      <c r="F1647" s="587" t="s">
        <v>933</v>
      </c>
      <c r="G1647" s="588"/>
      <c r="H1647" s="588"/>
      <c r="I1647" s="589"/>
      <c r="J1647" s="257" t="s">
        <v>23</v>
      </c>
      <c r="K1647" s="202">
        <f>L1647+M1647</f>
        <v>50000</v>
      </c>
      <c r="L1647" s="259">
        <v>50000</v>
      </c>
      <c r="M1647" s="259"/>
      <c r="N1647" s="260"/>
      <c r="O1647" s="1"/>
      <c r="P1647" s="196"/>
      <c r="Q1647" s="451"/>
      <c r="R1647" s="445"/>
      <c r="S1647" s="445"/>
      <c r="T1647" s="426"/>
      <c r="U1647" s="1"/>
      <c r="V1647" s="1"/>
      <c r="W1647" s="1"/>
      <c r="X1647" s="1"/>
      <c r="Y1647" s="1"/>
    </row>
    <row r="1648" spans="1:31" customHeight="1" ht="12.75" s="73" customFormat="1">
      <c r="A1648" s="258"/>
      <c r="B1648" s="281" t="s">
        <v>1019</v>
      </c>
      <c r="C1648" s="181" t="s">
        <v>945</v>
      </c>
      <c r="D1648" s="181" t="s">
        <v>20</v>
      </c>
      <c r="E1648" s="642"/>
      <c r="F1648" s="587" t="s">
        <v>933</v>
      </c>
      <c r="G1648" s="588"/>
      <c r="H1648" s="588"/>
      <c r="I1648" s="589"/>
      <c r="J1648" s="258"/>
      <c r="K1648" s="202"/>
      <c r="L1648" s="259"/>
      <c r="M1648" s="259"/>
      <c r="N1648" s="260"/>
      <c r="O1648" s="1"/>
      <c r="P1648" s="196"/>
      <c r="Q1648" s="451"/>
      <c r="R1648" s="445"/>
      <c r="S1648" s="445"/>
      <c r="T1648" s="426"/>
      <c r="U1648" s="1"/>
      <c r="V1648" s="1"/>
      <c r="W1648" s="1"/>
      <c r="X1648" s="1"/>
      <c r="Y1648" s="1"/>
    </row>
    <row r="1649" spans="1:31" s="73" customFormat="1">
      <c r="A1649" s="258"/>
      <c r="B1649" s="281" t="s">
        <v>1020</v>
      </c>
      <c r="C1649" s="181" t="s">
        <v>945</v>
      </c>
      <c r="D1649" s="181" t="s">
        <v>20</v>
      </c>
      <c r="E1649" s="642"/>
      <c r="F1649" s="587" t="s">
        <v>933</v>
      </c>
      <c r="G1649" s="588"/>
      <c r="H1649" s="588"/>
      <c r="I1649" s="589"/>
      <c r="J1649" s="257" t="s">
        <v>23</v>
      </c>
      <c r="K1649" s="202">
        <f>L1649+M1649</f>
        <v>400000</v>
      </c>
      <c r="L1649" s="259">
        <v>400000</v>
      </c>
      <c r="M1649" s="259"/>
      <c r="N1649" s="260"/>
      <c r="O1649" s="1"/>
      <c r="P1649" s="196"/>
      <c r="Q1649" s="451"/>
      <c r="R1649" s="445"/>
      <c r="S1649" s="445"/>
      <c r="T1649" s="426"/>
      <c r="U1649" s="1"/>
      <c r="V1649" s="1"/>
      <c r="W1649" s="1"/>
      <c r="X1649" s="1"/>
      <c r="Y1649" s="1"/>
    </row>
    <row r="1650" spans="1:31" s="73" customFormat="1">
      <c r="A1650" s="258"/>
      <c r="B1650" s="226" t="s">
        <v>2306</v>
      </c>
      <c r="C1650" s="257"/>
      <c r="D1650" s="258"/>
      <c r="E1650" s="642"/>
      <c r="F1650" s="587" t="s">
        <v>933</v>
      </c>
      <c r="G1650" s="588"/>
      <c r="H1650" s="588"/>
      <c r="I1650" s="589"/>
      <c r="J1650" s="258"/>
      <c r="K1650" s="259"/>
      <c r="L1650" s="259"/>
      <c r="M1650" s="259"/>
      <c r="N1650" s="260"/>
      <c r="O1650" s="1"/>
      <c r="P1650" s="196"/>
      <c r="Q1650" s="451"/>
      <c r="R1650" s="445"/>
      <c r="S1650" s="445"/>
      <c r="T1650" s="426"/>
      <c r="U1650" s="1"/>
      <c r="V1650" s="1"/>
      <c r="W1650" s="1"/>
      <c r="X1650" s="1"/>
      <c r="Y1650" s="1"/>
    </row>
    <row r="1651" spans="1:31" s="73" customFormat="1">
      <c r="A1651" s="258"/>
      <c r="B1651" s="226" t="s">
        <v>2307</v>
      </c>
      <c r="C1651" s="257"/>
      <c r="D1651" s="258"/>
      <c r="E1651" s="226"/>
      <c r="F1651" s="587" t="s">
        <v>933</v>
      </c>
      <c r="G1651" s="588"/>
      <c r="H1651" s="588"/>
      <c r="I1651" s="589"/>
      <c r="J1651" s="258"/>
      <c r="K1651" s="259"/>
      <c r="L1651" s="259"/>
      <c r="M1651" s="259"/>
      <c r="N1651" s="260"/>
      <c r="O1651" s="1"/>
      <c r="P1651" s="196"/>
      <c r="Q1651" s="451"/>
      <c r="R1651" s="445"/>
      <c r="S1651" s="445"/>
      <c r="T1651" s="426"/>
      <c r="U1651" s="1"/>
      <c r="V1651" s="1"/>
      <c r="W1651" s="1"/>
      <c r="X1651" s="1"/>
      <c r="Y1651" s="1"/>
    </row>
    <row r="1652" spans="1:31" s="73" customFormat="1">
      <c r="A1652" s="258"/>
      <c r="B1652" s="226" t="s">
        <v>2308</v>
      </c>
      <c r="C1652" s="257"/>
      <c r="D1652" s="258"/>
      <c r="E1652" s="226"/>
      <c r="F1652" s="587" t="s">
        <v>933</v>
      </c>
      <c r="G1652" s="588"/>
      <c r="H1652" s="588"/>
      <c r="I1652" s="589"/>
      <c r="J1652" s="258"/>
      <c r="K1652" s="259"/>
      <c r="L1652" s="259"/>
      <c r="M1652" s="259"/>
      <c r="N1652" s="260"/>
      <c r="O1652" s="1"/>
      <c r="P1652" s="196"/>
      <c r="Q1652" s="451"/>
      <c r="R1652" s="445"/>
      <c r="S1652" s="445"/>
      <c r="T1652" s="426"/>
      <c r="U1652" s="1"/>
      <c r="V1652" s="1"/>
      <c r="W1652" s="1"/>
      <c r="X1652" s="1"/>
      <c r="Y1652" s="1"/>
    </row>
    <row r="1653" spans="1:31" s="73" customFormat="1">
      <c r="A1653" s="258"/>
      <c r="B1653" s="226" t="s">
        <v>2309</v>
      </c>
      <c r="C1653" s="257"/>
      <c r="D1653" s="258"/>
      <c r="E1653" s="226"/>
      <c r="F1653" s="587" t="s">
        <v>933</v>
      </c>
      <c r="G1653" s="588"/>
      <c r="H1653" s="588"/>
      <c r="I1653" s="589"/>
      <c r="J1653" s="258"/>
      <c r="K1653" s="259"/>
      <c r="L1653" s="259"/>
      <c r="M1653" s="259"/>
      <c r="N1653" s="260"/>
      <c r="O1653" s="1"/>
      <c r="P1653" s="196"/>
      <c r="Q1653" s="451"/>
      <c r="R1653" s="445"/>
      <c r="S1653" s="445"/>
      <c r="T1653" s="426"/>
      <c r="U1653" s="1"/>
      <c r="V1653" s="1"/>
      <c r="W1653" s="1"/>
      <c r="X1653" s="1"/>
      <c r="Y1653" s="1"/>
    </row>
    <row r="1654" spans="1:31" s="73" customFormat="1">
      <c r="A1654" s="258"/>
      <c r="B1654" s="226" t="s">
        <v>2310</v>
      </c>
      <c r="C1654" s="257"/>
      <c r="D1654" s="258"/>
      <c r="E1654" s="226"/>
      <c r="F1654" s="587" t="s">
        <v>933</v>
      </c>
      <c r="G1654" s="588"/>
      <c r="H1654" s="588"/>
      <c r="I1654" s="589"/>
      <c r="J1654" s="258"/>
      <c r="K1654" s="259"/>
      <c r="L1654" s="259"/>
      <c r="M1654" s="259"/>
      <c r="N1654" s="260"/>
      <c r="O1654" s="1"/>
      <c r="P1654" s="196"/>
      <c r="Q1654" s="451"/>
      <c r="R1654" s="445"/>
      <c r="S1654" s="445"/>
      <c r="T1654" s="426"/>
      <c r="U1654" s="1"/>
      <c r="V1654" s="1"/>
      <c r="W1654" s="1"/>
      <c r="X1654" s="1"/>
      <c r="Y1654" s="1"/>
    </row>
    <row r="1655" spans="1:31" s="73" customFormat="1">
      <c r="A1655" s="258"/>
      <c r="B1655" s="226" t="s">
        <v>2311</v>
      </c>
      <c r="C1655" s="257"/>
      <c r="D1655" s="258"/>
      <c r="E1655" s="226"/>
      <c r="F1655" s="587" t="s">
        <v>933</v>
      </c>
      <c r="G1655" s="588"/>
      <c r="H1655" s="588"/>
      <c r="I1655" s="589"/>
      <c r="J1655" s="258"/>
      <c r="K1655" s="259"/>
      <c r="L1655" s="259"/>
      <c r="M1655" s="259"/>
      <c r="N1655" s="260"/>
      <c r="O1655" s="1"/>
      <c r="P1655" s="196"/>
      <c r="Q1655" s="451"/>
      <c r="R1655" s="445"/>
      <c r="S1655" s="445"/>
      <c r="T1655" s="426"/>
      <c r="U1655" s="1"/>
      <c r="V1655" s="1"/>
      <c r="W1655" s="1"/>
      <c r="X1655" s="1"/>
      <c r="Y1655" s="1"/>
    </row>
    <row r="1656" spans="1:31" s="73" customFormat="1">
      <c r="A1656" s="258"/>
      <c r="B1656" s="226" t="s">
        <v>2312</v>
      </c>
      <c r="C1656" s="257"/>
      <c r="D1656" s="258"/>
      <c r="E1656" s="226"/>
      <c r="F1656" s="587" t="s">
        <v>933</v>
      </c>
      <c r="G1656" s="588"/>
      <c r="H1656" s="588"/>
      <c r="I1656" s="589"/>
      <c r="J1656" s="258"/>
      <c r="K1656" s="259"/>
      <c r="L1656" s="259"/>
      <c r="M1656" s="259"/>
      <c r="N1656" s="260"/>
      <c r="O1656" s="1"/>
      <c r="P1656" s="196"/>
      <c r="Q1656" s="451"/>
      <c r="R1656" s="445"/>
      <c r="S1656" s="445"/>
      <c r="T1656" s="426"/>
      <c r="U1656" s="1"/>
      <c r="V1656" s="1"/>
      <c r="W1656" s="1"/>
      <c r="X1656" s="1"/>
      <c r="Y1656" s="1"/>
    </row>
    <row r="1657" spans="1:31">
      <c r="B1657" s="226" t="s">
        <v>2313</v>
      </c>
      <c r="F1657" s="587" t="s">
        <v>933</v>
      </c>
      <c r="G1657" s="588"/>
      <c r="H1657" s="588"/>
      <c r="I1657" s="589"/>
    </row>
    <row r="1658" spans="1:31">
      <c r="B1658" s="226" t="s">
        <v>2314</v>
      </c>
      <c r="F1658" s="587" t="s">
        <v>933</v>
      </c>
      <c r="G1658" s="588"/>
      <c r="H1658" s="588"/>
      <c r="I1658" s="589"/>
    </row>
    <row r="1659" spans="1:31">
      <c r="B1659" s="226" t="s">
        <v>2315</v>
      </c>
      <c r="F1659" s="587" t="s">
        <v>933</v>
      </c>
      <c r="G1659" s="588"/>
      <c r="H1659" s="588"/>
      <c r="I1659" s="589"/>
    </row>
    <row r="1660" spans="1:31">
      <c r="B1660" s="226" t="s">
        <v>2316</v>
      </c>
      <c r="F1660" s="587" t="s">
        <v>933</v>
      </c>
      <c r="G1660" s="588"/>
      <c r="H1660" s="588"/>
      <c r="I1660" s="589"/>
    </row>
    <row r="1661" spans="1:31">
      <c r="B1661" s="226" t="s">
        <v>2317</v>
      </c>
      <c r="F1661" s="587" t="s">
        <v>933</v>
      </c>
      <c r="G1661" s="588"/>
      <c r="H1661" s="588"/>
      <c r="I1661" s="589"/>
    </row>
    <row r="1662" spans="1:31">
      <c r="B1662" s="226" t="s">
        <v>2318</v>
      </c>
      <c r="F1662" s="587" t="s">
        <v>933</v>
      </c>
      <c r="G1662" s="588"/>
      <c r="H1662" s="588"/>
      <c r="I1662" s="589"/>
    </row>
    <row r="1663" spans="1:31">
      <c r="B1663" s="226" t="s">
        <v>2319</v>
      </c>
      <c r="F1663" s="587" t="s">
        <v>933</v>
      </c>
      <c r="G1663" s="588"/>
      <c r="H1663" s="588"/>
      <c r="I1663" s="589"/>
    </row>
    <row r="1664" spans="1:31">
      <c r="B1664" s="226" t="s">
        <v>2320</v>
      </c>
      <c r="F1664" s="587" t="s">
        <v>933</v>
      </c>
      <c r="G1664" s="588"/>
      <c r="H1664" s="588"/>
      <c r="I1664" s="589"/>
    </row>
    <row r="1665" spans="1:31">
      <c r="B1665" s="226" t="s">
        <v>2321</v>
      </c>
      <c r="F1665" s="587" t="s">
        <v>933</v>
      </c>
      <c r="G1665" s="588"/>
      <c r="H1665" s="588"/>
      <c r="I1665" s="589"/>
    </row>
    <row r="1666" spans="1:31">
      <c r="B1666" s="226" t="s">
        <v>2322</v>
      </c>
      <c r="F1666" s="587" t="s">
        <v>933</v>
      </c>
      <c r="G1666" s="588"/>
      <c r="H1666" s="588"/>
      <c r="I1666" s="589"/>
    </row>
    <row r="1667" spans="1:31">
      <c r="B1667" s="226" t="s">
        <v>2323</v>
      </c>
      <c r="F1667" s="587" t="s">
        <v>933</v>
      </c>
      <c r="G1667" s="588"/>
      <c r="H1667" s="588"/>
      <c r="I1667" s="589"/>
    </row>
    <row r="1668" spans="1:31">
      <c r="B1668" s="226" t="s">
        <v>2324</v>
      </c>
      <c r="F1668" s="587" t="s">
        <v>933</v>
      </c>
      <c r="G1668" s="588"/>
      <c r="H1668" s="588"/>
      <c r="I1668" s="589"/>
    </row>
    <row r="1669" spans="1:31">
      <c r="B1669" s="226" t="s">
        <v>2325</v>
      </c>
      <c r="F1669" s="587" t="s">
        <v>933</v>
      </c>
      <c r="G1669" s="588"/>
      <c r="H1669" s="588"/>
      <c r="I1669" s="589"/>
    </row>
    <row r="1670" spans="1:31">
      <c r="B1670" s="226" t="s">
        <v>2326</v>
      </c>
      <c r="F1670" s="587" t="s">
        <v>933</v>
      </c>
      <c r="G1670" s="588"/>
      <c r="H1670" s="588"/>
      <c r="I1670" s="589"/>
    </row>
    <row r="1671" spans="1:31">
      <c r="B1671" s="226" t="s">
        <v>2327</v>
      </c>
      <c r="E1671" s="642"/>
      <c r="F1671" s="587" t="s">
        <v>933</v>
      </c>
      <c r="G1671" s="588"/>
      <c r="H1671" s="588"/>
      <c r="I1671" s="589"/>
    </row>
    <row r="1672" spans="1:31">
      <c r="B1672" s="226" t="s">
        <v>2328</v>
      </c>
      <c r="E1672" s="642"/>
      <c r="F1672" s="587" t="s">
        <v>933</v>
      </c>
      <c r="G1672" s="588"/>
      <c r="H1672" s="588"/>
      <c r="I1672" s="589"/>
    </row>
    <row r="1673" spans="1:31">
      <c r="B1673" s="226" t="s">
        <v>2329</v>
      </c>
      <c r="E1673" s="642"/>
      <c r="F1673" s="587" t="s">
        <v>933</v>
      </c>
      <c r="G1673" s="588"/>
      <c r="H1673" s="588"/>
      <c r="I1673" s="589"/>
    </row>
    <row r="1674" spans="1:31">
      <c r="B1674" s="226" t="s">
        <v>2330</v>
      </c>
      <c r="E1674" s="642"/>
      <c r="F1674" s="587" t="s">
        <v>933</v>
      </c>
      <c r="G1674" s="588"/>
      <c r="H1674" s="588"/>
      <c r="I1674" s="589"/>
    </row>
    <row r="1675" spans="1:31">
      <c r="B1675" s="226" t="s">
        <v>2331</v>
      </c>
      <c r="E1675" s="642"/>
      <c r="F1675" s="587" t="s">
        <v>933</v>
      </c>
      <c r="G1675" s="588"/>
      <c r="H1675" s="588"/>
      <c r="I1675" s="589"/>
    </row>
    <row r="1676" spans="1:31" s="73" customFormat="1">
      <c r="A1676" s="258"/>
      <c r="B1676" s="281" t="s">
        <v>1021</v>
      </c>
      <c r="C1676" s="181" t="s">
        <v>945</v>
      </c>
      <c r="D1676" s="181" t="s">
        <v>20</v>
      </c>
      <c r="E1676" s="642"/>
      <c r="F1676" s="587" t="s">
        <v>933</v>
      </c>
      <c r="G1676" s="588"/>
      <c r="H1676" s="588"/>
      <c r="I1676" s="589"/>
      <c r="J1676" s="257" t="s">
        <v>23</v>
      </c>
      <c r="K1676" s="202">
        <f>L1676+M1676</f>
        <v>400000</v>
      </c>
      <c r="L1676" s="259">
        <v>400000</v>
      </c>
      <c r="M1676" s="259"/>
      <c r="N1676" s="260"/>
      <c r="O1676" s="1"/>
      <c r="P1676" s="196"/>
      <c r="Q1676" s="451"/>
      <c r="R1676" s="445"/>
      <c r="S1676" s="445"/>
      <c r="T1676" s="426"/>
      <c r="U1676" s="1"/>
      <c r="V1676" s="1"/>
      <c r="W1676" s="1"/>
      <c r="X1676" s="1"/>
      <c r="Y1676" s="1"/>
    </row>
    <row r="1677" spans="1:31">
      <c r="B1677" s="226" t="s">
        <v>2332</v>
      </c>
      <c r="E1677" s="642"/>
      <c r="F1677" s="587" t="s">
        <v>933</v>
      </c>
      <c r="G1677" s="588"/>
      <c r="H1677" s="588"/>
      <c r="I1677" s="589"/>
    </row>
    <row r="1678" spans="1:31">
      <c r="B1678" s="226" t="s">
        <v>2333</v>
      </c>
      <c r="E1678" s="642"/>
      <c r="F1678" s="587" t="s">
        <v>933</v>
      </c>
      <c r="G1678" s="588"/>
      <c r="H1678" s="588"/>
      <c r="I1678" s="589"/>
    </row>
    <row r="1679" spans="1:31">
      <c r="B1679" s="226" t="s">
        <v>2334</v>
      </c>
      <c r="E1679" s="642"/>
      <c r="F1679" s="587" t="s">
        <v>933</v>
      </c>
      <c r="G1679" s="588"/>
      <c r="H1679" s="588"/>
      <c r="I1679" s="589"/>
    </row>
    <row r="1680" spans="1:31">
      <c r="B1680" s="226" t="s">
        <v>2335</v>
      </c>
      <c r="F1680" s="587" t="s">
        <v>933</v>
      </c>
      <c r="G1680" s="588"/>
      <c r="H1680" s="588"/>
      <c r="I1680" s="589"/>
    </row>
    <row r="1681" spans="1:31">
      <c r="B1681" s="226" t="s">
        <v>2336</v>
      </c>
      <c r="F1681" s="587" t="s">
        <v>933</v>
      </c>
      <c r="G1681" s="588"/>
      <c r="H1681" s="588"/>
      <c r="I1681" s="589"/>
    </row>
    <row r="1682" spans="1:31">
      <c r="B1682" s="226" t="s">
        <v>2337</v>
      </c>
      <c r="F1682" s="587" t="s">
        <v>933</v>
      </c>
      <c r="G1682" s="588"/>
      <c r="H1682" s="588"/>
      <c r="I1682" s="589"/>
    </row>
    <row r="1683" spans="1:31">
      <c r="B1683" s="226" t="s">
        <v>2338</v>
      </c>
      <c r="F1683" s="587" t="s">
        <v>933</v>
      </c>
      <c r="G1683" s="588"/>
      <c r="H1683" s="588"/>
      <c r="I1683" s="589"/>
    </row>
    <row r="1684" spans="1:31">
      <c r="B1684" s="226" t="s">
        <v>2339</v>
      </c>
      <c r="F1684" s="587" t="s">
        <v>933</v>
      </c>
      <c r="G1684" s="588"/>
      <c r="H1684" s="588"/>
      <c r="I1684" s="589"/>
    </row>
    <row r="1685" spans="1:31">
      <c r="B1685" s="226" t="s">
        <v>2340</v>
      </c>
      <c r="F1685" s="587" t="s">
        <v>933</v>
      </c>
      <c r="G1685" s="588"/>
      <c r="H1685" s="588"/>
      <c r="I1685" s="589"/>
    </row>
    <row r="1686" spans="1:31">
      <c r="B1686" s="226" t="s">
        <v>2341</v>
      </c>
      <c r="F1686" s="587" t="s">
        <v>933</v>
      </c>
      <c r="G1686" s="588"/>
      <c r="H1686" s="588"/>
      <c r="I1686" s="589"/>
    </row>
    <row r="1687" spans="1:31">
      <c r="B1687" s="226" t="s">
        <v>2342</v>
      </c>
      <c r="F1687" s="587" t="s">
        <v>933</v>
      </c>
      <c r="G1687" s="588"/>
      <c r="H1687" s="588"/>
      <c r="I1687" s="589"/>
    </row>
    <row r="1688" spans="1:31">
      <c r="B1688" s="226" t="s">
        <v>2343</v>
      </c>
      <c r="F1688" s="587" t="s">
        <v>933</v>
      </c>
      <c r="G1688" s="588"/>
      <c r="H1688" s="588"/>
      <c r="I1688" s="589"/>
    </row>
    <row r="1689" spans="1:31">
      <c r="B1689" s="226" t="s">
        <v>2344</v>
      </c>
      <c r="F1689" s="587" t="s">
        <v>933</v>
      </c>
      <c r="G1689" s="588"/>
      <c r="H1689" s="588"/>
      <c r="I1689" s="589"/>
    </row>
    <row r="1690" spans="1:31" s="73" customFormat="1">
      <c r="A1690" s="258"/>
      <c r="B1690" s="281" t="s">
        <v>1022</v>
      </c>
      <c r="C1690" s="257"/>
      <c r="D1690" s="258"/>
      <c r="E1690" s="226"/>
      <c r="F1690" s="587" t="s">
        <v>933</v>
      </c>
      <c r="G1690" s="588"/>
      <c r="H1690" s="588"/>
      <c r="I1690" s="589"/>
      <c r="J1690" s="258"/>
      <c r="K1690" s="259"/>
      <c r="L1690" s="259"/>
      <c r="M1690" s="259"/>
      <c r="N1690" s="260"/>
      <c r="O1690" s="1"/>
      <c r="P1690" s="196"/>
      <c r="Q1690" s="451"/>
      <c r="R1690" s="445"/>
      <c r="S1690" s="445"/>
      <c r="T1690" s="426"/>
      <c r="U1690" s="1"/>
      <c r="V1690" s="1"/>
      <c r="W1690" s="1"/>
      <c r="X1690" s="1"/>
      <c r="Y1690" s="1"/>
    </row>
    <row r="1691" spans="1:31" customHeight="1" ht="51" s="206" customFormat="1">
      <c r="A1691" s="258"/>
      <c r="B1691" s="281" t="s">
        <v>1023</v>
      </c>
      <c r="C1691" s="181" t="s">
        <v>945</v>
      </c>
      <c r="D1691" s="181" t="s">
        <v>20</v>
      </c>
      <c r="E1691" s="181" t="s">
        <v>512</v>
      </c>
      <c r="F1691" s="587" t="s">
        <v>933</v>
      </c>
      <c r="G1691" s="588"/>
      <c r="H1691" s="588"/>
      <c r="I1691" s="589"/>
      <c r="J1691" s="257" t="s">
        <v>23</v>
      </c>
      <c r="K1691" s="202">
        <f>L1691+M1691</f>
        <v>30000</v>
      </c>
      <c r="L1691" s="259">
        <v>30000</v>
      </c>
      <c r="M1691" s="259"/>
      <c r="N1691" s="135"/>
      <c r="O1691" s="190"/>
      <c r="P1691" s="251"/>
      <c r="Q1691" s="457"/>
      <c r="R1691" s="425"/>
      <c r="S1691" s="425"/>
      <c r="T1691" s="443"/>
      <c r="U1691" s="190"/>
      <c r="V1691" s="190"/>
      <c r="W1691" s="190"/>
      <c r="X1691" s="190"/>
      <c r="Y1691" s="190"/>
    </row>
    <row r="1692" spans="1:31" s="73" customFormat="1">
      <c r="A1692" s="258"/>
      <c r="B1692" s="281" t="s">
        <v>1024</v>
      </c>
      <c r="C1692" s="257"/>
      <c r="D1692" s="258"/>
      <c r="E1692" s="226"/>
      <c r="F1692" s="587" t="s">
        <v>1000</v>
      </c>
      <c r="G1692" s="588"/>
      <c r="H1692" s="588"/>
      <c r="I1692" s="589"/>
      <c r="J1692" s="258"/>
      <c r="K1692" s="259"/>
      <c r="L1692" s="259"/>
      <c r="M1692" s="259"/>
      <c r="N1692" s="260"/>
      <c r="O1692" s="1"/>
      <c r="P1692" s="196"/>
      <c r="Q1692" s="451"/>
      <c r="R1692" s="445"/>
      <c r="S1692" s="445"/>
      <c r="T1692" s="426"/>
      <c r="U1692" s="1"/>
      <c r="V1692" s="1"/>
      <c r="W1692" s="1"/>
      <c r="X1692" s="1"/>
      <c r="Y1692" s="1"/>
    </row>
    <row r="1693" spans="1:31" customHeight="1" ht="51" s="73" customFormat="1">
      <c r="A1693" s="258"/>
      <c r="B1693" s="281" t="s">
        <v>1025</v>
      </c>
      <c r="C1693" s="181" t="s">
        <v>945</v>
      </c>
      <c r="D1693" s="181" t="s">
        <v>20</v>
      </c>
      <c r="E1693" s="181" t="s">
        <v>512</v>
      </c>
      <c r="F1693" s="587" t="s">
        <v>1000</v>
      </c>
      <c r="G1693" s="588"/>
      <c r="H1693" s="588"/>
      <c r="I1693" s="589"/>
      <c r="J1693" s="258"/>
      <c r="K1693" s="259"/>
      <c r="L1693" s="259"/>
      <c r="M1693" s="259"/>
      <c r="N1693" s="260"/>
      <c r="O1693" s="1"/>
      <c r="P1693" s="196"/>
      <c r="Q1693" s="451"/>
      <c r="R1693" s="445"/>
      <c r="S1693" s="445"/>
      <c r="T1693" s="426"/>
      <c r="U1693" s="1"/>
      <c r="V1693" s="1"/>
      <c r="W1693" s="1"/>
      <c r="X1693" s="1"/>
      <c r="Y1693" s="1"/>
    </row>
    <row r="1694" spans="1:31" customHeight="1" ht="51" s="73" customFormat="1">
      <c r="A1694" s="258"/>
      <c r="B1694" s="281" t="s">
        <v>1026</v>
      </c>
      <c r="C1694" s="181" t="s">
        <v>945</v>
      </c>
      <c r="D1694" s="181" t="s">
        <v>20</v>
      </c>
      <c r="E1694" s="181" t="s">
        <v>512</v>
      </c>
      <c r="F1694" s="587" t="s">
        <v>1000</v>
      </c>
      <c r="G1694" s="588"/>
      <c r="H1694" s="588"/>
      <c r="I1694" s="589"/>
      <c r="J1694" s="257" t="s">
        <v>23</v>
      </c>
      <c r="K1694" s="202">
        <f>L1694+M1694</f>
        <v>300000</v>
      </c>
      <c r="L1694" s="255">
        <v>300000</v>
      </c>
      <c r="M1694" s="259"/>
      <c r="N1694" s="260"/>
      <c r="O1694" s="1"/>
      <c r="P1694" s="196"/>
      <c r="Q1694" s="451"/>
      <c r="R1694" s="445"/>
      <c r="S1694" s="445"/>
      <c r="T1694" s="426"/>
      <c r="U1694" s="1"/>
      <c r="V1694" s="1"/>
      <c r="W1694" s="1"/>
      <c r="X1694" s="1"/>
      <c r="Y1694" s="1"/>
    </row>
    <row r="1695" spans="1:31" customHeight="1" ht="51" s="73" customFormat="1">
      <c r="A1695" s="258"/>
      <c r="B1695" s="281" t="s">
        <v>1027</v>
      </c>
      <c r="C1695" s="181" t="s">
        <v>945</v>
      </c>
      <c r="D1695" s="181" t="s">
        <v>20</v>
      </c>
      <c r="E1695" s="181" t="s">
        <v>512</v>
      </c>
      <c r="F1695" s="587" t="s">
        <v>1000</v>
      </c>
      <c r="G1695" s="588"/>
      <c r="H1695" s="588"/>
      <c r="I1695" s="589"/>
      <c r="J1695" s="257" t="s">
        <v>23</v>
      </c>
      <c r="K1695" s="202">
        <f>L1695+M1695</f>
        <v>20000</v>
      </c>
      <c r="L1695" s="255">
        <v>20000</v>
      </c>
      <c r="M1695" s="259"/>
      <c r="N1695" s="260"/>
      <c r="O1695" s="1"/>
      <c r="P1695" s="196"/>
      <c r="Q1695" s="451"/>
      <c r="R1695" s="445"/>
      <c r="S1695" s="445"/>
      <c r="T1695" s="426"/>
      <c r="U1695" s="1"/>
      <c r="V1695" s="1"/>
      <c r="W1695" s="1"/>
      <c r="X1695" s="1"/>
      <c r="Y1695" s="1"/>
    </row>
    <row r="1696" spans="1:31" customHeight="1" ht="51" s="73" customFormat="1">
      <c r="A1696" s="258"/>
      <c r="B1696" s="281" t="s">
        <v>1028</v>
      </c>
      <c r="C1696" s="181" t="s">
        <v>945</v>
      </c>
      <c r="D1696" s="181" t="s">
        <v>20</v>
      </c>
      <c r="E1696" s="181" t="s">
        <v>512</v>
      </c>
      <c r="F1696" s="587" t="s">
        <v>1000</v>
      </c>
      <c r="G1696" s="588"/>
      <c r="H1696" s="588"/>
      <c r="I1696" s="589"/>
      <c r="J1696" s="257" t="s">
        <v>23</v>
      </c>
      <c r="K1696" s="202">
        <f>L1696+M1696</f>
        <v>70000</v>
      </c>
      <c r="L1696" s="255">
        <v>70000</v>
      </c>
      <c r="M1696" s="259"/>
      <c r="N1696" s="260"/>
      <c r="O1696" s="1"/>
      <c r="P1696" s="196"/>
      <c r="Q1696" s="451"/>
      <c r="R1696" s="445"/>
      <c r="S1696" s="445"/>
      <c r="T1696" s="426"/>
      <c r="U1696" s="1"/>
      <c r="V1696" s="1"/>
      <c r="W1696" s="1"/>
      <c r="X1696" s="1"/>
      <c r="Y1696" s="1"/>
    </row>
    <row r="1697" spans="1:31" customHeight="1" ht="51" s="73" customFormat="1">
      <c r="A1697" s="258"/>
      <c r="B1697" s="281" t="s">
        <v>1029</v>
      </c>
      <c r="C1697" s="181" t="s">
        <v>945</v>
      </c>
      <c r="D1697" s="181" t="s">
        <v>20</v>
      </c>
      <c r="E1697" s="181" t="s">
        <v>512</v>
      </c>
      <c r="F1697" s="587" t="s">
        <v>1000</v>
      </c>
      <c r="G1697" s="588"/>
      <c r="H1697" s="588"/>
      <c r="I1697" s="589"/>
      <c r="J1697" s="257" t="s">
        <v>23</v>
      </c>
      <c r="K1697" s="202">
        <f>L1697+M1697</f>
        <v>10000</v>
      </c>
      <c r="L1697" s="255">
        <v>10000</v>
      </c>
      <c r="M1697" s="259"/>
      <c r="N1697" s="260"/>
      <c r="O1697" s="1"/>
      <c r="P1697" s="196"/>
      <c r="Q1697" s="451"/>
      <c r="R1697" s="445"/>
      <c r="S1697" s="445"/>
      <c r="T1697" s="426"/>
      <c r="U1697" s="1"/>
      <c r="V1697" s="1"/>
      <c r="W1697" s="1"/>
      <c r="X1697" s="1"/>
      <c r="Y1697" s="1"/>
    </row>
    <row r="1698" spans="1:31" s="73" customFormat="1">
      <c r="A1698" s="258"/>
      <c r="B1698" s="281" t="s">
        <v>1030</v>
      </c>
      <c r="C1698" s="257"/>
      <c r="D1698" s="258"/>
      <c r="E1698" s="226"/>
      <c r="F1698" s="587" t="s">
        <v>1000</v>
      </c>
      <c r="G1698" s="588"/>
      <c r="H1698" s="588"/>
      <c r="I1698" s="589"/>
      <c r="J1698" s="258"/>
      <c r="K1698" s="259"/>
      <c r="L1698" s="259"/>
      <c r="M1698" s="259"/>
      <c r="N1698" s="260"/>
      <c r="O1698" s="1"/>
      <c r="P1698" s="196"/>
      <c r="Q1698" s="451"/>
      <c r="R1698" s="445"/>
      <c r="S1698" s="445"/>
      <c r="T1698" s="426"/>
      <c r="U1698" s="1"/>
      <c r="V1698" s="1"/>
      <c r="W1698" s="1"/>
      <c r="X1698" s="1"/>
      <c r="Y1698" s="1"/>
    </row>
    <row r="1699" spans="1:31" customHeight="1" ht="51" s="73" customFormat="1">
      <c r="A1699" s="258"/>
      <c r="B1699" s="281" t="s">
        <v>952</v>
      </c>
      <c r="C1699" s="181" t="s">
        <v>945</v>
      </c>
      <c r="D1699" s="181" t="s">
        <v>20</v>
      </c>
      <c r="E1699" s="181" t="s">
        <v>512</v>
      </c>
      <c r="F1699" s="587" t="s">
        <v>1000</v>
      </c>
      <c r="G1699" s="588"/>
      <c r="H1699" s="588"/>
      <c r="I1699" s="589"/>
      <c r="J1699" s="257" t="s">
        <v>23</v>
      </c>
      <c r="K1699" s="202">
        <f>L1699+M1699</f>
        <v>25000</v>
      </c>
      <c r="L1699" s="259">
        <v>25000</v>
      </c>
      <c r="M1699" s="259"/>
      <c r="N1699" s="260"/>
      <c r="O1699" s="1"/>
      <c r="P1699" s="196"/>
      <c r="Q1699" s="451"/>
      <c r="R1699" s="445"/>
      <c r="S1699" s="445"/>
      <c r="T1699" s="426"/>
      <c r="U1699" s="1"/>
      <c r="V1699" s="1"/>
      <c r="W1699" s="1"/>
      <c r="X1699" s="1"/>
      <c r="Y1699" s="1"/>
    </row>
    <row r="1700" spans="1:31" customHeight="1" ht="51" s="73" customFormat="1">
      <c r="A1700" s="258"/>
      <c r="B1700" s="281" t="s">
        <v>1031</v>
      </c>
      <c r="C1700" s="181" t="s">
        <v>945</v>
      </c>
      <c r="D1700" s="181" t="s">
        <v>20</v>
      </c>
      <c r="E1700" s="181" t="s">
        <v>512</v>
      </c>
      <c r="F1700" s="587" t="s">
        <v>1000</v>
      </c>
      <c r="G1700" s="588"/>
      <c r="H1700" s="588"/>
      <c r="I1700" s="589"/>
      <c r="J1700" s="257" t="s">
        <v>23</v>
      </c>
      <c r="K1700" s="202">
        <f>L1700+M1700</f>
        <v>5000</v>
      </c>
      <c r="L1700" s="259">
        <v>5000</v>
      </c>
      <c r="M1700" s="259"/>
      <c r="N1700" s="260"/>
      <c r="O1700" s="1"/>
      <c r="P1700" s="196"/>
      <c r="Q1700" s="451"/>
      <c r="R1700" s="445"/>
      <c r="S1700" s="445"/>
      <c r="T1700" s="426"/>
      <c r="U1700" s="1"/>
      <c r="V1700" s="1"/>
      <c r="W1700" s="1"/>
      <c r="X1700" s="1"/>
      <c r="Y1700" s="1"/>
    </row>
    <row r="1701" spans="1:31" s="73" customFormat="1">
      <c r="A1701" s="258"/>
      <c r="B1701" s="281" t="s">
        <v>1032</v>
      </c>
      <c r="C1701" s="257"/>
      <c r="D1701" s="258"/>
      <c r="E1701" s="226"/>
      <c r="F1701" s="587" t="s">
        <v>973</v>
      </c>
      <c r="G1701" s="588"/>
      <c r="H1701" s="588"/>
      <c r="I1701" s="589"/>
      <c r="J1701" s="258"/>
      <c r="K1701" s="259"/>
      <c r="L1701" s="259"/>
      <c r="M1701" s="259"/>
      <c r="N1701" s="260"/>
      <c r="O1701" s="1"/>
      <c r="P1701" s="196"/>
      <c r="Q1701" s="451"/>
      <c r="R1701" s="445"/>
      <c r="S1701" s="445"/>
      <c r="T1701" s="426"/>
      <c r="U1701" s="1"/>
      <c r="V1701" s="1"/>
      <c r="W1701" s="1"/>
      <c r="X1701" s="1"/>
      <c r="Y1701" s="1"/>
    </row>
    <row r="1702" spans="1:31" customHeight="1" ht="51" s="73" customFormat="1">
      <c r="A1702" s="258"/>
      <c r="B1702" s="281" t="s">
        <v>1033</v>
      </c>
      <c r="C1702" s="181" t="s">
        <v>945</v>
      </c>
      <c r="D1702" s="181" t="s">
        <v>20</v>
      </c>
      <c r="E1702" s="181" t="s">
        <v>512</v>
      </c>
      <c r="F1702" s="587" t="s">
        <v>973</v>
      </c>
      <c r="G1702" s="588"/>
      <c r="H1702" s="588"/>
      <c r="I1702" s="589"/>
      <c r="J1702" s="257" t="s">
        <v>23</v>
      </c>
      <c r="K1702" s="202">
        <f>L1702+M1702</f>
        <v>150000</v>
      </c>
      <c r="L1702" s="259">
        <v>150000</v>
      </c>
      <c r="M1702" s="259"/>
      <c r="N1702" s="260"/>
      <c r="O1702" s="1"/>
      <c r="P1702" s="196"/>
      <c r="Q1702" s="451"/>
      <c r="R1702" s="445"/>
      <c r="S1702" s="445"/>
      <c r="T1702" s="426"/>
      <c r="U1702" s="1"/>
      <c r="V1702" s="1"/>
      <c r="W1702" s="1"/>
      <c r="X1702" s="1"/>
      <c r="Y1702" s="1"/>
    </row>
    <row r="1703" spans="1:31" customHeight="1" ht="51" s="73" customFormat="1">
      <c r="A1703" s="258"/>
      <c r="B1703" s="281" t="s">
        <v>952</v>
      </c>
      <c r="C1703" s="181" t="s">
        <v>945</v>
      </c>
      <c r="D1703" s="181" t="s">
        <v>20</v>
      </c>
      <c r="E1703" s="181" t="s">
        <v>512</v>
      </c>
      <c r="F1703" s="587" t="s">
        <v>973</v>
      </c>
      <c r="G1703" s="588"/>
      <c r="H1703" s="588"/>
      <c r="I1703" s="589"/>
      <c r="J1703" s="257" t="s">
        <v>23</v>
      </c>
      <c r="K1703" s="202">
        <f>L1703+M1703</f>
        <v>20000</v>
      </c>
      <c r="L1703" s="259">
        <v>20000</v>
      </c>
      <c r="M1703" s="259"/>
      <c r="N1703" s="260"/>
      <c r="O1703" s="1"/>
      <c r="P1703" s="196"/>
      <c r="Q1703" s="451"/>
      <c r="R1703" s="445"/>
      <c r="S1703" s="445"/>
      <c r="T1703" s="426"/>
      <c r="U1703" s="1"/>
      <c r="V1703" s="1"/>
      <c r="W1703" s="1"/>
      <c r="X1703" s="1"/>
      <c r="Y1703" s="1"/>
    </row>
    <row r="1704" spans="1:31" customHeight="1" ht="51" s="73" customFormat="1">
      <c r="A1704" s="258"/>
      <c r="B1704" s="281" t="s">
        <v>1018</v>
      </c>
      <c r="C1704" s="181" t="s">
        <v>945</v>
      </c>
      <c r="D1704" s="181" t="s">
        <v>20</v>
      </c>
      <c r="E1704" s="181" t="s">
        <v>512</v>
      </c>
      <c r="F1704" s="587" t="s">
        <v>973</v>
      </c>
      <c r="G1704" s="588"/>
      <c r="H1704" s="588"/>
      <c r="I1704" s="589"/>
      <c r="J1704" s="257" t="s">
        <v>23</v>
      </c>
      <c r="K1704" s="202">
        <f>L1704+M1704</f>
        <v>60000</v>
      </c>
      <c r="L1704" s="259">
        <v>60000</v>
      </c>
      <c r="M1704" s="259"/>
      <c r="N1704" s="260"/>
      <c r="O1704" s="1"/>
      <c r="P1704" s="196"/>
      <c r="Q1704" s="451"/>
      <c r="R1704" s="445"/>
      <c r="S1704" s="445"/>
      <c r="T1704" s="426"/>
      <c r="U1704" s="1"/>
      <c r="V1704" s="1"/>
      <c r="W1704" s="1"/>
      <c r="X1704" s="1"/>
      <c r="Y1704" s="1"/>
    </row>
    <row r="1705" spans="1:31" customHeight="1" ht="51" s="73" customFormat="1">
      <c r="A1705" s="258"/>
      <c r="B1705" s="281" t="s">
        <v>1034</v>
      </c>
      <c r="C1705" s="181" t="s">
        <v>945</v>
      </c>
      <c r="D1705" s="181" t="s">
        <v>20</v>
      </c>
      <c r="E1705" s="181" t="s">
        <v>512</v>
      </c>
      <c r="F1705" s="587" t="s">
        <v>973</v>
      </c>
      <c r="G1705" s="588"/>
      <c r="H1705" s="588"/>
      <c r="I1705" s="589"/>
      <c r="J1705" s="257" t="s">
        <v>23</v>
      </c>
      <c r="K1705" s="202">
        <f>L1705+M1705</f>
        <v>20000</v>
      </c>
      <c r="L1705" s="259">
        <v>20000</v>
      </c>
      <c r="M1705" s="259"/>
      <c r="N1705" s="260"/>
      <c r="O1705" s="1"/>
      <c r="P1705" s="196"/>
      <c r="Q1705" s="451"/>
      <c r="R1705" s="445"/>
      <c r="S1705" s="445"/>
      <c r="T1705" s="426"/>
      <c r="U1705" s="1"/>
      <c r="V1705" s="1"/>
      <c r="W1705" s="1"/>
      <c r="X1705" s="1"/>
      <c r="Y1705" s="1"/>
    </row>
    <row r="1706" spans="1:31" customHeight="1" ht="51" s="73" customFormat="1">
      <c r="A1706" s="258"/>
      <c r="B1706" s="281" t="s">
        <v>1035</v>
      </c>
      <c r="C1706" s="181" t="s">
        <v>945</v>
      </c>
      <c r="D1706" s="181" t="s">
        <v>20</v>
      </c>
      <c r="E1706" s="181" t="s">
        <v>512</v>
      </c>
      <c r="F1706" s="587" t="s">
        <v>2345</v>
      </c>
      <c r="G1706" s="588"/>
      <c r="H1706" s="588"/>
      <c r="I1706" s="589"/>
      <c r="J1706" s="257" t="s">
        <v>23</v>
      </c>
      <c r="K1706" s="202">
        <f>L1706+M1706</f>
        <v>30000</v>
      </c>
      <c r="L1706" s="259">
        <v>30000</v>
      </c>
      <c r="M1706" s="259"/>
      <c r="N1706" s="260"/>
      <c r="O1706" s="1"/>
      <c r="P1706" s="196"/>
      <c r="Q1706" s="451"/>
      <c r="R1706" s="445"/>
      <c r="S1706" s="445"/>
      <c r="T1706" s="426"/>
      <c r="U1706" s="1"/>
      <c r="V1706" s="1"/>
      <c r="W1706" s="1"/>
      <c r="X1706" s="1"/>
      <c r="Y1706" s="1"/>
    </row>
    <row r="1707" spans="1:31" s="246" customFormat="1">
      <c r="A1707" s="258"/>
      <c r="B1707" s="226"/>
      <c r="C1707" s="257"/>
      <c r="D1707" s="258"/>
      <c r="E1707" s="226"/>
      <c r="F1707" s="587"/>
      <c r="G1707" s="588"/>
      <c r="H1707" s="588"/>
      <c r="I1707" s="589"/>
      <c r="J1707" s="258"/>
      <c r="K1707" s="255">
        <f>SUM(K1471:K1706)</f>
        <v>11540000</v>
      </c>
      <c r="L1707" s="255"/>
      <c r="M1707" s="255"/>
      <c r="N1707" s="260"/>
      <c r="O1707" s="1"/>
      <c r="P1707" s="196"/>
      <c r="Q1707" s="451"/>
      <c r="R1707" s="445"/>
      <c r="S1707" s="445"/>
      <c r="T1707" s="426"/>
      <c r="U1707" s="1"/>
      <c r="V1707" s="1"/>
      <c r="W1707" s="1"/>
      <c r="X1707" s="1"/>
      <c r="Y1707" s="1"/>
    </row>
    <row r="1708" spans="1:31">
      <c r="B1708" s="287" t="s">
        <v>2346</v>
      </c>
      <c r="F1708" s="587"/>
      <c r="G1708" s="588"/>
      <c r="H1708" s="588"/>
      <c r="I1708" s="589"/>
    </row>
    <row r="1709" spans="1:31" customHeight="1" ht="51" s="73" customFormat="1">
      <c r="A1709" s="258"/>
      <c r="B1709" s="266" t="s">
        <v>2347</v>
      </c>
      <c r="C1709" s="181" t="s">
        <v>2348</v>
      </c>
      <c r="D1709" s="181" t="s">
        <v>20</v>
      </c>
      <c r="E1709" s="181" t="s">
        <v>512</v>
      </c>
      <c r="F1709" s="587" t="s">
        <v>958</v>
      </c>
      <c r="G1709" s="588"/>
      <c r="H1709" s="588"/>
      <c r="I1709" s="589"/>
      <c r="J1709" s="257" t="s">
        <v>23</v>
      </c>
      <c r="K1709" s="202">
        <f>L1709+M1709</f>
        <v>0</v>
      </c>
      <c r="L1709" s="259"/>
      <c r="M1709" s="259"/>
      <c r="N1709" s="260"/>
      <c r="O1709" s="1"/>
      <c r="P1709" s="196"/>
      <c r="Q1709" s="451"/>
      <c r="R1709" s="445"/>
      <c r="S1709" s="445"/>
      <c r="T1709" s="426"/>
      <c r="U1709" s="1"/>
      <c r="V1709" s="1"/>
      <c r="W1709" s="1"/>
      <c r="X1709" s="1"/>
      <c r="Y1709" s="1"/>
    </row>
    <row r="1710" spans="1:31" customHeight="1" ht="51" s="73" customFormat="1">
      <c r="A1710" s="258"/>
      <c r="B1710" s="266" t="s">
        <v>2349</v>
      </c>
      <c r="C1710" s="181" t="s">
        <v>2348</v>
      </c>
      <c r="D1710" s="181" t="s">
        <v>20</v>
      </c>
      <c r="E1710" s="181" t="s">
        <v>512</v>
      </c>
      <c r="F1710" s="587" t="s">
        <v>958</v>
      </c>
      <c r="G1710" s="588"/>
      <c r="H1710" s="588"/>
      <c r="I1710" s="589"/>
      <c r="J1710" s="257" t="s">
        <v>23</v>
      </c>
      <c r="K1710" s="202">
        <f>L1710+M1710</f>
        <v>32500</v>
      </c>
      <c r="L1710" s="259">
        <v>32500</v>
      </c>
      <c r="M1710" s="259"/>
      <c r="N1710" s="260"/>
      <c r="O1710" s="1"/>
      <c r="P1710" s="196"/>
      <c r="Q1710" s="451"/>
      <c r="R1710" s="445"/>
      <c r="S1710" s="445"/>
      <c r="T1710" s="426"/>
      <c r="U1710" s="1"/>
      <c r="V1710" s="1"/>
      <c r="W1710" s="1"/>
      <c r="X1710" s="1"/>
      <c r="Y1710" s="1"/>
    </row>
    <row r="1711" spans="1:31" customHeight="1" ht="51" s="73" customFormat="1">
      <c r="A1711" s="258"/>
      <c r="B1711" s="266" t="s">
        <v>2350</v>
      </c>
      <c r="C1711" s="181" t="s">
        <v>2348</v>
      </c>
      <c r="D1711" s="181" t="s">
        <v>20</v>
      </c>
      <c r="E1711" s="181" t="s">
        <v>512</v>
      </c>
      <c r="F1711" s="587" t="s">
        <v>958</v>
      </c>
      <c r="G1711" s="588"/>
      <c r="H1711" s="588"/>
      <c r="I1711" s="589"/>
      <c r="J1711" s="257" t="s">
        <v>23</v>
      </c>
      <c r="K1711" s="202">
        <f>L1711+M1711</f>
        <v>9750</v>
      </c>
      <c r="L1711" s="259">
        <v>9750</v>
      </c>
      <c r="M1711" s="259"/>
      <c r="N1711" s="260"/>
      <c r="O1711" s="1"/>
      <c r="P1711" s="196"/>
      <c r="Q1711" s="451"/>
      <c r="R1711" s="445"/>
      <c r="S1711" s="445"/>
      <c r="T1711" s="426"/>
      <c r="U1711" s="1"/>
      <c r="V1711" s="1"/>
      <c r="W1711" s="1"/>
      <c r="X1711" s="1"/>
      <c r="Y1711" s="1"/>
    </row>
    <row r="1712" spans="1:31" customHeight="1" ht="51" s="73" customFormat="1">
      <c r="A1712" s="258"/>
      <c r="B1712" s="266" t="s">
        <v>2351</v>
      </c>
      <c r="C1712" s="181" t="s">
        <v>2348</v>
      </c>
      <c r="D1712" s="181" t="s">
        <v>20</v>
      </c>
      <c r="E1712" s="181" t="s">
        <v>512</v>
      </c>
      <c r="F1712" s="587" t="s">
        <v>958</v>
      </c>
      <c r="G1712" s="588"/>
      <c r="H1712" s="588"/>
      <c r="I1712" s="589"/>
      <c r="J1712" s="257" t="s">
        <v>23</v>
      </c>
      <c r="K1712" s="202">
        <f>L1712+M1712</f>
        <v>16250</v>
      </c>
      <c r="L1712" s="259">
        <v>16250</v>
      </c>
      <c r="M1712" s="259"/>
      <c r="N1712" s="260"/>
      <c r="O1712" s="1"/>
      <c r="P1712" s="196"/>
      <c r="Q1712" s="451"/>
      <c r="R1712" s="445"/>
      <c r="S1712" s="445"/>
      <c r="T1712" s="426"/>
      <c r="U1712" s="1"/>
      <c r="V1712" s="1"/>
      <c r="W1712" s="1"/>
      <c r="X1712" s="1"/>
      <c r="Y1712" s="1"/>
    </row>
    <row r="1713" spans="1:31" customHeight="1" ht="51" s="73" customFormat="1">
      <c r="A1713" s="258"/>
      <c r="B1713" s="266" t="s">
        <v>2352</v>
      </c>
      <c r="C1713" s="181" t="s">
        <v>2348</v>
      </c>
      <c r="D1713" s="181" t="s">
        <v>20</v>
      </c>
      <c r="E1713" s="181" t="s">
        <v>512</v>
      </c>
      <c r="F1713" s="587" t="s">
        <v>958</v>
      </c>
      <c r="G1713" s="588"/>
      <c r="H1713" s="588"/>
      <c r="I1713" s="589"/>
      <c r="J1713" s="257" t="s">
        <v>23</v>
      </c>
      <c r="K1713" s="202">
        <f>L1713+M1713</f>
        <v>22000</v>
      </c>
      <c r="L1713" s="259">
        <v>22000</v>
      </c>
      <c r="M1713" s="259"/>
      <c r="N1713" s="260"/>
      <c r="O1713" s="1"/>
      <c r="P1713" s="196"/>
      <c r="Q1713" s="451"/>
      <c r="R1713" s="445"/>
      <c r="S1713" s="445"/>
      <c r="T1713" s="426"/>
      <c r="U1713" s="1"/>
      <c r="V1713" s="1"/>
      <c r="W1713" s="1"/>
      <c r="X1713" s="1"/>
      <c r="Y1713" s="1"/>
    </row>
    <row r="1714" spans="1:31" customHeight="1" ht="51" s="73" customFormat="1">
      <c r="A1714" s="258"/>
      <c r="B1714" s="266" t="s">
        <v>2353</v>
      </c>
      <c r="C1714" s="181" t="s">
        <v>2348</v>
      </c>
      <c r="D1714" s="181" t="s">
        <v>20</v>
      </c>
      <c r="E1714" s="181" t="s">
        <v>512</v>
      </c>
      <c r="F1714" s="587" t="s">
        <v>958</v>
      </c>
      <c r="G1714" s="588"/>
      <c r="H1714" s="588"/>
      <c r="I1714" s="589"/>
      <c r="J1714" s="257" t="s">
        <v>23</v>
      </c>
      <c r="K1714" s="202">
        <f>L1714+M1714</f>
        <v>630</v>
      </c>
      <c r="L1714" s="259">
        <v>630</v>
      </c>
      <c r="M1714" s="259"/>
      <c r="N1714" s="260"/>
      <c r="O1714" s="1"/>
      <c r="P1714" s="196"/>
      <c r="Q1714" s="451"/>
      <c r="R1714" s="445"/>
      <c r="S1714" s="445"/>
      <c r="T1714" s="426"/>
      <c r="U1714" s="1"/>
      <c r="V1714" s="1"/>
      <c r="W1714" s="1"/>
      <c r="X1714" s="1"/>
      <c r="Y1714" s="1"/>
    </row>
    <row r="1715" spans="1:31" customHeight="1" ht="51" s="73" customFormat="1">
      <c r="A1715" s="258"/>
      <c r="B1715" s="266" t="s">
        <v>2354</v>
      </c>
      <c r="C1715" s="181" t="s">
        <v>2348</v>
      </c>
      <c r="D1715" s="181" t="s">
        <v>20</v>
      </c>
      <c r="E1715" s="181" t="s">
        <v>512</v>
      </c>
      <c r="F1715" s="587" t="s">
        <v>958</v>
      </c>
      <c r="G1715" s="588"/>
      <c r="H1715" s="588"/>
      <c r="I1715" s="589"/>
      <c r="J1715" s="257" t="s">
        <v>23</v>
      </c>
      <c r="K1715" s="202">
        <f>L1715+M1715</f>
        <v>960</v>
      </c>
      <c r="L1715" s="259">
        <v>960</v>
      </c>
      <c r="M1715" s="259"/>
      <c r="N1715" s="260"/>
      <c r="O1715" s="1"/>
      <c r="P1715" s="196"/>
      <c r="Q1715" s="451"/>
      <c r="R1715" s="445"/>
      <c r="S1715" s="445"/>
      <c r="T1715" s="426"/>
      <c r="U1715" s="1"/>
      <c r="V1715" s="1"/>
      <c r="W1715" s="1"/>
      <c r="X1715" s="1"/>
      <c r="Y1715" s="1"/>
    </row>
    <row r="1716" spans="1:31" customHeight="1" ht="51">
      <c r="B1716" s="266" t="s">
        <v>2355</v>
      </c>
      <c r="C1716" s="181" t="s">
        <v>2348</v>
      </c>
      <c r="D1716" s="181" t="s">
        <v>20</v>
      </c>
      <c r="E1716" s="181" t="s">
        <v>512</v>
      </c>
      <c r="F1716" s="587" t="s">
        <v>958</v>
      </c>
      <c r="G1716" s="588"/>
      <c r="H1716" s="588"/>
      <c r="I1716" s="589"/>
      <c r="J1716" s="257" t="s">
        <v>23</v>
      </c>
      <c r="K1716" s="202">
        <f>L1716+M1716</f>
        <v>720</v>
      </c>
      <c r="L1716" s="259">
        <v>720</v>
      </c>
    </row>
    <row r="1717" spans="1:31" customHeight="1" ht="51">
      <c r="B1717" s="266" t="s">
        <v>2356</v>
      </c>
      <c r="C1717" s="181" t="s">
        <v>2348</v>
      </c>
      <c r="D1717" s="181" t="s">
        <v>20</v>
      </c>
      <c r="E1717" s="181" t="s">
        <v>512</v>
      </c>
      <c r="F1717" s="587" t="s">
        <v>958</v>
      </c>
      <c r="G1717" s="588"/>
      <c r="H1717" s="588"/>
      <c r="I1717" s="589"/>
      <c r="J1717" s="257" t="s">
        <v>23</v>
      </c>
      <c r="K1717" s="202">
        <f>L1717+M1717</f>
        <v>1600</v>
      </c>
      <c r="L1717" s="259">
        <v>1600</v>
      </c>
    </row>
    <row r="1718" spans="1:31" customHeight="1" ht="51">
      <c r="B1718" s="266" t="s">
        <v>2357</v>
      </c>
      <c r="C1718" s="181" t="s">
        <v>2348</v>
      </c>
      <c r="D1718" s="181" t="s">
        <v>20</v>
      </c>
      <c r="E1718" s="181" t="s">
        <v>512</v>
      </c>
      <c r="F1718" s="587" t="s">
        <v>958</v>
      </c>
      <c r="G1718" s="588"/>
      <c r="H1718" s="588"/>
      <c r="I1718" s="589"/>
      <c r="J1718" s="257" t="s">
        <v>23</v>
      </c>
      <c r="K1718" s="202">
        <f>L1718+M1718</f>
        <v>975</v>
      </c>
      <c r="L1718" s="259">
        <v>975</v>
      </c>
    </row>
    <row r="1719" spans="1:31" customHeight="1" ht="51">
      <c r="B1719" s="266" t="s">
        <v>2358</v>
      </c>
      <c r="C1719" s="181" t="s">
        <v>2348</v>
      </c>
      <c r="D1719" s="181" t="s">
        <v>20</v>
      </c>
      <c r="E1719" s="181" t="s">
        <v>512</v>
      </c>
      <c r="F1719" s="587" t="s">
        <v>958</v>
      </c>
      <c r="G1719" s="588"/>
      <c r="H1719" s="588"/>
      <c r="I1719" s="589"/>
      <c r="J1719" s="257" t="s">
        <v>23</v>
      </c>
      <c r="K1719" s="202">
        <f>L1719+M1719</f>
        <v>1050</v>
      </c>
      <c r="L1719" s="259">
        <v>1050</v>
      </c>
    </row>
    <row r="1720" spans="1:31">
      <c r="F1720" s="587"/>
      <c r="G1720" s="588"/>
      <c r="H1720" s="588"/>
      <c r="I1720" s="589"/>
      <c r="K1720" s="255">
        <f>SUM(K1709:K1719)</f>
        <v>86435</v>
      </c>
      <c r="L1720" s="255"/>
      <c r="M1720" s="255"/>
    </row>
    <row r="1721" spans="1:31" customHeight="1" ht="25.5">
      <c r="A1721" s="264"/>
      <c r="B1721" s="244" t="s">
        <v>2359</v>
      </c>
      <c r="C1721" s="266"/>
      <c r="D1721" s="181"/>
      <c r="E1721" s="241"/>
      <c r="F1721" s="238"/>
      <c r="G1721" s="239"/>
      <c r="H1721" s="239"/>
      <c r="I1721" s="240"/>
      <c r="J1721" s="257"/>
      <c r="L1721" s="288"/>
    </row>
    <row r="1722" spans="1:31" customHeight="1" ht="18">
      <c r="A1722" s="264"/>
      <c r="B1722" s="390" t="s">
        <v>2360</v>
      </c>
      <c r="C1722" s="391" t="s">
        <v>493</v>
      </c>
      <c r="D1722" s="181" t="s">
        <v>20</v>
      </c>
      <c r="E1722" s="390" t="s">
        <v>21</v>
      </c>
      <c r="F1722" s="587" t="s">
        <v>1047</v>
      </c>
      <c r="G1722" s="588"/>
      <c r="H1722" s="588"/>
      <c r="I1722" s="589"/>
      <c r="J1722" s="257" t="s">
        <v>23</v>
      </c>
      <c r="K1722" s="259">
        <f>L1722</f>
        <v>600000</v>
      </c>
      <c r="L1722" s="288">
        <v>600000</v>
      </c>
    </row>
    <row r="1723" spans="1:31" customHeight="1" ht="18">
      <c r="A1723" s="264"/>
      <c r="B1723" s="390" t="s">
        <v>2361</v>
      </c>
      <c r="C1723" s="391" t="s">
        <v>493</v>
      </c>
      <c r="D1723" s="181" t="s">
        <v>20</v>
      </c>
      <c r="E1723" s="390" t="s">
        <v>21</v>
      </c>
      <c r="F1723" s="587" t="s">
        <v>1047</v>
      </c>
      <c r="G1723" s="588"/>
      <c r="H1723" s="588"/>
      <c r="I1723" s="589"/>
      <c r="J1723" s="257" t="s">
        <v>23</v>
      </c>
      <c r="K1723" s="259">
        <f>L1723</f>
        <v>250000</v>
      </c>
      <c r="L1723" s="288">
        <v>250000</v>
      </c>
    </row>
    <row r="1724" spans="1:31" customHeight="1" ht="28.5">
      <c r="A1724" s="264"/>
      <c r="B1724" s="390" t="s">
        <v>2362</v>
      </c>
      <c r="C1724" s="391" t="s">
        <v>493</v>
      </c>
      <c r="D1724" s="181" t="s">
        <v>20</v>
      </c>
      <c r="E1724" s="390" t="s">
        <v>42</v>
      </c>
      <c r="F1724" s="587" t="s">
        <v>1047</v>
      </c>
      <c r="G1724" s="588"/>
      <c r="H1724" s="588"/>
      <c r="I1724" s="589"/>
      <c r="J1724" s="257" t="s">
        <v>23</v>
      </c>
      <c r="K1724" s="259">
        <f>L1724</f>
        <v>120000</v>
      </c>
      <c r="L1724" s="288">
        <v>120000</v>
      </c>
    </row>
    <row r="1725" spans="1:31" customHeight="1" ht="24">
      <c r="A1725" s="264"/>
      <c r="B1725" s="390" t="s">
        <v>2363</v>
      </c>
      <c r="C1725" s="391" t="s">
        <v>493</v>
      </c>
      <c r="D1725" s="181" t="s">
        <v>20</v>
      </c>
      <c r="E1725" s="390" t="s">
        <v>42</v>
      </c>
      <c r="F1725" s="587" t="s">
        <v>1047</v>
      </c>
      <c r="G1725" s="588"/>
      <c r="H1725" s="588"/>
      <c r="I1725" s="589"/>
      <c r="J1725" s="257" t="s">
        <v>23</v>
      </c>
      <c r="K1725" s="259">
        <f>L1725</f>
        <v>150000</v>
      </c>
      <c r="L1725" s="288">
        <v>150000</v>
      </c>
    </row>
    <row r="1726" spans="1:31" customHeight="1" ht="33">
      <c r="A1726" s="264"/>
      <c r="B1726" s="390" t="s">
        <v>2364</v>
      </c>
      <c r="C1726" s="391" t="s">
        <v>493</v>
      </c>
      <c r="D1726" s="181" t="s">
        <v>20</v>
      </c>
      <c r="E1726" s="390" t="s">
        <v>42</v>
      </c>
      <c r="F1726" s="587" t="s">
        <v>1047</v>
      </c>
      <c r="G1726" s="588"/>
      <c r="H1726" s="588"/>
      <c r="I1726" s="589"/>
      <c r="J1726" s="257" t="s">
        <v>23</v>
      </c>
      <c r="K1726" s="259">
        <f>L1726</f>
        <v>150000</v>
      </c>
      <c r="L1726" s="288">
        <v>150000</v>
      </c>
    </row>
    <row r="1727" spans="1:31" customHeight="1" ht="40.5">
      <c r="A1727" s="264"/>
      <c r="B1727" s="392" t="s">
        <v>2365</v>
      </c>
      <c r="C1727" s="391" t="s">
        <v>493</v>
      </c>
      <c r="D1727" s="181" t="s">
        <v>20</v>
      </c>
      <c r="E1727" s="390" t="s">
        <v>42</v>
      </c>
      <c r="F1727" s="587" t="s">
        <v>1047</v>
      </c>
      <c r="G1727" s="588"/>
      <c r="H1727" s="588"/>
      <c r="I1727" s="589"/>
      <c r="J1727" s="257" t="s">
        <v>23</v>
      </c>
      <c r="K1727" s="259">
        <f>L1727</f>
        <v>100000</v>
      </c>
      <c r="L1727" s="288">
        <v>100000</v>
      </c>
    </row>
    <row r="1728" spans="1:31">
      <c r="F1728" s="587"/>
      <c r="G1728" s="588"/>
      <c r="H1728" s="588"/>
      <c r="I1728" s="589"/>
    </row>
    <row r="1729" spans="1:31">
      <c r="B1729" s="236" t="s">
        <v>352</v>
      </c>
      <c r="F1729" s="238"/>
      <c r="G1729" s="239"/>
      <c r="H1729" s="239"/>
      <c r="I1729" s="240"/>
    </row>
    <row r="1730" spans="1:31">
      <c r="B1730" s="289" t="s">
        <v>2366</v>
      </c>
      <c r="C1730" s="181"/>
      <c r="D1730" s="181"/>
      <c r="F1730" s="587"/>
      <c r="G1730" s="588"/>
      <c r="H1730" s="588"/>
      <c r="I1730" s="589"/>
    </row>
    <row r="1731" spans="1:31">
      <c r="B1731" s="244" t="s">
        <v>2367</v>
      </c>
      <c r="C1731" s="181"/>
      <c r="D1731" s="181"/>
      <c r="F1731" s="587"/>
      <c r="G1731" s="588"/>
      <c r="H1731" s="588"/>
      <c r="I1731" s="589"/>
    </row>
    <row r="1732" spans="1:31" customHeight="1" ht="51">
      <c r="B1732" s="266" t="s">
        <v>2368</v>
      </c>
      <c r="C1732" s="181" t="s">
        <v>35</v>
      </c>
      <c r="D1732" s="181" t="s">
        <v>20</v>
      </c>
      <c r="E1732" s="181" t="s">
        <v>512</v>
      </c>
      <c r="F1732" s="587" t="s">
        <v>933</v>
      </c>
      <c r="G1732" s="588"/>
      <c r="H1732" s="588"/>
      <c r="I1732" s="589"/>
      <c r="J1732" s="257" t="s">
        <v>23</v>
      </c>
      <c r="K1732" s="202">
        <f>L1732+M1732</f>
        <v>6000</v>
      </c>
      <c r="L1732" s="259">
        <v>6000</v>
      </c>
    </row>
    <row r="1733" spans="1:31" customHeight="1" ht="51" s="73" customFormat="1">
      <c r="A1733" s="258"/>
      <c r="B1733" s="266" t="s">
        <v>2369</v>
      </c>
      <c r="C1733" s="181" t="s">
        <v>35</v>
      </c>
      <c r="D1733" s="181" t="s">
        <v>20</v>
      </c>
      <c r="E1733" s="181" t="s">
        <v>512</v>
      </c>
      <c r="F1733" s="587" t="s">
        <v>933</v>
      </c>
      <c r="G1733" s="588"/>
      <c r="H1733" s="588"/>
      <c r="I1733" s="589"/>
      <c r="J1733" s="257" t="s">
        <v>23</v>
      </c>
      <c r="K1733" s="202">
        <f>L1733+M1733</f>
        <v>20000</v>
      </c>
      <c r="L1733" s="259">
        <v>20000</v>
      </c>
      <c r="M1733" s="259"/>
      <c r="N1733" s="260"/>
      <c r="O1733" s="1"/>
      <c r="P1733" s="196"/>
      <c r="Q1733" s="451"/>
      <c r="R1733" s="445"/>
      <c r="S1733" s="445"/>
      <c r="T1733" s="426"/>
      <c r="U1733" s="1"/>
      <c r="V1733" s="1"/>
      <c r="W1733" s="1"/>
      <c r="X1733" s="1"/>
      <c r="Y1733" s="1"/>
    </row>
    <row r="1734" spans="1:31" customHeight="1" ht="51" s="73" customFormat="1">
      <c r="A1734" s="258"/>
      <c r="B1734" s="242" t="s">
        <v>2370</v>
      </c>
      <c r="C1734" s="181" t="s">
        <v>35</v>
      </c>
      <c r="D1734" s="181" t="s">
        <v>20</v>
      </c>
      <c r="E1734" s="181" t="s">
        <v>512</v>
      </c>
      <c r="F1734" s="587" t="s">
        <v>933</v>
      </c>
      <c r="G1734" s="588"/>
      <c r="H1734" s="588"/>
      <c r="I1734" s="589"/>
      <c r="J1734" s="257" t="s">
        <v>23</v>
      </c>
      <c r="K1734" s="202">
        <f>L1734+M1734</f>
        <v>5000</v>
      </c>
      <c r="L1734" s="259">
        <v>5000</v>
      </c>
      <c r="M1734" s="259"/>
      <c r="N1734" s="260"/>
      <c r="O1734" s="1"/>
      <c r="P1734" s="196"/>
      <c r="Q1734" s="451"/>
      <c r="R1734" s="445"/>
      <c r="S1734" s="445"/>
      <c r="T1734" s="426"/>
      <c r="U1734" s="1"/>
      <c r="V1734" s="1"/>
      <c r="W1734" s="1"/>
      <c r="X1734" s="1"/>
      <c r="Y1734" s="1"/>
    </row>
    <row r="1735" spans="1:31" s="73" customFormat="1">
      <c r="A1735" s="258"/>
      <c r="B1735" s="244" t="s">
        <v>2371</v>
      </c>
      <c r="C1735" s="257"/>
      <c r="D1735" s="258"/>
      <c r="E1735" s="226"/>
      <c r="F1735" s="587"/>
      <c r="G1735" s="588"/>
      <c r="H1735" s="588"/>
      <c r="I1735" s="589"/>
      <c r="J1735" s="258"/>
      <c r="K1735" s="259"/>
      <c r="L1735" s="259"/>
      <c r="M1735" s="259"/>
      <c r="N1735" s="260"/>
      <c r="O1735" s="1"/>
      <c r="P1735" s="196"/>
      <c r="Q1735" s="451"/>
      <c r="R1735" s="445"/>
      <c r="S1735" s="445"/>
      <c r="T1735" s="426"/>
      <c r="U1735" s="1"/>
      <c r="V1735" s="1"/>
      <c r="W1735" s="1"/>
      <c r="X1735" s="1"/>
      <c r="Y1735" s="1"/>
    </row>
    <row r="1736" spans="1:31" customHeight="1" ht="51" s="73" customFormat="1">
      <c r="A1736" s="258"/>
      <c r="B1736" s="266" t="s">
        <v>2368</v>
      </c>
      <c r="C1736" s="181" t="s">
        <v>35</v>
      </c>
      <c r="D1736" s="181" t="s">
        <v>20</v>
      </c>
      <c r="E1736" s="181" t="s">
        <v>512</v>
      </c>
      <c r="F1736" s="587" t="s">
        <v>966</v>
      </c>
      <c r="G1736" s="588"/>
      <c r="H1736" s="588"/>
      <c r="I1736" s="589"/>
      <c r="J1736" s="257" t="s">
        <v>23</v>
      </c>
      <c r="K1736" s="202">
        <f>L1736+M1736</f>
        <v>12000</v>
      </c>
      <c r="L1736" s="259">
        <v>12000</v>
      </c>
      <c r="M1736" s="259"/>
      <c r="N1736" s="260"/>
      <c r="O1736" s="1"/>
      <c r="P1736" s="196"/>
      <c r="Q1736" s="451"/>
      <c r="R1736" s="445"/>
      <c r="S1736" s="445"/>
      <c r="T1736" s="426"/>
      <c r="U1736" s="1"/>
      <c r="V1736" s="1"/>
      <c r="W1736" s="1"/>
      <c r="X1736" s="1"/>
      <c r="Y1736" s="1"/>
    </row>
    <row r="1737" spans="1:31" customHeight="1" ht="51" s="73" customFormat="1">
      <c r="A1737" s="258"/>
      <c r="B1737" s="266" t="s">
        <v>2369</v>
      </c>
      <c r="C1737" s="181" t="s">
        <v>35</v>
      </c>
      <c r="D1737" s="181" t="s">
        <v>20</v>
      </c>
      <c r="E1737" s="181" t="s">
        <v>512</v>
      </c>
      <c r="F1737" s="587" t="s">
        <v>966</v>
      </c>
      <c r="G1737" s="588"/>
      <c r="H1737" s="588"/>
      <c r="I1737" s="589"/>
      <c r="J1737" s="257" t="s">
        <v>23</v>
      </c>
      <c r="K1737" s="202">
        <f>L1737+M1737</f>
        <v>15000</v>
      </c>
      <c r="L1737" s="259">
        <v>15000</v>
      </c>
      <c r="M1737" s="259"/>
      <c r="N1737" s="260"/>
      <c r="O1737" s="1"/>
      <c r="P1737" s="196"/>
      <c r="Q1737" s="451"/>
      <c r="R1737" s="445"/>
      <c r="S1737" s="445"/>
      <c r="T1737" s="426"/>
      <c r="U1737" s="1"/>
      <c r="V1737" s="1"/>
      <c r="W1737" s="1"/>
      <c r="X1737" s="1"/>
      <c r="Y1737" s="1"/>
    </row>
    <row r="1738" spans="1:31" customHeight="1" ht="51" s="73" customFormat="1">
      <c r="A1738" s="258"/>
      <c r="B1738" s="242" t="s">
        <v>2372</v>
      </c>
      <c r="C1738" s="181" t="s">
        <v>35</v>
      </c>
      <c r="D1738" s="181" t="s">
        <v>20</v>
      </c>
      <c r="E1738" s="181" t="s">
        <v>512</v>
      </c>
      <c r="F1738" s="587" t="s">
        <v>966</v>
      </c>
      <c r="G1738" s="588"/>
      <c r="H1738" s="588"/>
      <c r="I1738" s="589"/>
      <c r="J1738" s="257" t="s">
        <v>23</v>
      </c>
      <c r="K1738" s="202">
        <f>L1738+M1738</f>
        <v>7500</v>
      </c>
      <c r="L1738" s="259">
        <v>7500</v>
      </c>
      <c r="M1738" s="259"/>
      <c r="N1738" s="260"/>
      <c r="O1738" s="1"/>
      <c r="P1738" s="196"/>
      <c r="Q1738" s="451"/>
      <c r="R1738" s="445"/>
      <c r="S1738" s="445"/>
      <c r="T1738" s="426"/>
      <c r="U1738" s="1"/>
      <c r="V1738" s="1"/>
      <c r="W1738" s="1"/>
      <c r="X1738" s="1"/>
      <c r="Y1738" s="1"/>
    </row>
    <row r="1739" spans="1:31" customHeight="1" ht="51" s="73" customFormat="1">
      <c r="A1739" s="258"/>
      <c r="B1739" s="266" t="s">
        <v>2373</v>
      </c>
      <c r="C1739" s="181" t="s">
        <v>35</v>
      </c>
      <c r="D1739" s="181" t="s">
        <v>20</v>
      </c>
      <c r="E1739" s="181" t="s">
        <v>512</v>
      </c>
      <c r="F1739" s="587" t="s">
        <v>966</v>
      </c>
      <c r="G1739" s="588"/>
      <c r="H1739" s="588"/>
      <c r="I1739" s="589"/>
      <c r="J1739" s="257" t="s">
        <v>23</v>
      </c>
      <c r="K1739" s="202">
        <f>L1739+M1739</f>
        <v>5000</v>
      </c>
      <c r="L1739" s="259">
        <v>5000</v>
      </c>
      <c r="M1739" s="259"/>
      <c r="N1739" s="260"/>
      <c r="O1739" s="1"/>
      <c r="P1739" s="196"/>
      <c r="Q1739" s="451"/>
      <c r="R1739" s="445"/>
      <c r="S1739" s="445"/>
      <c r="T1739" s="426"/>
      <c r="U1739" s="1"/>
      <c r="V1739" s="1"/>
      <c r="W1739" s="1"/>
      <c r="X1739" s="1"/>
      <c r="Y1739" s="1"/>
    </row>
    <row r="1740" spans="1:31">
      <c r="B1740" s="244" t="s">
        <v>2374</v>
      </c>
      <c r="F1740" s="587"/>
      <c r="G1740" s="588"/>
      <c r="H1740" s="588"/>
      <c r="I1740" s="589"/>
    </row>
    <row r="1741" spans="1:31" customHeight="1" ht="51">
      <c r="B1741" s="266" t="s">
        <v>2375</v>
      </c>
      <c r="C1741" s="181" t="s">
        <v>35</v>
      </c>
      <c r="D1741" s="181" t="s">
        <v>20</v>
      </c>
      <c r="E1741" s="181" t="s">
        <v>512</v>
      </c>
      <c r="F1741" s="587" t="s">
        <v>595</v>
      </c>
      <c r="G1741" s="588"/>
      <c r="H1741" s="588"/>
      <c r="I1741" s="589"/>
      <c r="J1741" s="257" t="s">
        <v>23</v>
      </c>
      <c r="K1741" s="202">
        <f>L1741+M1741</f>
        <v>60000</v>
      </c>
      <c r="L1741" s="259">
        <v>60000</v>
      </c>
    </row>
    <row r="1742" spans="1:31" customHeight="1" ht="51">
      <c r="B1742" s="266" t="s">
        <v>2376</v>
      </c>
      <c r="C1742" s="181" t="s">
        <v>35</v>
      </c>
      <c r="D1742" s="181" t="s">
        <v>20</v>
      </c>
      <c r="E1742" s="181" t="s">
        <v>512</v>
      </c>
      <c r="F1742" s="587" t="s">
        <v>595</v>
      </c>
      <c r="G1742" s="588"/>
      <c r="H1742" s="588"/>
      <c r="I1742" s="589"/>
      <c r="J1742" s="257" t="s">
        <v>23</v>
      </c>
      <c r="K1742" s="202">
        <f>L1742+M1742</f>
        <v>6000</v>
      </c>
      <c r="L1742" s="259">
        <v>6000</v>
      </c>
    </row>
    <row r="1743" spans="1:31" customHeight="1" ht="51">
      <c r="B1743" s="266" t="s">
        <v>2377</v>
      </c>
      <c r="C1743" s="181" t="s">
        <v>35</v>
      </c>
      <c r="D1743" s="181" t="s">
        <v>20</v>
      </c>
      <c r="E1743" s="181" t="s">
        <v>512</v>
      </c>
      <c r="F1743" s="587" t="s">
        <v>595</v>
      </c>
      <c r="G1743" s="588"/>
      <c r="H1743" s="588"/>
      <c r="I1743" s="589"/>
      <c r="J1743" s="257" t="s">
        <v>23</v>
      </c>
      <c r="K1743" s="202">
        <f>L1743+M1743</f>
        <v>3000</v>
      </c>
      <c r="L1743" s="259">
        <v>3000</v>
      </c>
    </row>
    <row r="1744" spans="1:31" customHeight="1" ht="51">
      <c r="B1744" s="266" t="s">
        <v>2378</v>
      </c>
      <c r="C1744" s="181" t="s">
        <v>35</v>
      </c>
      <c r="D1744" s="181" t="s">
        <v>20</v>
      </c>
      <c r="E1744" s="181" t="s">
        <v>512</v>
      </c>
      <c r="F1744" s="587" t="s">
        <v>595</v>
      </c>
      <c r="G1744" s="588"/>
      <c r="H1744" s="588"/>
      <c r="I1744" s="589"/>
      <c r="J1744" s="257" t="s">
        <v>23</v>
      </c>
      <c r="K1744" s="202">
        <f>L1744+M1744</f>
        <v>500</v>
      </c>
      <c r="L1744" s="259">
        <v>500</v>
      </c>
    </row>
    <row r="1745" spans="1:31" customHeight="1" ht="51">
      <c r="B1745" s="242" t="s">
        <v>2379</v>
      </c>
      <c r="C1745" s="181" t="s">
        <v>35</v>
      </c>
      <c r="D1745" s="181" t="s">
        <v>20</v>
      </c>
      <c r="E1745" s="181" t="s">
        <v>512</v>
      </c>
      <c r="F1745" s="587" t="s">
        <v>595</v>
      </c>
      <c r="G1745" s="588"/>
      <c r="H1745" s="588"/>
      <c r="I1745" s="589"/>
      <c r="J1745" s="257" t="s">
        <v>23</v>
      </c>
      <c r="K1745" s="202">
        <f>L1745+M1745</f>
        <v>500</v>
      </c>
      <c r="L1745" s="259">
        <v>500</v>
      </c>
    </row>
    <row r="1746" spans="1:31">
      <c r="B1746" s="244" t="s">
        <v>2380</v>
      </c>
      <c r="F1746" s="587"/>
      <c r="G1746" s="588"/>
      <c r="H1746" s="588"/>
      <c r="I1746" s="589"/>
    </row>
    <row r="1747" spans="1:31" customHeight="1" ht="51">
      <c r="B1747" s="266" t="s">
        <v>2381</v>
      </c>
      <c r="C1747" s="181" t="s">
        <v>35</v>
      </c>
      <c r="D1747" s="181" t="s">
        <v>20</v>
      </c>
      <c r="E1747" s="181" t="s">
        <v>512</v>
      </c>
      <c r="F1747" s="587" t="s">
        <v>973</v>
      </c>
      <c r="G1747" s="588"/>
      <c r="H1747" s="588"/>
      <c r="I1747" s="589"/>
      <c r="J1747" s="257" t="s">
        <v>23</v>
      </c>
      <c r="K1747" s="202">
        <f>L1747+M1747</f>
        <v>56000</v>
      </c>
      <c r="L1747" s="259">
        <v>56000</v>
      </c>
    </row>
    <row r="1748" spans="1:31" customHeight="1" ht="51">
      <c r="B1748" s="266" t="s">
        <v>2382</v>
      </c>
      <c r="C1748" s="181" t="s">
        <v>35</v>
      </c>
      <c r="D1748" s="181" t="s">
        <v>20</v>
      </c>
      <c r="E1748" s="181" t="s">
        <v>512</v>
      </c>
      <c r="F1748" s="587" t="s">
        <v>973</v>
      </c>
      <c r="G1748" s="588"/>
      <c r="H1748" s="588"/>
      <c r="I1748" s="589"/>
      <c r="J1748" s="257" t="s">
        <v>23</v>
      </c>
      <c r="K1748" s="202">
        <f>L1748+M1748</f>
        <v>14000</v>
      </c>
      <c r="L1748" s="259">
        <v>14000</v>
      </c>
    </row>
    <row r="1749" spans="1:31" customHeight="1" ht="25.5" s="73" customFormat="1">
      <c r="A1749" s="258"/>
      <c r="B1749" s="244" t="s">
        <v>2383</v>
      </c>
      <c r="C1749" s="257"/>
      <c r="D1749" s="258"/>
      <c r="E1749" s="226"/>
      <c r="F1749" s="587"/>
      <c r="G1749" s="588"/>
      <c r="H1749" s="588"/>
      <c r="I1749" s="589"/>
      <c r="J1749" s="258"/>
      <c r="K1749" s="259"/>
      <c r="L1749" s="259"/>
      <c r="M1749" s="259"/>
      <c r="N1749" s="260"/>
      <c r="O1749" s="1"/>
      <c r="P1749" s="196"/>
      <c r="Q1749" s="451"/>
      <c r="R1749" s="445"/>
      <c r="S1749" s="445"/>
      <c r="T1749" s="426"/>
      <c r="U1749" s="1"/>
      <c r="V1749" s="1"/>
      <c r="W1749" s="1"/>
      <c r="X1749" s="1"/>
      <c r="Y1749" s="1"/>
    </row>
    <row r="1750" spans="1:31" s="73" customFormat="1">
      <c r="A1750" s="258"/>
      <c r="B1750" s="242" t="s">
        <v>2384</v>
      </c>
      <c r="C1750" s="181"/>
      <c r="D1750" s="181"/>
      <c r="E1750" s="181"/>
      <c r="F1750" s="587"/>
      <c r="G1750" s="588"/>
      <c r="H1750" s="588"/>
      <c r="I1750" s="589"/>
      <c r="J1750" s="258"/>
      <c r="K1750" s="259"/>
      <c r="L1750" s="259"/>
      <c r="M1750" s="259"/>
      <c r="N1750" s="260"/>
      <c r="O1750" s="1"/>
      <c r="P1750" s="196"/>
      <c r="Q1750" s="451"/>
      <c r="R1750" s="445"/>
      <c r="S1750" s="445"/>
      <c r="T1750" s="426"/>
      <c r="U1750" s="1"/>
      <c r="V1750" s="1"/>
      <c r="W1750" s="1"/>
      <c r="X1750" s="1"/>
      <c r="Y1750" s="1"/>
    </row>
    <row r="1751" spans="1:31" customHeight="1" ht="51">
      <c r="B1751" s="242" t="s">
        <v>2385</v>
      </c>
      <c r="C1751" s="181" t="s">
        <v>35</v>
      </c>
      <c r="D1751" s="181" t="s">
        <v>20</v>
      </c>
      <c r="E1751" s="181" t="s">
        <v>512</v>
      </c>
      <c r="F1751" s="587" t="s">
        <v>2386</v>
      </c>
      <c r="G1751" s="588"/>
      <c r="H1751" s="588"/>
      <c r="I1751" s="589"/>
      <c r="J1751" s="257" t="s">
        <v>23</v>
      </c>
      <c r="K1751" s="202">
        <f>L1751+M1751</f>
        <v>211750</v>
      </c>
      <c r="L1751" s="259">
        <v>211750</v>
      </c>
    </row>
    <row r="1752" spans="1:31">
      <c r="B1752" s="242" t="s">
        <v>2387</v>
      </c>
      <c r="C1752" s="181"/>
      <c r="D1752" s="181"/>
      <c r="E1752" s="181"/>
      <c r="F1752" s="587"/>
      <c r="G1752" s="588"/>
      <c r="H1752" s="588"/>
      <c r="I1752" s="589"/>
    </row>
    <row r="1753" spans="1:31" customHeight="1" ht="51">
      <c r="B1753" s="242" t="s">
        <v>2388</v>
      </c>
      <c r="C1753" s="181" t="s">
        <v>35</v>
      </c>
      <c r="D1753" s="181" t="s">
        <v>20</v>
      </c>
      <c r="E1753" s="181" t="s">
        <v>512</v>
      </c>
      <c r="F1753" s="587" t="s">
        <v>2389</v>
      </c>
      <c r="G1753" s="588"/>
      <c r="H1753" s="588"/>
      <c r="I1753" s="589"/>
      <c r="J1753" s="257" t="s">
        <v>23</v>
      </c>
      <c r="K1753" s="202">
        <f>L1753+M1753</f>
        <v>16700</v>
      </c>
      <c r="L1753" s="259">
        <v>16700</v>
      </c>
    </row>
    <row r="1754" spans="1:31" customHeight="1" ht="51" s="73" customFormat="1">
      <c r="A1754" s="258"/>
      <c r="B1754" s="266" t="s">
        <v>2390</v>
      </c>
      <c r="C1754" s="181" t="s">
        <v>35</v>
      </c>
      <c r="D1754" s="181" t="s">
        <v>20</v>
      </c>
      <c r="E1754" s="181" t="s">
        <v>512</v>
      </c>
      <c r="F1754" s="587" t="s">
        <v>2389</v>
      </c>
      <c r="G1754" s="588"/>
      <c r="H1754" s="588"/>
      <c r="I1754" s="589"/>
      <c r="J1754" s="257" t="s">
        <v>23</v>
      </c>
      <c r="K1754" s="202">
        <f>L1754+M1754</f>
        <v>12000</v>
      </c>
      <c r="L1754" s="259">
        <v>12000</v>
      </c>
      <c r="M1754" s="259"/>
      <c r="N1754" s="260"/>
      <c r="O1754" s="1"/>
      <c r="P1754" s="196"/>
      <c r="Q1754" s="451"/>
      <c r="R1754" s="445"/>
      <c r="S1754" s="445"/>
      <c r="T1754" s="426"/>
      <c r="U1754" s="1"/>
      <c r="V1754" s="1"/>
      <c r="W1754" s="1"/>
      <c r="X1754" s="1"/>
      <c r="Y1754" s="1"/>
    </row>
    <row r="1755" spans="1:31" customHeight="1" ht="51" s="73" customFormat="1">
      <c r="A1755" s="258"/>
      <c r="B1755" s="242" t="s">
        <v>2385</v>
      </c>
      <c r="C1755" s="181" t="s">
        <v>35</v>
      </c>
      <c r="D1755" s="181" t="s">
        <v>20</v>
      </c>
      <c r="E1755" s="181" t="s">
        <v>512</v>
      </c>
      <c r="F1755" s="587" t="s">
        <v>2389</v>
      </c>
      <c r="G1755" s="588"/>
      <c r="H1755" s="588"/>
      <c r="I1755" s="589"/>
      <c r="J1755" s="257" t="s">
        <v>23</v>
      </c>
      <c r="K1755" s="202">
        <f>L1755+M1755</f>
        <v>38500</v>
      </c>
      <c r="L1755" s="259">
        <v>38500</v>
      </c>
      <c r="M1755" s="259"/>
      <c r="N1755" s="260"/>
      <c r="O1755" s="1"/>
      <c r="P1755" s="196"/>
      <c r="Q1755" s="451"/>
      <c r="R1755" s="445"/>
      <c r="S1755" s="445"/>
      <c r="T1755" s="426"/>
      <c r="U1755" s="1"/>
      <c r="V1755" s="1"/>
      <c r="W1755" s="1"/>
      <c r="X1755" s="1"/>
      <c r="Y1755" s="1"/>
    </row>
    <row r="1756" spans="1:31" customHeight="1" ht="51" s="73" customFormat="1">
      <c r="A1756" s="258"/>
      <c r="B1756" s="244" t="s">
        <v>2391</v>
      </c>
      <c r="C1756" s="257"/>
      <c r="D1756" s="258"/>
      <c r="E1756" s="226"/>
      <c r="F1756" s="587"/>
      <c r="G1756" s="588"/>
      <c r="H1756" s="588"/>
      <c r="I1756" s="589"/>
      <c r="J1756" s="258"/>
      <c r="K1756" s="259"/>
      <c r="L1756" s="259"/>
      <c r="M1756" s="259"/>
      <c r="N1756" s="260"/>
      <c r="O1756" s="1"/>
      <c r="P1756" s="196"/>
      <c r="Q1756" s="451"/>
      <c r="R1756" s="445"/>
      <c r="S1756" s="445"/>
      <c r="T1756" s="426"/>
      <c r="U1756" s="1"/>
      <c r="V1756" s="1"/>
      <c r="W1756" s="1"/>
      <c r="X1756" s="1"/>
      <c r="Y1756" s="1"/>
    </row>
    <row r="1757" spans="1:31" customHeight="1" ht="51" s="73" customFormat="1">
      <c r="A1757" s="258"/>
      <c r="B1757" s="266" t="s">
        <v>2381</v>
      </c>
      <c r="C1757" s="181" t="s">
        <v>35</v>
      </c>
      <c r="D1757" s="181" t="s">
        <v>20</v>
      </c>
      <c r="E1757" s="181" t="s">
        <v>512</v>
      </c>
      <c r="F1757" s="587" t="s">
        <v>2392</v>
      </c>
      <c r="G1757" s="588"/>
      <c r="H1757" s="588"/>
      <c r="I1757" s="589"/>
      <c r="J1757" s="257" t="s">
        <v>23</v>
      </c>
      <c r="K1757" s="202">
        <f>L1757+M1757</f>
        <v>13800</v>
      </c>
      <c r="L1757" s="259">
        <v>13800</v>
      </c>
      <c r="M1757" s="259"/>
      <c r="N1757" s="260"/>
      <c r="O1757" s="1"/>
      <c r="P1757" s="196"/>
      <c r="Q1757" s="451"/>
      <c r="R1757" s="445"/>
      <c r="S1757" s="445"/>
      <c r="T1757" s="426"/>
      <c r="U1757" s="1"/>
      <c r="V1757" s="1"/>
      <c r="W1757" s="1"/>
      <c r="X1757" s="1"/>
      <c r="Y1757" s="1"/>
    </row>
    <row r="1758" spans="1:31" customHeight="1" ht="51" s="73" customFormat="1">
      <c r="A1758" s="258"/>
      <c r="B1758" s="266" t="s">
        <v>2390</v>
      </c>
      <c r="C1758" s="181" t="s">
        <v>35</v>
      </c>
      <c r="D1758" s="181" t="s">
        <v>20</v>
      </c>
      <c r="E1758" s="181" t="s">
        <v>512</v>
      </c>
      <c r="F1758" s="587" t="s">
        <v>2392</v>
      </c>
      <c r="G1758" s="588"/>
      <c r="H1758" s="588"/>
      <c r="I1758" s="589"/>
      <c r="J1758" s="257" t="s">
        <v>23</v>
      </c>
      <c r="K1758" s="202">
        <f>L1758+M1758</f>
        <v>20700</v>
      </c>
      <c r="L1758" s="259">
        <v>20700</v>
      </c>
      <c r="M1758" s="259"/>
      <c r="N1758" s="260"/>
      <c r="O1758" s="1"/>
      <c r="P1758" s="196"/>
      <c r="Q1758" s="451"/>
      <c r="R1758" s="445"/>
      <c r="S1758" s="445"/>
      <c r="T1758" s="426"/>
      <c r="U1758" s="1"/>
      <c r="V1758" s="1"/>
      <c r="W1758" s="1"/>
      <c r="X1758" s="1"/>
      <c r="Y1758" s="1"/>
    </row>
    <row r="1759" spans="1:31" customHeight="1" ht="51" s="73" customFormat="1">
      <c r="A1759" s="258"/>
      <c r="B1759" s="266" t="s">
        <v>2385</v>
      </c>
      <c r="C1759" s="181" t="s">
        <v>35</v>
      </c>
      <c r="D1759" s="181" t="s">
        <v>20</v>
      </c>
      <c r="E1759" s="181" t="s">
        <v>512</v>
      </c>
      <c r="F1759" s="587" t="s">
        <v>2392</v>
      </c>
      <c r="G1759" s="588"/>
      <c r="H1759" s="588"/>
      <c r="I1759" s="589"/>
      <c r="J1759" s="257" t="s">
        <v>23</v>
      </c>
      <c r="K1759" s="202">
        <f>L1759+M1759</f>
        <v>48300</v>
      </c>
      <c r="L1759" s="259">
        <v>48300</v>
      </c>
      <c r="M1759" s="259"/>
      <c r="N1759" s="260"/>
      <c r="O1759" s="1"/>
      <c r="P1759" s="196"/>
      <c r="Q1759" s="451"/>
      <c r="R1759" s="445"/>
      <c r="S1759" s="445"/>
      <c r="T1759" s="426"/>
      <c r="U1759" s="1"/>
      <c r="V1759" s="1"/>
      <c r="W1759" s="1"/>
      <c r="X1759" s="1"/>
      <c r="Y1759" s="1"/>
    </row>
    <row r="1760" spans="1:31" s="73" customFormat="1">
      <c r="A1760" s="258"/>
      <c r="B1760" s="243" t="s">
        <v>2393</v>
      </c>
      <c r="C1760" s="257"/>
      <c r="D1760" s="258"/>
      <c r="E1760" s="226"/>
      <c r="F1760" s="587"/>
      <c r="G1760" s="588"/>
      <c r="H1760" s="588"/>
      <c r="I1760" s="589"/>
      <c r="J1760" s="258"/>
      <c r="K1760" s="259"/>
      <c r="L1760" s="259"/>
      <c r="M1760" s="259"/>
      <c r="N1760" s="260"/>
      <c r="O1760" s="1"/>
      <c r="P1760" s="196"/>
      <c r="Q1760" s="451"/>
      <c r="R1760" s="445"/>
      <c r="S1760" s="445"/>
      <c r="T1760" s="426"/>
      <c r="U1760" s="1"/>
      <c r="V1760" s="1"/>
      <c r="W1760" s="1"/>
      <c r="X1760" s="1"/>
      <c r="Y1760" s="1"/>
    </row>
    <row r="1761" spans="1:31" customHeight="1" ht="51">
      <c r="B1761" s="242" t="s">
        <v>2388</v>
      </c>
      <c r="C1761" s="181" t="s">
        <v>35</v>
      </c>
      <c r="D1761" s="181" t="s">
        <v>20</v>
      </c>
      <c r="E1761" s="181" t="s">
        <v>512</v>
      </c>
      <c r="F1761" s="587" t="s">
        <v>2264</v>
      </c>
      <c r="G1761" s="588"/>
      <c r="H1761" s="588"/>
      <c r="I1761" s="589"/>
      <c r="J1761" s="257" t="s">
        <v>23</v>
      </c>
      <c r="K1761" s="202">
        <f>L1761+M1761</f>
        <v>8000</v>
      </c>
      <c r="L1761" s="259">
        <v>8000</v>
      </c>
    </row>
    <row r="1762" spans="1:31" customHeight="1" ht="51">
      <c r="B1762" s="242" t="s">
        <v>2390</v>
      </c>
      <c r="C1762" s="181" t="s">
        <v>35</v>
      </c>
      <c r="D1762" s="181" t="s">
        <v>20</v>
      </c>
      <c r="E1762" s="181" t="s">
        <v>512</v>
      </c>
      <c r="F1762" s="587" t="s">
        <v>2264</v>
      </c>
      <c r="G1762" s="588"/>
      <c r="H1762" s="588"/>
      <c r="I1762" s="589"/>
      <c r="J1762" s="257" t="s">
        <v>23</v>
      </c>
      <c r="K1762" s="202">
        <f>L1762+M1762</f>
        <v>12000</v>
      </c>
      <c r="L1762" s="259">
        <v>12000</v>
      </c>
    </row>
    <row r="1763" spans="1:31" customHeight="1" ht="51">
      <c r="B1763" s="242" t="s">
        <v>2394</v>
      </c>
      <c r="C1763" s="181" t="s">
        <v>35</v>
      </c>
      <c r="D1763" s="181" t="s">
        <v>20</v>
      </c>
      <c r="E1763" s="181" t="s">
        <v>512</v>
      </c>
      <c r="F1763" s="587" t="s">
        <v>2264</v>
      </c>
      <c r="G1763" s="588"/>
      <c r="H1763" s="588"/>
      <c r="I1763" s="589"/>
      <c r="J1763" s="257" t="s">
        <v>23</v>
      </c>
      <c r="K1763" s="202">
        <f>L1763+M1763</f>
        <v>8000</v>
      </c>
      <c r="L1763" s="259">
        <v>8000</v>
      </c>
    </row>
    <row r="1764" spans="1:31">
      <c r="B1764" s="244" t="s">
        <v>2395</v>
      </c>
      <c r="F1764" s="587"/>
      <c r="G1764" s="588"/>
      <c r="H1764" s="588"/>
      <c r="I1764" s="589"/>
    </row>
    <row r="1765" spans="1:31" customHeight="1" ht="51">
      <c r="B1765" s="266" t="s">
        <v>2396</v>
      </c>
      <c r="C1765" s="181" t="s">
        <v>35</v>
      </c>
      <c r="D1765" s="181" t="s">
        <v>20</v>
      </c>
      <c r="E1765" s="181" t="s">
        <v>512</v>
      </c>
      <c r="F1765" s="587" t="s">
        <v>2397</v>
      </c>
      <c r="G1765" s="588"/>
      <c r="H1765" s="588"/>
      <c r="I1765" s="589"/>
      <c r="J1765" s="257" t="s">
        <v>23</v>
      </c>
      <c r="K1765" s="202">
        <f>L1765+M1765</f>
        <v>167700</v>
      </c>
      <c r="L1765" s="259">
        <v>167700</v>
      </c>
    </row>
    <row r="1766" spans="1:31" customHeight="1" ht="51">
      <c r="B1766" s="266" t="s">
        <v>2398</v>
      </c>
      <c r="C1766" s="181" t="s">
        <v>35</v>
      </c>
      <c r="D1766" s="181" t="s">
        <v>20</v>
      </c>
      <c r="E1766" s="181" t="s">
        <v>512</v>
      </c>
      <c r="F1766" s="587" t="s">
        <v>2397</v>
      </c>
      <c r="G1766" s="588"/>
      <c r="H1766" s="588"/>
      <c r="I1766" s="589"/>
      <c r="J1766" s="257" t="s">
        <v>23</v>
      </c>
      <c r="K1766" s="202">
        <f>L1766+M1766</f>
        <v>51300</v>
      </c>
      <c r="L1766" s="259">
        <v>51300</v>
      </c>
    </row>
    <row r="1767" spans="1:31">
      <c r="B1767" s="244" t="s">
        <v>2399</v>
      </c>
      <c r="F1767" s="587"/>
      <c r="G1767" s="588"/>
      <c r="H1767" s="588"/>
      <c r="I1767" s="589"/>
    </row>
    <row r="1768" spans="1:31" customHeight="1" ht="51">
      <c r="B1768" s="241" t="s">
        <v>2400</v>
      </c>
      <c r="C1768" s="181" t="s">
        <v>35</v>
      </c>
      <c r="D1768" s="181" t="s">
        <v>20</v>
      </c>
      <c r="E1768" s="181" t="s">
        <v>512</v>
      </c>
      <c r="F1768" s="587" t="s">
        <v>2397</v>
      </c>
      <c r="G1768" s="588"/>
      <c r="H1768" s="588"/>
      <c r="I1768" s="589"/>
      <c r="J1768" s="257" t="s">
        <v>23</v>
      </c>
      <c r="K1768" s="202">
        <f>L1768+M1768</f>
        <v>382700</v>
      </c>
      <c r="L1768" s="259">
        <v>382700</v>
      </c>
    </row>
    <row r="1769" spans="1:31" customHeight="1" ht="25.5">
      <c r="B1769" s="244" t="s">
        <v>2401</v>
      </c>
      <c r="F1769" s="587"/>
      <c r="G1769" s="588"/>
      <c r="H1769" s="588"/>
      <c r="I1769" s="589"/>
    </row>
    <row r="1770" spans="1:31" customHeight="1" ht="51" s="73" customFormat="1">
      <c r="A1770" s="258"/>
      <c r="B1770" s="266" t="s">
        <v>2402</v>
      </c>
      <c r="C1770" s="181" t="s">
        <v>35</v>
      </c>
      <c r="D1770" s="181" t="s">
        <v>20</v>
      </c>
      <c r="E1770" s="181" t="s">
        <v>512</v>
      </c>
      <c r="F1770" s="587" t="s">
        <v>1047</v>
      </c>
      <c r="G1770" s="588"/>
      <c r="H1770" s="588"/>
      <c r="I1770" s="589"/>
      <c r="J1770" s="257" t="s">
        <v>23</v>
      </c>
      <c r="K1770" s="202">
        <f>L1770+M1770</f>
        <v>12000</v>
      </c>
      <c r="L1770" s="259">
        <v>12000</v>
      </c>
      <c r="M1770" s="259"/>
      <c r="N1770" s="260"/>
      <c r="O1770" s="1"/>
      <c r="P1770" s="196"/>
      <c r="Q1770" s="451"/>
      <c r="R1770" s="445"/>
      <c r="S1770" s="445"/>
      <c r="T1770" s="426"/>
      <c r="U1770" s="1"/>
      <c r="V1770" s="1"/>
      <c r="W1770" s="1"/>
      <c r="X1770" s="1"/>
      <c r="Y1770" s="1"/>
    </row>
    <row r="1771" spans="1:31" customHeight="1" ht="51" s="73" customFormat="1">
      <c r="A1771" s="258"/>
      <c r="B1771" s="266" t="s">
        <v>2403</v>
      </c>
      <c r="C1771" s="181" t="s">
        <v>35</v>
      </c>
      <c r="D1771" s="181" t="s">
        <v>20</v>
      </c>
      <c r="E1771" s="181" t="s">
        <v>512</v>
      </c>
      <c r="F1771" s="587" t="s">
        <v>1047</v>
      </c>
      <c r="G1771" s="588"/>
      <c r="H1771" s="588"/>
      <c r="I1771" s="589"/>
      <c r="J1771" s="257" t="s">
        <v>23</v>
      </c>
      <c r="K1771" s="202">
        <f>L1771+M1771</f>
        <v>9000</v>
      </c>
      <c r="L1771" s="259">
        <v>9000</v>
      </c>
      <c r="M1771" s="259"/>
      <c r="N1771" s="260"/>
      <c r="O1771" s="1"/>
      <c r="P1771" s="196"/>
      <c r="Q1771" s="451"/>
      <c r="R1771" s="445"/>
      <c r="S1771" s="445"/>
      <c r="T1771" s="426"/>
      <c r="U1771" s="1"/>
      <c r="V1771" s="1"/>
      <c r="W1771" s="1"/>
      <c r="X1771" s="1"/>
      <c r="Y1771" s="1"/>
    </row>
    <row r="1772" spans="1:31" customHeight="1" ht="51">
      <c r="B1772" s="242" t="s">
        <v>2404</v>
      </c>
      <c r="C1772" s="181" t="s">
        <v>35</v>
      </c>
      <c r="D1772" s="181" t="s">
        <v>20</v>
      </c>
      <c r="E1772" s="181" t="s">
        <v>512</v>
      </c>
      <c r="F1772" s="587" t="s">
        <v>1047</v>
      </c>
      <c r="G1772" s="588"/>
      <c r="H1772" s="588"/>
      <c r="I1772" s="589"/>
      <c r="J1772" s="257" t="s">
        <v>23</v>
      </c>
      <c r="K1772" s="202">
        <f>L1772+M1772</f>
        <v>13500</v>
      </c>
      <c r="L1772" s="259">
        <v>13500</v>
      </c>
    </row>
    <row r="1773" spans="1:31" customHeight="1" ht="51" s="73" customFormat="1">
      <c r="A1773" s="258"/>
      <c r="B1773" s="266" t="s">
        <v>2405</v>
      </c>
      <c r="C1773" s="181" t="s">
        <v>35</v>
      </c>
      <c r="D1773" s="181" t="s">
        <v>20</v>
      </c>
      <c r="E1773" s="181" t="s">
        <v>512</v>
      </c>
      <c r="F1773" s="587" t="s">
        <v>1047</v>
      </c>
      <c r="G1773" s="588"/>
      <c r="H1773" s="588"/>
      <c r="I1773" s="589"/>
      <c r="J1773" s="257" t="s">
        <v>23</v>
      </c>
      <c r="K1773" s="202">
        <f>L1773+M1773</f>
        <v>3600</v>
      </c>
      <c r="L1773" s="259">
        <v>3600</v>
      </c>
      <c r="M1773" s="259"/>
      <c r="N1773" s="260"/>
      <c r="O1773" s="1"/>
      <c r="P1773" s="196"/>
      <c r="Q1773" s="451"/>
      <c r="R1773" s="445"/>
      <c r="S1773" s="445"/>
      <c r="T1773" s="426"/>
      <c r="U1773" s="1"/>
      <c r="V1773" s="1"/>
      <c r="W1773" s="1"/>
      <c r="X1773" s="1"/>
      <c r="Y1773" s="1"/>
    </row>
    <row r="1774" spans="1:31" customHeight="1" ht="51">
      <c r="B1774" s="242" t="s">
        <v>2406</v>
      </c>
      <c r="C1774" s="181" t="s">
        <v>35</v>
      </c>
      <c r="D1774" s="181" t="s">
        <v>20</v>
      </c>
      <c r="E1774" s="181" t="s">
        <v>512</v>
      </c>
      <c r="F1774" s="587" t="s">
        <v>1047</v>
      </c>
      <c r="G1774" s="588"/>
      <c r="H1774" s="588"/>
      <c r="I1774" s="589"/>
      <c r="J1774" s="257" t="s">
        <v>23</v>
      </c>
      <c r="K1774" s="202">
        <f>L1774+M1774</f>
        <v>7200</v>
      </c>
      <c r="L1774" s="259">
        <v>7200</v>
      </c>
    </row>
    <row r="1775" spans="1:31" customHeight="1" ht="51">
      <c r="B1775" s="266" t="s">
        <v>2407</v>
      </c>
      <c r="C1775" s="181" t="s">
        <v>35</v>
      </c>
      <c r="D1775" s="181" t="s">
        <v>20</v>
      </c>
      <c r="E1775" s="181" t="s">
        <v>512</v>
      </c>
      <c r="F1775" s="587" t="s">
        <v>1047</v>
      </c>
      <c r="G1775" s="588"/>
      <c r="H1775" s="588"/>
      <c r="I1775" s="589"/>
      <c r="J1775" s="257" t="s">
        <v>23</v>
      </c>
      <c r="K1775" s="202">
        <f>L1775+M1775</f>
        <v>3600</v>
      </c>
      <c r="L1775" s="259">
        <v>3600</v>
      </c>
    </row>
    <row r="1776" spans="1:31" customHeight="1" ht="51">
      <c r="B1776" s="266" t="s">
        <v>2408</v>
      </c>
      <c r="C1776" s="181" t="s">
        <v>35</v>
      </c>
      <c r="D1776" s="181" t="s">
        <v>20</v>
      </c>
      <c r="E1776" s="181" t="s">
        <v>512</v>
      </c>
      <c r="F1776" s="587" t="s">
        <v>1047</v>
      </c>
      <c r="G1776" s="588"/>
      <c r="H1776" s="588"/>
      <c r="I1776" s="589"/>
      <c r="J1776" s="257" t="s">
        <v>23</v>
      </c>
      <c r="K1776" s="202">
        <f>L1776+M1776</f>
        <v>18000</v>
      </c>
      <c r="L1776" s="259">
        <v>18000</v>
      </c>
    </row>
    <row r="1777" spans="1:31" customHeight="1" ht="51">
      <c r="B1777" s="266" t="s">
        <v>2409</v>
      </c>
      <c r="C1777" s="181" t="s">
        <v>35</v>
      </c>
      <c r="D1777" s="181" t="s">
        <v>20</v>
      </c>
      <c r="E1777" s="181" t="s">
        <v>512</v>
      </c>
      <c r="F1777" s="587" t="s">
        <v>1047</v>
      </c>
      <c r="G1777" s="588"/>
      <c r="H1777" s="588"/>
      <c r="I1777" s="589"/>
      <c r="J1777" s="257" t="s">
        <v>23</v>
      </c>
      <c r="K1777" s="202">
        <f>L1777+M1777</f>
        <v>8400</v>
      </c>
      <c r="L1777" s="259">
        <v>8400</v>
      </c>
    </row>
    <row r="1778" spans="1:31" customHeight="1" ht="51">
      <c r="B1778" s="266" t="s">
        <v>2410</v>
      </c>
      <c r="C1778" s="181" t="s">
        <v>35</v>
      </c>
      <c r="D1778" s="181" t="s">
        <v>20</v>
      </c>
      <c r="E1778" s="181" t="s">
        <v>512</v>
      </c>
      <c r="F1778" s="587" t="s">
        <v>1047</v>
      </c>
      <c r="G1778" s="588"/>
      <c r="H1778" s="588"/>
      <c r="I1778" s="589"/>
      <c r="J1778" s="257" t="s">
        <v>23</v>
      </c>
      <c r="K1778" s="202">
        <f>L1778+M1778</f>
        <v>7200</v>
      </c>
      <c r="L1778" s="259">
        <v>7200</v>
      </c>
    </row>
    <row r="1779" spans="1:31" customHeight="1" ht="25.5">
      <c r="B1779" s="231" t="s">
        <v>2411</v>
      </c>
      <c r="F1779" s="587"/>
      <c r="G1779" s="588"/>
      <c r="H1779" s="588"/>
      <c r="I1779" s="589"/>
    </row>
    <row r="1780" spans="1:31" customHeight="1" ht="51">
      <c r="B1780" s="290" t="s">
        <v>2388</v>
      </c>
      <c r="C1780" s="181" t="s">
        <v>35</v>
      </c>
      <c r="D1780" s="181" t="s">
        <v>20</v>
      </c>
      <c r="E1780" s="181" t="s">
        <v>512</v>
      </c>
      <c r="F1780" s="587" t="s">
        <v>2412</v>
      </c>
      <c r="G1780" s="588"/>
      <c r="H1780" s="588"/>
      <c r="I1780" s="589"/>
      <c r="J1780" s="257" t="s">
        <v>23</v>
      </c>
      <c r="K1780" s="202">
        <f>L1780+M1780</f>
        <v>11000</v>
      </c>
      <c r="L1780" s="259">
        <v>11000</v>
      </c>
    </row>
    <row r="1781" spans="1:31" customHeight="1" ht="51">
      <c r="B1781" s="290" t="s">
        <v>2390</v>
      </c>
      <c r="C1781" s="181" t="s">
        <v>35</v>
      </c>
      <c r="D1781" s="181" t="s">
        <v>20</v>
      </c>
      <c r="E1781" s="181" t="s">
        <v>512</v>
      </c>
      <c r="F1781" s="587" t="s">
        <v>2412</v>
      </c>
      <c r="G1781" s="588"/>
      <c r="H1781" s="588"/>
      <c r="I1781" s="589"/>
      <c r="J1781" s="257" t="s">
        <v>23</v>
      </c>
      <c r="K1781" s="202">
        <f>L1781+M1781</f>
        <v>16500</v>
      </c>
      <c r="L1781" s="259">
        <v>16500</v>
      </c>
    </row>
    <row r="1782" spans="1:31" customHeight="1" ht="51">
      <c r="B1782" s="290" t="s">
        <v>2394</v>
      </c>
      <c r="C1782" s="181" t="s">
        <v>35</v>
      </c>
      <c r="D1782" s="181" t="s">
        <v>20</v>
      </c>
      <c r="E1782" s="181" t="s">
        <v>512</v>
      </c>
      <c r="F1782" s="587" t="s">
        <v>2412</v>
      </c>
      <c r="G1782" s="588"/>
      <c r="H1782" s="588"/>
      <c r="I1782" s="589"/>
      <c r="J1782" s="257" t="s">
        <v>23</v>
      </c>
      <c r="K1782" s="202">
        <f>L1782+M1782</f>
        <v>11000</v>
      </c>
      <c r="L1782" s="259">
        <v>11000</v>
      </c>
    </row>
    <row r="1783" spans="1:31" customHeight="1" ht="51" s="73" customFormat="1">
      <c r="A1783" s="258"/>
      <c r="B1783" s="290" t="s">
        <v>2413</v>
      </c>
      <c r="C1783" s="181" t="s">
        <v>35</v>
      </c>
      <c r="D1783" s="181" t="s">
        <v>20</v>
      </c>
      <c r="E1783" s="181" t="s">
        <v>512</v>
      </c>
      <c r="F1783" s="587" t="s">
        <v>2412</v>
      </c>
      <c r="G1783" s="588"/>
      <c r="H1783" s="588"/>
      <c r="I1783" s="589"/>
      <c r="J1783" s="257" t="s">
        <v>23</v>
      </c>
      <c r="K1783" s="202">
        <f>L1783+M1783</f>
        <v>15050</v>
      </c>
      <c r="L1783" s="259">
        <v>15050</v>
      </c>
      <c r="M1783" s="259"/>
      <c r="N1783" s="260"/>
      <c r="O1783" s="1"/>
      <c r="P1783" s="196"/>
      <c r="Q1783" s="451"/>
      <c r="R1783" s="445"/>
      <c r="S1783" s="445"/>
      <c r="T1783" s="426"/>
      <c r="U1783" s="1"/>
      <c r="V1783" s="1"/>
      <c r="W1783" s="1"/>
      <c r="X1783" s="1"/>
      <c r="Y1783" s="1"/>
    </row>
    <row r="1784" spans="1:31" customHeight="1" ht="51" s="73" customFormat="1">
      <c r="A1784" s="258"/>
      <c r="B1784" s="290" t="s">
        <v>2382</v>
      </c>
      <c r="C1784" s="181" t="s">
        <v>35</v>
      </c>
      <c r="D1784" s="181" t="s">
        <v>20</v>
      </c>
      <c r="E1784" s="181" t="s">
        <v>512</v>
      </c>
      <c r="F1784" s="587" t="s">
        <v>2412</v>
      </c>
      <c r="G1784" s="588"/>
      <c r="H1784" s="588"/>
      <c r="I1784" s="589"/>
      <c r="J1784" s="257" t="s">
        <v>23</v>
      </c>
      <c r="K1784" s="202">
        <f>L1784+M1784</f>
        <v>1500</v>
      </c>
      <c r="L1784" s="259">
        <v>1500</v>
      </c>
      <c r="M1784" s="259"/>
      <c r="N1784" s="260"/>
      <c r="O1784" s="1"/>
      <c r="P1784" s="196"/>
      <c r="Q1784" s="451"/>
      <c r="R1784" s="445"/>
      <c r="S1784" s="445"/>
      <c r="T1784" s="426"/>
      <c r="U1784" s="1"/>
      <c r="V1784" s="1"/>
      <c r="W1784" s="1"/>
      <c r="X1784" s="1"/>
      <c r="Y1784" s="1"/>
    </row>
    <row r="1785" spans="1:31" customHeight="1" ht="25.5">
      <c r="B1785" s="291" t="s">
        <v>2414</v>
      </c>
      <c r="F1785" s="587"/>
      <c r="G1785" s="588"/>
      <c r="H1785" s="588"/>
      <c r="I1785" s="589"/>
    </row>
    <row r="1786" spans="1:31">
      <c r="B1786" s="292" t="s">
        <v>2415</v>
      </c>
      <c r="C1786" s="181" t="s">
        <v>35</v>
      </c>
      <c r="D1786" s="181" t="s">
        <v>20</v>
      </c>
      <c r="E1786" s="226" t="s">
        <v>21</v>
      </c>
      <c r="F1786" s="587" t="s">
        <v>2416</v>
      </c>
      <c r="G1786" s="588"/>
      <c r="H1786" s="588"/>
      <c r="I1786" s="589"/>
      <c r="J1786" s="257" t="s">
        <v>23</v>
      </c>
      <c r="K1786" s="202">
        <f>L1786+M1786</f>
        <v>350000</v>
      </c>
      <c r="L1786" s="259">
        <v>350000</v>
      </c>
    </row>
    <row r="1787" spans="1:31">
      <c r="B1787" s="292" t="s">
        <v>2417</v>
      </c>
      <c r="C1787" s="181" t="s">
        <v>35</v>
      </c>
      <c r="D1787" s="181" t="s">
        <v>20</v>
      </c>
      <c r="E1787" s="226" t="s">
        <v>21</v>
      </c>
      <c r="F1787" s="587" t="s">
        <v>2416</v>
      </c>
      <c r="G1787" s="588"/>
      <c r="H1787" s="588"/>
      <c r="I1787" s="589"/>
      <c r="J1787" s="257" t="s">
        <v>23</v>
      </c>
      <c r="K1787" s="202">
        <f>L1787+M1787</f>
        <v>180000</v>
      </c>
      <c r="L1787" s="259">
        <v>180000</v>
      </c>
    </row>
    <row r="1788" spans="1:31" customHeight="1" ht="25.5">
      <c r="B1788" s="244" t="s">
        <v>2418</v>
      </c>
      <c r="F1788" s="587"/>
      <c r="G1788" s="588"/>
      <c r="H1788" s="588"/>
      <c r="I1788" s="589"/>
    </row>
    <row r="1789" spans="1:31" customHeight="1" ht="51">
      <c r="B1789" s="292" t="s">
        <v>2419</v>
      </c>
      <c r="C1789" s="181" t="s">
        <v>35</v>
      </c>
      <c r="D1789" s="181" t="s">
        <v>20</v>
      </c>
      <c r="E1789" s="181" t="s">
        <v>512</v>
      </c>
      <c r="F1789" s="587" t="s">
        <v>2416</v>
      </c>
      <c r="G1789" s="588"/>
      <c r="H1789" s="588"/>
      <c r="I1789" s="589"/>
      <c r="J1789" s="257" t="s">
        <v>23</v>
      </c>
      <c r="K1789" s="202">
        <f>L1789+M1789</f>
        <v>70000</v>
      </c>
      <c r="L1789" s="259">
        <v>70000</v>
      </c>
    </row>
    <row r="1790" spans="1:31" customHeight="1" ht="51" s="73" customFormat="1">
      <c r="A1790" s="258"/>
      <c r="B1790" s="292" t="s">
        <v>2420</v>
      </c>
      <c r="C1790" s="181" t="s">
        <v>35</v>
      </c>
      <c r="D1790" s="181" t="s">
        <v>20</v>
      </c>
      <c r="E1790" s="181" t="s">
        <v>512</v>
      </c>
      <c r="F1790" s="587" t="s">
        <v>2416</v>
      </c>
      <c r="G1790" s="588"/>
      <c r="H1790" s="588"/>
      <c r="I1790" s="589"/>
      <c r="J1790" s="257" t="s">
        <v>23</v>
      </c>
      <c r="K1790" s="202">
        <f>L1790+M1790</f>
        <v>70000</v>
      </c>
      <c r="L1790" s="259">
        <v>70000</v>
      </c>
      <c r="M1790" s="259"/>
      <c r="N1790" s="260"/>
      <c r="O1790" s="1"/>
      <c r="P1790" s="196"/>
      <c r="Q1790" s="451"/>
      <c r="R1790" s="445"/>
      <c r="S1790" s="445"/>
      <c r="T1790" s="426"/>
      <c r="U1790" s="1"/>
      <c r="V1790" s="1"/>
      <c r="W1790" s="1"/>
      <c r="X1790" s="1"/>
      <c r="Y1790" s="1"/>
    </row>
    <row r="1791" spans="1:31" customHeight="1" ht="51" s="73" customFormat="1">
      <c r="A1791" s="258"/>
      <c r="B1791" s="292" t="s">
        <v>2421</v>
      </c>
      <c r="C1791" s="181" t="s">
        <v>35</v>
      </c>
      <c r="D1791" s="181" t="s">
        <v>20</v>
      </c>
      <c r="E1791" s="181" t="s">
        <v>512</v>
      </c>
      <c r="F1791" s="587" t="s">
        <v>2416</v>
      </c>
      <c r="G1791" s="588"/>
      <c r="H1791" s="588"/>
      <c r="I1791" s="589"/>
      <c r="J1791" s="257" t="s">
        <v>23</v>
      </c>
      <c r="K1791" s="202">
        <f>L1791+M1791</f>
        <v>70000</v>
      </c>
      <c r="L1791" s="259">
        <v>70000</v>
      </c>
      <c r="M1791" s="259"/>
      <c r="N1791" s="260"/>
      <c r="O1791" s="1"/>
      <c r="P1791" s="196"/>
      <c r="Q1791" s="451"/>
      <c r="R1791" s="445"/>
      <c r="S1791" s="445"/>
      <c r="T1791" s="426"/>
      <c r="U1791" s="1"/>
      <c r="V1791" s="1"/>
      <c r="W1791" s="1"/>
      <c r="X1791" s="1"/>
      <c r="Y1791" s="1"/>
    </row>
    <row r="1792" spans="1:31" customHeight="1" ht="51">
      <c r="B1792" s="266" t="s">
        <v>2422</v>
      </c>
      <c r="C1792" s="181" t="s">
        <v>35</v>
      </c>
      <c r="D1792" s="181" t="s">
        <v>20</v>
      </c>
      <c r="E1792" s="181" t="s">
        <v>512</v>
      </c>
      <c r="F1792" s="587" t="s">
        <v>2416</v>
      </c>
      <c r="G1792" s="588"/>
      <c r="H1792" s="588"/>
      <c r="I1792" s="589"/>
      <c r="J1792" s="257" t="s">
        <v>23</v>
      </c>
      <c r="K1792" s="202">
        <f>L1792+M1792</f>
        <v>35000</v>
      </c>
      <c r="L1792" s="259">
        <v>35000</v>
      </c>
    </row>
    <row r="1793" spans="1:31" customHeight="1" ht="51">
      <c r="B1793" s="266" t="s">
        <v>2388</v>
      </c>
      <c r="C1793" s="181" t="s">
        <v>35</v>
      </c>
      <c r="D1793" s="181" t="s">
        <v>20</v>
      </c>
      <c r="E1793" s="181" t="s">
        <v>512</v>
      </c>
      <c r="F1793" s="587" t="s">
        <v>2416</v>
      </c>
      <c r="G1793" s="588"/>
      <c r="H1793" s="588"/>
      <c r="I1793" s="589"/>
      <c r="J1793" s="257" t="s">
        <v>23</v>
      </c>
      <c r="K1793" s="202">
        <f>L1793+M1793</f>
        <v>7000</v>
      </c>
      <c r="L1793" s="259">
        <v>7000</v>
      </c>
    </row>
    <row r="1794" spans="1:31">
      <c r="B1794" s="244" t="s">
        <v>2423</v>
      </c>
      <c r="F1794" s="587"/>
      <c r="G1794" s="588"/>
      <c r="H1794" s="588"/>
      <c r="I1794" s="589"/>
    </row>
    <row r="1795" spans="1:31" customHeight="1" ht="51">
      <c r="B1795" s="266" t="s">
        <v>2424</v>
      </c>
      <c r="C1795" s="181" t="s">
        <v>35</v>
      </c>
      <c r="D1795" s="181" t="s">
        <v>20</v>
      </c>
      <c r="E1795" s="181" t="s">
        <v>512</v>
      </c>
      <c r="F1795" s="587" t="s">
        <v>2261</v>
      </c>
      <c r="G1795" s="588"/>
      <c r="H1795" s="588"/>
      <c r="I1795" s="589"/>
      <c r="J1795" s="257" t="s">
        <v>23</v>
      </c>
      <c r="K1795" s="202">
        <f>L1795+M1795</f>
        <v>150000</v>
      </c>
      <c r="L1795" s="259">
        <v>150000</v>
      </c>
    </row>
    <row r="1796" spans="1:31" customHeight="1" ht="51">
      <c r="B1796" s="266" t="s">
        <v>2388</v>
      </c>
      <c r="C1796" s="181" t="s">
        <v>35</v>
      </c>
      <c r="D1796" s="181" t="s">
        <v>20</v>
      </c>
      <c r="E1796" s="181" t="s">
        <v>512</v>
      </c>
      <c r="F1796" s="587" t="s">
        <v>2261</v>
      </c>
      <c r="G1796" s="588"/>
      <c r="H1796" s="588"/>
      <c r="I1796" s="589"/>
      <c r="J1796" s="257" t="s">
        <v>23</v>
      </c>
      <c r="K1796" s="202">
        <f>L1796+M1796</f>
        <v>12000</v>
      </c>
      <c r="L1796" s="259">
        <v>12000</v>
      </c>
    </row>
    <row r="1797" spans="1:31" customHeight="1" ht="51" s="73" customFormat="1">
      <c r="A1797" s="258"/>
      <c r="B1797" s="266" t="s">
        <v>2390</v>
      </c>
      <c r="C1797" s="181" t="s">
        <v>35</v>
      </c>
      <c r="D1797" s="181" t="s">
        <v>20</v>
      </c>
      <c r="E1797" s="181" t="s">
        <v>512</v>
      </c>
      <c r="F1797" s="587" t="s">
        <v>2261</v>
      </c>
      <c r="G1797" s="588"/>
      <c r="H1797" s="588"/>
      <c r="I1797" s="589"/>
      <c r="J1797" s="257" t="s">
        <v>23</v>
      </c>
      <c r="K1797" s="202">
        <f>L1797+M1797</f>
        <v>18000</v>
      </c>
      <c r="L1797" s="259">
        <v>18000</v>
      </c>
      <c r="M1797" s="259"/>
      <c r="N1797" s="260"/>
      <c r="O1797" s="1"/>
      <c r="P1797" s="196"/>
      <c r="Q1797" s="451"/>
      <c r="R1797" s="445"/>
      <c r="S1797" s="445"/>
      <c r="T1797" s="426"/>
      <c r="U1797" s="1"/>
      <c r="V1797" s="1"/>
      <c r="W1797" s="1"/>
      <c r="X1797" s="1"/>
      <c r="Y1797" s="1"/>
    </row>
    <row r="1798" spans="1:31" customHeight="1" ht="51" s="73" customFormat="1">
      <c r="A1798" s="258"/>
      <c r="B1798" s="266" t="s">
        <v>2394</v>
      </c>
      <c r="C1798" s="181" t="s">
        <v>35</v>
      </c>
      <c r="D1798" s="181" t="s">
        <v>20</v>
      </c>
      <c r="E1798" s="181" t="s">
        <v>512</v>
      </c>
      <c r="F1798" s="587" t="s">
        <v>2261</v>
      </c>
      <c r="G1798" s="588"/>
      <c r="H1798" s="588"/>
      <c r="I1798" s="589"/>
      <c r="J1798" s="257" t="s">
        <v>23</v>
      </c>
      <c r="K1798" s="202">
        <f>L1798+M1798</f>
        <v>12000</v>
      </c>
      <c r="L1798" s="259">
        <v>12000</v>
      </c>
      <c r="M1798" s="259"/>
      <c r="N1798" s="260"/>
      <c r="O1798" s="1"/>
      <c r="P1798" s="196"/>
      <c r="Q1798" s="451"/>
      <c r="R1798" s="445"/>
      <c r="S1798" s="445"/>
      <c r="T1798" s="426"/>
      <c r="U1798" s="1"/>
      <c r="V1798" s="1"/>
      <c r="W1798" s="1"/>
      <c r="X1798" s="1"/>
      <c r="Y1798" s="1"/>
    </row>
    <row r="1799" spans="1:31" customHeight="1" ht="25.5">
      <c r="B1799" s="291" t="s">
        <v>2425</v>
      </c>
      <c r="C1799" s="181"/>
      <c r="D1799" s="181"/>
      <c r="E1799" s="181"/>
      <c r="F1799" s="587"/>
      <c r="G1799" s="588"/>
      <c r="H1799" s="588"/>
      <c r="I1799" s="589"/>
    </row>
    <row r="1800" spans="1:31" customHeight="1" ht="51">
      <c r="B1800" s="292" t="s">
        <v>2426</v>
      </c>
      <c r="C1800" s="181" t="s">
        <v>35</v>
      </c>
      <c r="D1800" s="181" t="s">
        <v>20</v>
      </c>
      <c r="E1800" s="181" t="s">
        <v>512</v>
      </c>
      <c r="F1800" s="587" t="s">
        <v>973</v>
      </c>
      <c r="G1800" s="588"/>
      <c r="H1800" s="588"/>
      <c r="I1800" s="589"/>
      <c r="J1800" s="257" t="s">
        <v>23</v>
      </c>
      <c r="K1800" s="202">
        <f>L1800+M1800</f>
        <v>108000</v>
      </c>
      <c r="L1800" s="259">
        <v>108000</v>
      </c>
    </row>
    <row r="1801" spans="1:31" customHeight="1" ht="51">
      <c r="B1801" s="292" t="s">
        <v>2388</v>
      </c>
      <c r="C1801" s="181" t="s">
        <v>35</v>
      </c>
      <c r="D1801" s="181" t="s">
        <v>20</v>
      </c>
      <c r="E1801" s="181" t="s">
        <v>512</v>
      </c>
      <c r="F1801" s="587" t="s">
        <v>973</v>
      </c>
      <c r="G1801" s="588"/>
      <c r="H1801" s="588"/>
      <c r="I1801" s="589"/>
      <c r="J1801" s="257" t="s">
        <v>23</v>
      </c>
      <c r="K1801" s="202">
        <f>L1801+M1801</f>
        <v>36000</v>
      </c>
      <c r="L1801" s="259">
        <v>36000</v>
      </c>
    </row>
    <row r="1802" spans="1:31" customHeight="1" ht="51" s="73" customFormat="1">
      <c r="A1802" s="258"/>
      <c r="B1802" s="292" t="s">
        <v>2390</v>
      </c>
      <c r="C1802" s="181" t="s">
        <v>35</v>
      </c>
      <c r="D1802" s="181" t="s">
        <v>20</v>
      </c>
      <c r="E1802" s="181" t="s">
        <v>512</v>
      </c>
      <c r="F1802" s="587" t="s">
        <v>973</v>
      </c>
      <c r="G1802" s="588"/>
      <c r="H1802" s="588"/>
      <c r="I1802" s="589"/>
      <c r="J1802" s="257" t="s">
        <v>23</v>
      </c>
      <c r="K1802" s="202">
        <f>L1802+M1802</f>
        <v>54000</v>
      </c>
      <c r="L1802" s="259">
        <v>54000</v>
      </c>
      <c r="M1802" s="259"/>
      <c r="N1802" s="260"/>
      <c r="O1802" s="1"/>
      <c r="P1802" s="196"/>
      <c r="Q1802" s="451"/>
      <c r="R1802" s="445"/>
      <c r="S1802" s="445"/>
      <c r="T1802" s="426"/>
      <c r="U1802" s="1"/>
      <c r="V1802" s="1"/>
      <c r="W1802" s="1"/>
      <c r="X1802" s="1"/>
      <c r="Y1802" s="1"/>
    </row>
    <row r="1803" spans="1:31" customHeight="1" ht="51" s="73" customFormat="1">
      <c r="A1803" s="258"/>
      <c r="B1803" s="292" t="s">
        <v>2394</v>
      </c>
      <c r="C1803" s="181" t="s">
        <v>35</v>
      </c>
      <c r="D1803" s="181" t="s">
        <v>20</v>
      </c>
      <c r="E1803" s="181" t="s">
        <v>512</v>
      </c>
      <c r="F1803" s="587" t="s">
        <v>973</v>
      </c>
      <c r="G1803" s="588"/>
      <c r="H1803" s="588"/>
      <c r="I1803" s="589"/>
      <c r="J1803" s="257" t="s">
        <v>23</v>
      </c>
      <c r="K1803" s="202">
        <f>L1803+M1803</f>
        <v>36000</v>
      </c>
      <c r="L1803" s="259">
        <v>36000</v>
      </c>
      <c r="M1803" s="259"/>
      <c r="N1803" s="260"/>
      <c r="O1803" s="1"/>
      <c r="P1803" s="196"/>
      <c r="Q1803" s="451"/>
      <c r="R1803" s="445"/>
      <c r="S1803" s="445"/>
      <c r="T1803" s="426"/>
      <c r="U1803" s="1"/>
      <c r="V1803" s="1"/>
      <c r="W1803" s="1"/>
      <c r="X1803" s="1"/>
      <c r="Y1803" s="1"/>
    </row>
    <row r="1804" spans="1:31" customHeight="1" ht="25.5">
      <c r="B1804" s="291" t="s">
        <v>2427</v>
      </c>
      <c r="F1804" s="587"/>
      <c r="G1804" s="588"/>
      <c r="H1804" s="588"/>
      <c r="I1804" s="589"/>
    </row>
    <row r="1805" spans="1:31" customHeight="1" ht="51">
      <c r="B1805" s="292" t="s">
        <v>2428</v>
      </c>
      <c r="C1805" s="181" t="s">
        <v>35</v>
      </c>
      <c r="D1805" s="181" t="s">
        <v>20</v>
      </c>
      <c r="E1805" s="181" t="s">
        <v>512</v>
      </c>
      <c r="F1805" s="587" t="s">
        <v>2416</v>
      </c>
      <c r="G1805" s="588"/>
      <c r="H1805" s="588"/>
      <c r="I1805" s="589"/>
      <c r="J1805" s="257" t="s">
        <v>23</v>
      </c>
      <c r="K1805" s="202">
        <f>L1805+M1805</f>
        <v>414000</v>
      </c>
      <c r="L1805" s="259">
        <v>414000</v>
      </c>
    </row>
    <row r="1806" spans="1:31">
      <c r="B1806" s="244" t="s">
        <v>610</v>
      </c>
      <c r="F1806" s="587"/>
      <c r="G1806" s="588"/>
      <c r="H1806" s="588"/>
      <c r="I1806" s="589"/>
    </row>
    <row r="1807" spans="1:31" customHeight="1" ht="51" s="73" customFormat="1">
      <c r="A1807" s="258"/>
      <c r="B1807" s="266" t="s">
        <v>2429</v>
      </c>
      <c r="C1807" s="181" t="s">
        <v>35</v>
      </c>
      <c r="D1807" s="181" t="s">
        <v>20</v>
      </c>
      <c r="E1807" s="181" t="s">
        <v>512</v>
      </c>
      <c r="F1807" s="587" t="s">
        <v>1000</v>
      </c>
      <c r="G1807" s="588"/>
      <c r="H1807" s="588"/>
      <c r="I1807" s="589"/>
      <c r="J1807" s="257" t="s">
        <v>23</v>
      </c>
      <c r="K1807" s="202">
        <f>L1807+M1807</f>
        <v>1500</v>
      </c>
      <c r="L1807" s="259">
        <v>1500</v>
      </c>
      <c r="M1807" s="259"/>
      <c r="N1807" s="260"/>
      <c r="O1807" s="1"/>
      <c r="P1807" s="196"/>
      <c r="Q1807" s="451"/>
      <c r="R1807" s="445"/>
      <c r="S1807" s="445"/>
      <c r="T1807" s="426"/>
      <c r="U1807" s="1"/>
      <c r="V1807" s="1"/>
      <c r="W1807" s="1"/>
      <c r="X1807" s="1"/>
      <c r="Y1807" s="1"/>
    </row>
    <row r="1808" spans="1:31" customHeight="1" ht="51" s="73" customFormat="1">
      <c r="A1808" s="258"/>
      <c r="B1808" s="266" t="s">
        <v>2430</v>
      </c>
      <c r="C1808" s="181" t="s">
        <v>35</v>
      </c>
      <c r="D1808" s="181" t="s">
        <v>20</v>
      </c>
      <c r="E1808" s="181" t="s">
        <v>512</v>
      </c>
      <c r="F1808" s="587" t="s">
        <v>1000</v>
      </c>
      <c r="G1808" s="588"/>
      <c r="H1808" s="588"/>
      <c r="I1808" s="589"/>
      <c r="J1808" s="257" t="s">
        <v>23</v>
      </c>
      <c r="K1808" s="202">
        <f>L1808+M1808</f>
        <v>2000</v>
      </c>
      <c r="L1808" s="259">
        <v>2000</v>
      </c>
      <c r="M1808" s="259"/>
      <c r="N1808" s="260"/>
      <c r="O1808" s="1"/>
      <c r="P1808" s="196"/>
      <c r="Q1808" s="451"/>
      <c r="R1808" s="445"/>
      <c r="S1808" s="445"/>
      <c r="T1808" s="426"/>
      <c r="U1808" s="1"/>
      <c r="V1808" s="1"/>
      <c r="W1808" s="1"/>
      <c r="X1808" s="1"/>
      <c r="Y1808" s="1"/>
    </row>
    <row r="1809" spans="1:31" customHeight="1" ht="51">
      <c r="B1809" s="266" t="s">
        <v>2431</v>
      </c>
      <c r="C1809" s="181" t="s">
        <v>35</v>
      </c>
      <c r="D1809" s="181" t="s">
        <v>20</v>
      </c>
      <c r="E1809" s="181" t="s">
        <v>512</v>
      </c>
      <c r="F1809" s="587" t="s">
        <v>1000</v>
      </c>
      <c r="G1809" s="588"/>
      <c r="H1809" s="588"/>
      <c r="I1809" s="589"/>
      <c r="J1809" s="257" t="s">
        <v>23</v>
      </c>
      <c r="K1809" s="202">
        <f>L1809+M1809</f>
        <v>1500</v>
      </c>
      <c r="L1809" s="259">
        <v>1500</v>
      </c>
    </row>
    <row r="1810" spans="1:31" customHeight="1" ht="51">
      <c r="B1810" s="266" t="s">
        <v>2432</v>
      </c>
      <c r="C1810" s="181" t="s">
        <v>35</v>
      </c>
      <c r="D1810" s="181" t="s">
        <v>20</v>
      </c>
      <c r="E1810" s="181" t="s">
        <v>512</v>
      </c>
      <c r="F1810" s="587" t="s">
        <v>1000</v>
      </c>
      <c r="G1810" s="588"/>
      <c r="H1810" s="588"/>
      <c r="I1810" s="589"/>
      <c r="J1810" s="257" t="s">
        <v>23</v>
      </c>
      <c r="K1810" s="202">
        <f>L1810+M1810</f>
        <v>1500</v>
      </c>
      <c r="L1810" s="259">
        <v>1500</v>
      </c>
    </row>
    <row r="1811" spans="1:31" customHeight="1" ht="51">
      <c r="B1811" s="266" t="s">
        <v>2433</v>
      </c>
      <c r="C1811" s="181" t="s">
        <v>35</v>
      </c>
      <c r="D1811" s="181" t="s">
        <v>20</v>
      </c>
      <c r="E1811" s="181" t="s">
        <v>512</v>
      </c>
      <c r="F1811" s="587" t="s">
        <v>1000</v>
      </c>
      <c r="G1811" s="588"/>
      <c r="H1811" s="588"/>
      <c r="I1811" s="589"/>
      <c r="J1811" s="257" t="s">
        <v>23</v>
      </c>
      <c r="K1811" s="202">
        <f>L1811+M1811</f>
        <v>2250</v>
      </c>
      <c r="L1811" s="259">
        <v>2250</v>
      </c>
    </row>
    <row r="1812" spans="1:31" customHeight="1" ht="51">
      <c r="B1812" s="266" t="s">
        <v>2434</v>
      </c>
      <c r="C1812" s="181" t="s">
        <v>35</v>
      </c>
      <c r="D1812" s="181" t="s">
        <v>20</v>
      </c>
      <c r="E1812" s="181" t="s">
        <v>512</v>
      </c>
      <c r="F1812" s="587" t="s">
        <v>1000</v>
      </c>
      <c r="G1812" s="588"/>
      <c r="H1812" s="588"/>
      <c r="I1812" s="589"/>
      <c r="J1812" s="257" t="s">
        <v>23</v>
      </c>
      <c r="K1812" s="202">
        <f>L1812+M1812</f>
        <v>4500</v>
      </c>
      <c r="L1812" s="259">
        <v>4500</v>
      </c>
    </row>
    <row r="1813" spans="1:31" customHeight="1" ht="51">
      <c r="B1813" s="266" t="s">
        <v>2435</v>
      </c>
      <c r="C1813" s="181" t="s">
        <v>35</v>
      </c>
      <c r="D1813" s="181" t="s">
        <v>20</v>
      </c>
      <c r="E1813" s="181" t="s">
        <v>512</v>
      </c>
      <c r="F1813" s="587" t="s">
        <v>1000</v>
      </c>
      <c r="G1813" s="588"/>
      <c r="H1813" s="588"/>
      <c r="I1813" s="589"/>
      <c r="J1813" s="257" t="s">
        <v>23</v>
      </c>
      <c r="K1813" s="202">
        <f>L1813+M1813</f>
        <v>1500</v>
      </c>
      <c r="L1813" s="259">
        <v>1500</v>
      </c>
    </row>
    <row r="1814" spans="1:31" customHeight="1" ht="51" s="73" customFormat="1">
      <c r="A1814" s="258"/>
      <c r="B1814" s="266" t="s">
        <v>2436</v>
      </c>
      <c r="C1814" s="181" t="s">
        <v>35</v>
      </c>
      <c r="D1814" s="181" t="s">
        <v>20</v>
      </c>
      <c r="E1814" s="181" t="s">
        <v>512</v>
      </c>
      <c r="F1814" s="587" t="s">
        <v>1000</v>
      </c>
      <c r="G1814" s="588"/>
      <c r="H1814" s="588"/>
      <c r="I1814" s="589"/>
      <c r="J1814" s="257" t="s">
        <v>23</v>
      </c>
      <c r="K1814" s="202">
        <f>L1814+M1814</f>
        <v>1000</v>
      </c>
      <c r="L1814" s="259">
        <v>1000</v>
      </c>
      <c r="M1814" s="259"/>
      <c r="N1814" s="260"/>
      <c r="O1814" s="1"/>
      <c r="P1814" s="196"/>
      <c r="Q1814" s="451"/>
      <c r="R1814" s="445"/>
      <c r="S1814" s="445"/>
      <c r="T1814" s="426"/>
      <c r="U1814" s="1"/>
      <c r="V1814" s="1"/>
      <c r="W1814" s="1"/>
      <c r="X1814" s="1"/>
      <c r="Y1814" s="1"/>
    </row>
    <row r="1815" spans="1:31" customHeight="1" ht="51" s="73" customFormat="1">
      <c r="A1815" s="258"/>
      <c r="B1815" s="266" t="s">
        <v>2437</v>
      </c>
      <c r="C1815" s="181" t="s">
        <v>35</v>
      </c>
      <c r="D1815" s="181" t="s">
        <v>20</v>
      </c>
      <c r="E1815" s="181" t="s">
        <v>512</v>
      </c>
      <c r="F1815" s="587" t="s">
        <v>1000</v>
      </c>
      <c r="G1815" s="588"/>
      <c r="H1815" s="588"/>
      <c r="I1815" s="589"/>
      <c r="J1815" s="257" t="s">
        <v>23</v>
      </c>
      <c r="K1815" s="202">
        <f>L1815+M1815</f>
        <v>800</v>
      </c>
      <c r="L1815" s="259">
        <v>800</v>
      </c>
      <c r="M1815" s="259"/>
      <c r="N1815" s="260"/>
      <c r="O1815" s="1"/>
      <c r="P1815" s="196"/>
      <c r="Q1815" s="451"/>
      <c r="R1815" s="445"/>
      <c r="S1815" s="445"/>
      <c r="T1815" s="426"/>
      <c r="U1815" s="1"/>
      <c r="V1815" s="1"/>
      <c r="W1815" s="1"/>
      <c r="X1815" s="1"/>
      <c r="Y1815" s="1"/>
    </row>
    <row r="1816" spans="1:31" customHeight="1" ht="51">
      <c r="B1816" s="266" t="s">
        <v>2438</v>
      </c>
      <c r="C1816" s="181" t="s">
        <v>35</v>
      </c>
      <c r="D1816" s="181" t="s">
        <v>20</v>
      </c>
      <c r="E1816" s="181" t="s">
        <v>512</v>
      </c>
      <c r="F1816" s="587" t="s">
        <v>1000</v>
      </c>
      <c r="G1816" s="588"/>
      <c r="H1816" s="588"/>
      <c r="I1816" s="589"/>
      <c r="J1816" s="257" t="s">
        <v>23</v>
      </c>
      <c r="K1816" s="202">
        <f>L1816+M1816</f>
        <v>12500</v>
      </c>
      <c r="L1816" s="259">
        <v>12500</v>
      </c>
    </row>
    <row r="1817" spans="1:31" customHeight="1" ht="51">
      <c r="B1817" s="266" t="s">
        <v>2439</v>
      </c>
      <c r="C1817" s="181" t="s">
        <v>35</v>
      </c>
      <c r="D1817" s="181" t="s">
        <v>20</v>
      </c>
      <c r="E1817" s="181" t="s">
        <v>512</v>
      </c>
      <c r="F1817" s="587" t="s">
        <v>1000</v>
      </c>
      <c r="G1817" s="588"/>
      <c r="H1817" s="588"/>
      <c r="I1817" s="589"/>
      <c r="J1817" s="257" t="s">
        <v>23</v>
      </c>
      <c r="K1817" s="202">
        <f>L1817+M1817</f>
        <v>900</v>
      </c>
      <c r="L1817" s="259">
        <v>900</v>
      </c>
    </row>
    <row r="1818" spans="1:31">
      <c r="B1818" s="266" t="s">
        <v>2440</v>
      </c>
      <c r="C1818" s="181"/>
      <c r="D1818" s="181"/>
      <c r="E1818" s="181"/>
      <c r="F1818" s="587"/>
      <c r="G1818" s="588"/>
      <c r="H1818" s="588"/>
      <c r="I1818" s="589"/>
      <c r="J1818" s="257"/>
      <c r="K1818" s="202"/>
    </row>
    <row r="1819" spans="1:31" customHeight="1" ht="51">
      <c r="B1819" s="266" t="s">
        <v>2441</v>
      </c>
      <c r="C1819" s="181" t="s">
        <v>35</v>
      </c>
      <c r="D1819" s="181" t="s">
        <v>20</v>
      </c>
      <c r="E1819" s="181" t="s">
        <v>512</v>
      </c>
      <c r="F1819" s="587" t="s">
        <v>1000</v>
      </c>
      <c r="G1819" s="588"/>
      <c r="H1819" s="588"/>
      <c r="I1819" s="589"/>
      <c r="J1819" s="257" t="s">
        <v>23</v>
      </c>
      <c r="K1819" s="202">
        <f>L1819+M1819</f>
        <v>14400</v>
      </c>
      <c r="L1819" s="259">
        <v>14400</v>
      </c>
    </row>
    <row r="1820" spans="1:31" customHeight="1" ht="51">
      <c r="B1820" s="266" t="s">
        <v>2442</v>
      </c>
      <c r="C1820" s="181" t="s">
        <v>35</v>
      </c>
      <c r="D1820" s="181" t="s">
        <v>20</v>
      </c>
      <c r="E1820" s="181" t="s">
        <v>512</v>
      </c>
      <c r="F1820" s="587" t="s">
        <v>1000</v>
      </c>
      <c r="G1820" s="588"/>
      <c r="H1820" s="588"/>
      <c r="I1820" s="589"/>
      <c r="J1820" s="257" t="s">
        <v>23</v>
      </c>
      <c r="K1820" s="202">
        <f>L1820+M1820</f>
        <v>2700</v>
      </c>
      <c r="L1820" s="259">
        <v>2700</v>
      </c>
    </row>
    <row r="1821" spans="1:31" customHeight="1" ht="51" s="73" customFormat="1">
      <c r="A1821" s="258"/>
      <c r="B1821" s="266" t="s">
        <v>2443</v>
      </c>
      <c r="C1821" s="181" t="s">
        <v>35</v>
      </c>
      <c r="D1821" s="181" t="s">
        <v>20</v>
      </c>
      <c r="E1821" s="181" t="s">
        <v>512</v>
      </c>
      <c r="F1821" s="587" t="s">
        <v>1000</v>
      </c>
      <c r="G1821" s="588"/>
      <c r="H1821" s="588"/>
      <c r="I1821" s="589"/>
      <c r="J1821" s="257" t="s">
        <v>23</v>
      </c>
      <c r="K1821" s="202">
        <f>L1821+M1821</f>
        <v>4000</v>
      </c>
      <c r="L1821" s="259">
        <v>4000</v>
      </c>
      <c r="M1821" s="259"/>
      <c r="N1821" s="260"/>
      <c r="O1821" s="1"/>
      <c r="P1821" s="196"/>
      <c r="Q1821" s="451"/>
      <c r="R1821" s="445"/>
      <c r="S1821" s="445"/>
      <c r="T1821" s="426"/>
      <c r="U1821" s="1"/>
      <c r="V1821" s="1"/>
      <c r="W1821" s="1"/>
      <c r="X1821" s="1"/>
      <c r="Y1821" s="1"/>
    </row>
    <row r="1822" spans="1:31" customHeight="1" ht="51" s="73" customFormat="1">
      <c r="A1822" s="258"/>
      <c r="B1822" s="266" t="s">
        <v>2444</v>
      </c>
      <c r="C1822" s="181" t="s">
        <v>35</v>
      </c>
      <c r="D1822" s="181" t="s">
        <v>20</v>
      </c>
      <c r="E1822" s="181" t="s">
        <v>512</v>
      </c>
      <c r="F1822" s="587" t="s">
        <v>1000</v>
      </c>
      <c r="G1822" s="588"/>
      <c r="H1822" s="588"/>
      <c r="I1822" s="589"/>
      <c r="J1822" s="257" t="s">
        <v>23</v>
      </c>
      <c r="K1822" s="202">
        <f>L1822+M1822</f>
        <v>40000</v>
      </c>
      <c r="L1822" s="259">
        <v>40000</v>
      </c>
      <c r="M1822" s="259"/>
      <c r="N1822" s="260"/>
      <c r="O1822" s="1"/>
      <c r="P1822" s="196"/>
      <c r="Q1822" s="451"/>
      <c r="R1822" s="445"/>
      <c r="S1822" s="445"/>
      <c r="T1822" s="426"/>
      <c r="U1822" s="1"/>
      <c r="V1822" s="1"/>
      <c r="W1822" s="1"/>
      <c r="X1822" s="1"/>
      <c r="Y1822" s="1"/>
    </row>
    <row r="1823" spans="1:31" customHeight="1" ht="76.5">
      <c r="B1823" s="244" t="s">
        <v>2445</v>
      </c>
      <c r="F1823" s="587"/>
      <c r="G1823" s="588"/>
      <c r="H1823" s="588"/>
      <c r="I1823" s="589"/>
    </row>
    <row r="1824" spans="1:31">
      <c r="B1824" s="244" t="s">
        <v>2446</v>
      </c>
      <c r="F1824" s="587"/>
      <c r="G1824" s="588"/>
      <c r="H1824" s="588"/>
      <c r="I1824" s="589"/>
    </row>
    <row r="1825" spans="1:31">
      <c r="B1825" s="266" t="s">
        <v>2447</v>
      </c>
      <c r="C1825" s="181" t="s">
        <v>35</v>
      </c>
      <c r="D1825" s="181" t="s">
        <v>20</v>
      </c>
      <c r="E1825" s="226" t="s">
        <v>21</v>
      </c>
      <c r="F1825" s="587" t="s">
        <v>1047</v>
      </c>
      <c r="G1825" s="588"/>
      <c r="H1825" s="588"/>
      <c r="I1825" s="589"/>
      <c r="J1825" s="257" t="s">
        <v>23</v>
      </c>
      <c r="K1825" s="202">
        <f>L1825+M1825</f>
        <v>140000</v>
      </c>
      <c r="L1825" s="259">
        <v>140000</v>
      </c>
    </row>
    <row r="1826" spans="1:31">
      <c r="B1826" s="266" t="s">
        <v>2448</v>
      </c>
      <c r="C1826" s="181" t="s">
        <v>35</v>
      </c>
      <c r="D1826" s="181" t="s">
        <v>20</v>
      </c>
      <c r="E1826" s="226" t="s">
        <v>21</v>
      </c>
      <c r="F1826" s="587" t="s">
        <v>1047</v>
      </c>
      <c r="G1826" s="588"/>
      <c r="H1826" s="588"/>
      <c r="I1826" s="589"/>
      <c r="J1826" s="257" t="s">
        <v>23</v>
      </c>
      <c r="K1826" s="202">
        <f>L1826+M1826</f>
        <v>80000</v>
      </c>
      <c r="L1826" s="259">
        <v>80000</v>
      </c>
    </row>
    <row r="1827" spans="1:31">
      <c r="B1827" s="266" t="s">
        <v>2449</v>
      </c>
      <c r="C1827" s="181" t="s">
        <v>35</v>
      </c>
      <c r="D1827" s="181" t="s">
        <v>20</v>
      </c>
      <c r="E1827" s="226" t="s">
        <v>21</v>
      </c>
      <c r="F1827" s="587" t="s">
        <v>1047</v>
      </c>
      <c r="G1827" s="588"/>
      <c r="H1827" s="588"/>
      <c r="I1827" s="589"/>
      <c r="J1827" s="257" t="s">
        <v>23</v>
      </c>
      <c r="K1827" s="202">
        <f>L1827+M1827</f>
        <v>40000</v>
      </c>
      <c r="L1827" s="259">
        <v>40000</v>
      </c>
    </row>
    <row r="1828" spans="1:31" s="73" customFormat="1">
      <c r="A1828" s="258"/>
      <c r="B1828" s="266" t="s">
        <v>2450</v>
      </c>
      <c r="C1828" s="181" t="s">
        <v>35</v>
      </c>
      <c r="D1828" s="181" t="s">
        <v>20</v>
      </c>
      <c r="E1828" s="226" t="s">
        <v>21</v>
      </c>
      <c r="F1828" s="587" t="s">
        <v>1047</v>
      </c>
      <c r="G1828" s="588"/>
      <c r="H1828" s="588"/>
      <c r="I1828" s="589"/>
      <c r="J1828" s="257" t="s">
        <v>23</v>
      </c>
      <c r="K1828" s="202">
        <f>L1828+M1828</f>
        <v>140000</v>
      </c>
      <c r="L1828" s="259">
        <v>140000</v>
      </c>
      <c r="M1828" s="259"/>
      <c r="N1828" s="260"/>
      <c r="O1828" s="1"/>
      <c r="P1828" s="196"/>
      <c r="Q1828" s="451"/>
      <c r="R1828" s="445"/>
      <c r="S1828" s="445"/>
      <c r="T1828" s="426"/>
      <c r="U1828" s="1"/>
      <c r="V1828" s="1"/>
      <c r="W1828" s="1"/>
      <c r="X1828" s="1"/>
      <c r="Y1828" s="1"/>
    </row>
    <row r="1829" spans="1:31" s="73" customFormat="1">
      <c r="A1829" s="258"/>
      <c r="B1829" s="266" t="s">
        <v>2451</v>
      </c>
      <c r="C1829" s="181" t="s">
        <v>35</v>
      </c>
      <c r="D1829" s="181" t="s">
        <v>20</v>
      </c>
      <c r="E1829" s="226" t="s">
        <v>21</v>
      </c>
      <c r="F1829" s="587" t="s">
        <v>1047</v>
      </c>
      <c r="G1829" s="588"/>
      <c r="H1829" s="588"/>
      <c r="I1829" s="589"/>
      <c r="J1829" s="257" t="s">
        <v>23</v>
      </c>
      <c r="K1829" s="202">
        <f>L1829+M1829</f>
        <v>80000</v>
      </c>
      <c r="L1829" s="259">
        <v>80000</v>
      </c>
      <c r="M1829" s="259"/>
      <c r="N1829" s="260"/>
      <c r="O1829" s="1"/>
      <c r="P1829" s="196"/>
      <c r="Q1829" s="451"/>
      <c r="R1829" s="445"/>
      <c r="S1829" s="445"/>
      <c r="T1829" s="426"/>
      <c r="U1829" s="1"/>
      <c r="V1829" s="1"/>
      <c r="W1829" s="1"/>
      <c r="X1829" s="1"/>
      <c r="Y1829" s="1"/>
    </row>
    <row r="1830" spans="1:31">
      <c r="B1830" s="266" t="s">
        <v>2452</v>
      </c>
      <c r="C1830" s="181" t="s">
        <v>35</v>
      </c>
      <c r="D1830" s="181" t="s">
        <v>20</v>
      </c>
      <c r="E1830" s="226" t="s">
        <v>21</v>
      </c>
      <c r="F1830" s="587" t="s">
        <v>1047</v>
      </c>
      <c r="G1830" s="588"/>
      <c r="H1830" s="588"/>
      <c r="I1830" s="589"/>
      <c r="J1830" s="257" t="s">
        <v>23</v>
      </c>
      <c r="K1830" s="202">
        <f>L1830+M1830</f>
        <v>80000</v>
      </c>
      <c r="L1830" s="259">
        <v>80000</v>
      </c>
    </row>
    <row r="1831" spans="1:31">
      <c r="B1831" s="266" t="s">
        <v>2453</v>
      </c>
      <c r="C1831" s="181" t="s">
        <v>35</v>
      </c>
      <c r="D1831" s="181" t="s">
        <v>20</v>
      </c>
      <c r="E1831" s="226" t="s">
        <v>21</v>
      </c>
      <c r="F1831" s="587" t="s">
        <v>1047</v>
      </c>
      <c r="G1831" s="588"/>
      <c r="H1831" s="588"/>
      <c r="I1831" s="589"/>
      <c r="J1831" s="257" t="s">
        <v>23</v>
      </c>
      <c r="K1831" s="202">
        <f>L1831+M1831</f>
        <v>20000</v>
      </c>
      <c r="L1831" s="259">
        <v>20000</v>
      </c>
    </row>
    <row r="1832" spans="1:31">
      <c r="B1832" s="266" t="s">
        <v>2454</v>
      </c>
      <c r="C1832" s="181" t="s">
        <v>35</v>
      </c>
      <c r="D1832" s="181" t="s">
        <v>20</v>
      </c>
      <c r="E1832" s="226" t="s">
        <v>21</v>
      </c>
      <c r="F1832" s="587" t="s">
        <v>1047</v>
      </c>
      <c r="G1832" s="588"/>
      <c r="H1832" s="588"/>
      <c r="I1832" s="589"/>
      <c r="J1832" s="257" t="s">
        <v>23</v>
      </c>
      <c r="K1832" s="202">
        <f>L1832+M1832</f>
        <v>120000</v>
      </c>
      <c r="L1832" s="259">
        <v>120000</v>
      </c>
    </row>
    <row r="1833" spans="1:31">
      <c r="B1833" s="266" t="s">
        <v>2455</v>
      </c>
      <c r="C1833" s="181" t="s">
        <v>35</v>
      </c>
      <c r="D1833" s="181" t="s">
        <v>20</v>
      </c>
      <c r="E1833" s="226" t="s">
        <v>21</v>
      </c>
      <c r="F1833" s="587" t="s">
        <v>1047</v>
      </c>
      <c r="G1833" s="588"/>
      <c r="H1833" s="588"/>
      <c r="I1833" s="589"/>
      <c r="J1833" s="257" t="s">
        <v>23</v>
      </c>
      <c r="K1833" s="202">
        <f>L1833+M1833</f>
        <v>60000</v>
      </c>
      <c r="L1833" s="259">
        <v>60000</v>
      </c>
    </row>
    <row r="1834" spans="1:31">
      <c r="B1834" s="244" t="s">
        <v>2456</v>
      </c>
      <c r="F1834" s="587"/>
      <c r="G1834" s="588"/>
      <c r="H1834" s="588"/>
      <c r="I1834" s="589"/>
    </row>
    <row r="1835" spans="1:31" s="73" customFormat="1">
      <c r="A1835" s="258"/>
      <c r="B1835" s="266" t="s">
        <v>2457</v>
      </c>
      <c r="C1835" s="181" t="s">
        <v>35</v>
      </c>
      <c r="D1835" s="181" t="s">
        <v>20</v>
      </c>
      <c r="E1835" s="226" t="s">
        <v>21</v>
      </c>
      <c r="F1835" s="587" t="s">
        <v>1047</v>
      </c>
      <c r="G1835" s="588"/>
      <c r="H1835" s="588"/>
      <c r="I1835" s="589"/>
      <c r="J1835" s="257" t="s">
        <v>23</v>
      </c>
      <c r="K1835" s="202">
        <f>L1835+M1835</f>
        <v>200000</v>
      </c>
      <c r="L1835" s="259">
        <v>200000</v>
      </c>
      <c r="M1835" s="259"/>
      <c r="N1835" s="260"/>
      <c r="O1835" s="1"/>
      <c r="P1835" s="196"/>
      <c r="Q1835" s="451"/>
      <c r="R1835" s="445"/>
      <c r="S1835" s="445"/>
      <c r="T1835" s="426"/>
      <c r="U1835" s="1"/>
      <c r="V1835" s="1"/>
      <c r="W1835" s="1"/>
      <c r="X1835" s="1"/>
      <c r="Y1835" s="1"/>
    </row>
    <row r="1836" spans="1:31" s="73" customFormat="1">
      <c r="A1836" s="258"/>
      <c r="B1836" s="266" t="s">
        <v>2458</v>
      </c>
      <c r="C1836" s="181" t="s">
        <v>35</v>
      </c>
      <c r="D1836" s="181" t="s">
        <v>20</v>
      </c>
      <c r="E1836" s="226" t="s">
        <v>21</v>
      </c>
      <c r="F1836" s="587" t="s">
        <v>1047</v>
      </c>
      <c r="G1836" s="588"/>
      <c r="H1836" s="588"/>
      <c r="I1836" s="589"/>
      <c r="J1836" s="257" t="s">
        <v>23</v>
      </c>
      <c r="K1836" s="202">
        <f>L1836+M1836</f>
        <v>40000</v>
      </c>
      <c r="L1836" s="259">
        <v>40000</v>
      </c>
      <c r="M1836" s="259"/>
      <c r="N1836" s="260"/>
      <c r="O1836" s="1"/>
      <c r="P1836" s="196"/>
      <c r="Q1836" s="451"/>
      <c r="R1836" s="445"/>
      <c r="S1836" s="445"/>
      <c r="T1836" s="426"/>
      <c r="U1836" s="1"/>
      <c r="V1836" s="1"/>
      <c r="W1836" s="1"/>
      <c r="X1836" s="1"/>
      <c r="Y1836" s="1"/>
    </row>
    <row r="1837" spans="1:31">
      <c r="B1837" s="266" t="s">
        <v>2459</v>
      </c>
      <c r="C1837" s="181" t="s">
        <v>35</v>
      </c>
      <c r="D1837" s="181" t="s">
        <v>20</v>
      </c>
      <c r="E1837" s="226" t="s">
        <v>21</v>
      </c>
      <c r="F1837" s="587" t="s">
        <v>1047</v>
      </c>
      <c r="G1837" s="588"/>
      <c r="H1837" s="588"/>
      <c r="I1837" s="589"/>
      <c r="J1837" s="257" t="s">
        <v>23</v>
      </c>
      <c r="K1837" s="202">
        <f>L1837+M1837</f>
        <v>40000</v>
      </c>
      <c r="L1837" s="259">
        <v>40000</v>
      </c>
    </row>
    <row r="1838" spans="1:31">
      <c r="B1838" s="266" t="s">
        <v>2460</v>
      </c>
      <c r="C1838" s="181" t="s">
        <v>35</v>
      </c>
      <c r="D1838" s="181" t="s">
        <v>20</v>
      </c>
      <c r="E1838" s="226" t="s">
        <v>21</v>
      </c>
      <c r="F1838" s="587" t="s">
        <v>1047</v>
      </c>
      <c r="G1838" s="588"/>
      <c r="H1838" s="588"/>
      <c r="I1838" s="589"/>
      <c r="J1838" s="257" t="s">
        <v>23</v>
      </c>
      <c r="K1838" s="202">
        <f>L1838+M1838</f>
        <v>80000</v>
      </c>
      <c r="L1838" s="259">
        <v>80000</v>
      </c>
    </row>
    <row r="1839" spans="1:31">
      <c r="B1839" s="266" t="s">
        <v>2461</v>
      </c>
      <c r="C1839" s="181" t="s">
        <v>35</v>
      </c>
      <c r="D1839" s="181" t="s">
        <v>20</v>
      </c>
      <c r="E1839" s="226" t="s">
        <v>21</v>
      </c>
      <c r="F1839" s="587" t="s">
        <v>1047</v>
      </c>
      <c r="G1839" s="588"/>
      <c r="H1839" s="588"/>
      <c r="I1839" s="589"/>
      <c r="J1839" s="257" t="s">
        <v>23</v>
      </c>
      <c r="K1839" s="202">
        <f>L1839+M1839</f>
        <v>40000</v>
      </c>
      <c r="L1839" s="259">
        <v>40000</v>
      </c>
    </row>
    <row r="1840" spans="1:31">
      <c r="B1840" s="266" t="s">
        <v>2462</v>
      </c>
      <c r="C1840" s="181" t="s">
        <v>35</v>
      </c>
      <c r="D1840" s="181" t="s">
        <v>20</v>
      </c>
      <c r="E1840" s="226" t="s">
        <v>21</v>
      </c>
      <c r="F1840" s="587" t="s">
        <v>1047</v>
      </c>
      <c r="G1840" s="588"/>
      <c r="H1840" s="588"/>
      <c r="I1840" s="589"/>
      <c r="J1840" s="257" t="s">
        <v>23</v>
      </c>
      <c r="K1840" s="202">
        <f>L1840+M1840</f>
        <v>104000</v>
      </c>
      <c r="L1840" s="259">
        <v>104000</v>
      </c>
    </row>
    <row r="1841" spans="1:31">
      <c r="B1841" s="266" t="s">
        <v>2463</v>
      </c>
      <c r="C1841" s="181" t="s">
        <v>35</v>
      </c>
      <c r="D1841" s="181" t="s">
        <v>20</v>
      </c>
      <c r="E1841" s="226" t="s">
        <v>21</v>
      </c>
      <c r="F1841" s="587" t="s">
        <v>1047</v>
      </c>
      <c r="G1841" s="588"/>
      <c r="H1841" s="588"/>
      <c r="I1841" s="589"/>
      <c r="J1841" s="257" t="s">
        <v>23</v>
      </c>
      <c r="K1841" s="202">
        <f>L1841+M1841</f>
        <v>140000</v>
      </c>
      <c r="L1841" s="259">
        <v>140000</v>
      </c>
    </row>
    <row r="1842" spans="1:31" s="73" customFormat="1">
      <c r="A1842" s="258"/>
      <c r="B1842" s="293" t="s">
        <v>2464</v>
      </c>
      <c r="C1842" s="257"/>
      <c r="D1842" s="258"/>
      <c r="E1842" s="226"/>
      <c r="F1842" s="587"/>
      <c r="G1842" s="588"/>
      <c r="H1842" s="588"/>
      <c r="I1842" s="589"/>
      <c r="J1842" s="258"/>
      <c r="K1842" s="259"/>
      <c r="L1842" s="259"/>
      <c r="M1842" s="259"/>
      <c r="N1842" s="260"/>
      <c r="O1842" s="1"/>
      <c r="P1842" s="196"/>
      <c r="Q1842" s="451"/>
      <c r="R1842" s="445"/>
      <c r="S1842" s="445"/>
      <c r="T1842" s="426"/>
      <c r="U1842" s="1"/>
      <c r="V1842" s="1"/>
      <c r="W1842" s="1"/>
      <c r="X1842" s="1"/>
      <c r="Y1842" s="1"/>
    </row>
    <row r="1843" spans="1:31" customHeight="1" ht="25.5" s="73" customFormat="1">
      <c r="A1843" s="258"/>
      <c r="B1843" s="243" t="s">
        <v>2465</v>
      </c>
      <c r="C1843" s="257"/>
      <c r="D1843" s="258"/>
      <c r="E1843" s="226"/>
      <c r="F1843" s="587"/>
      <c r="G1843" s="588"/>
      <c r="H1843" s="588"/>
      <c r="I1843" s="589"/>
      <c r="J1843" s="258"/>
      <c r="K1843" s="259"/>
      <c r="L1843" s="259"/>
      <c r="M1843" s="259"/>
      <c r="N1843" s="260"/>
      <c r="O1843" s="1"/>
      <c r="P1843" s="196"/>
      <c r="Q1843" s="451"/>
      <c r="R1843" s="445"/>
      <c r="S1843" s="445"/>
      <c r="T1843" s="426"/>
      <c r="U1843" s="1"/>
      <c r="V1843" s="1"/>
      <c r="W1843" s="1"/>
      <c r="X1843" s="1"/>
      <c r="Y1843" s="1"/>
    </row>
    <row r="1844" spans="1:31" customHeight="1" ht="51">
      <c r="B1844" s="242" t="s">
        <v>2388</v>
      </c>
      <c r="C1844" s="181" t="s">
        <v>35</v>
      </c>
      <c r="D1844" s="181" t="s">
        <v>20</v>
      </c>
      <c r="E1844" s="181" t="s">
        <v>512</v>
      </c>
      <c r="F1844" s="587" t="s">
        <v>2466</v>
      </c>
      <c r="G1844" s="588"/>
      <c r="H1844" s="588"/>
      <c r="I1844" s="589"/>
      <c r="J1844" s="257" t="s">
        <v>23</v>
      </c>
      <c r="K1844" s="202">
        <f>L1844+M1844</f>
        <v>8000</v>
      </c>
      <c r="L1844" s="259">
        <v>8000</v>
      </c>
    </row>
    <row r="1845" spans="1:31" customHeight="1" ht="51">
      <c r="B1845" s="266" t="s">
        <v>2390</v>
      </c>
      <c r="C1845" s="181" t="s">
        <v>35</v>
      </c>
      <c r="D1845" s="181" t="s">
        <v>20</v>
      </c>
      <c r="E1845" s="181" t="s">
        <v>512</v>
      </c>
      <c r="F1845" s="587" t="s">
        <v>2466</v>
      </c>
      <c r="G1845" s="588"/>
      <c r="H1845" s="588"/>
      <c r="I1845" s="589"/>
      <c r="J1845" s="257" t="s">
        <v>23</v>
      </c>
      <c r="K1845" s="202">
        <f>L1845+M1845</f>
        <v>9000</v>
      </c>
      <c r="L1845" s="259">
        <v>9000</v>
      </c>
    </row>
    <row r="1846" spans="1:31" customHeight="1" ht="51" s="73" customFormat="1">
      <c r="A1846" s="258"/>
      <c r="B1846" s="242" t="s">
        <v>2394</v>
      </c>
      <c r="C1846" s="181" t="s">
        <v>35</v>
      </c>
      <c r="D1846" s="181" t="s">
        <v>20</v>
      </c>
      <c r="E1846" s="181" t="s">
        <v>512</v>
      </c>
      <c r="F1846" s="587" t="s">
        <v>2466</v>
      </c>
      <c r="G1846" s="588"/>
      <c r="H1846" s="588"/>
      <c r="I1846" s="589"/>
      <c r="J1846" s="257" t="s">
        <v>23</v>
      </c>
      <c r="K1846" s="202">
        <f>L1846+M1846</f>
        <v>12000</v>
      </c>
      <c r="L1846" s="259">
        <v>12000</v>
      </c>
      <c r="M1846" s="259"/>
      <c r="N1846" s="260"/>
      <c r="O1846" s="1"/>
      <c r="P1846" s="196"/>
      <c r="Q1846" s="451"/>
      <c r="R1846" s="445"/>
      <c r="S1846" s="445"/>
      <c r="T1846" s="426"/>
      <c r="U1846" s="1"/>
      <c r="V1846" s="1"/>
      <c r="W1846" s="1"/>
      <c r="X1846" s="1"/>
      <c r="Y1846" s="1"/>
    </row>
    <row r="1847" spans="1:31" s="73" customFormat="1">
      <c r="A1847" s="258"/>
      <c r="B1847" s="294" t="s">
        <v>640</v>
      </c>
      <c r="C1847" s="257"/>
      <c r="D1847" s="258"/>
      <c r="E1847" s="226"/>
      <c r="F1847" s="587"/>
      <c r="G1847" s="588"/>
      <c r="H1847" s="588"/>
      <c r="I1847" s="589"/>
      <c r="J1847" s="258"/>
      <c r="K1847" s="259"/>
      <c r="L1847" s="259"/>
      <c r="M1847" s="259"/>
      <c r="N1847" s="260"/>
      <c r="O1847" s="1"/>
      <c r="P1847" s="196"/>
      <c r="Q1847" s="451"/>
      <c r="R1847" s="445"/>
      <c r="S1847" s="445"/>
      <c r="T1847" s="426"/>
      <c r="U1847" s="1"/>
      <c r="V1847" s="1"/>
      <c r="W1847" s="1"/>
      <c r="X1847" s="1"/>
      <c r="Y1847" s="1"/>
    </row>
    <row r="1848" spans="1:31" customHeight="1" ht="51">
      <c r="B1848" s="295" t="s">
        <v>2388</v>
      </c>
      <c r="C1848" s="181" t="s">
        <v>35</v>
      </c>
      <c r="D1848" s="181" t="s">
        <v>20</v>
      </c>
      <c r="E1848" s="181" t="s">
        <v>512</v>
      </c>
      <c r="F1848" s="587" t="s">
        <v>2467</v>
      </c>
      <c r="G1848" s="588"/>
      <c r="H1848" s="588"/>
      <c r="I1848" s="589"/>
      <c r="J1848" s="257" t="s">
        <v>23</v>
      </c>
      <c r="K1848" s="202">
        <f>L1848+M1848</f>
        <v>46000</v>
      </c>
      <c r="L1848" s="259">
        <v>46000</v>
      </c>
    </row>
    <row r="1849" spans="1:31" customHeight="1" ht="51">
      <c r="B1849" s="295" t="s">
        <v>2390</v>
      </c>
      <c r="C1849" s="181" t="s">
        <v>35</v>
      </c>
      <c r="D1849" s="181" t="s">
        <v>20</v>
      </c>
      <c r="E1849" s="181" t="s">
        <v>512</v>
      </c>
      <c r="F1849" s="587" t="s">
        <v>2467</v>
      </c>
      <c r="G1849" s="588"/>
      <c r="H1849" s="588"/>
      <c r="I1849" s="589"/>
      <c r="J1849" s="257" t="s">
        <v>23</v>
      </c>
      <c r="K1849" s="202">
        <f>L1849+M1849</f>
        <v>69000</v>
      </c>
      <c r="L1849" s="259">
        <v>69000</v>
      </c>
    </row>
    <row r="1850" spans="1:31" customHeight="1" ht="51" s="73" customFormat="1">
      <c r="A1850" s="258"/>
      <c r="B1850" s="295" t="s">
        <v>2394</v>
      </c>
      <c r="C1850" s="181" t="s">
        <v>35</v>
      </c>
      <c r="D1850" s="181" t="s">
        <v>20</v>
      </c>
      <c r="E1850" s="181" t="s">
        <v>512</v>
      </c>
      <c r="F1850" s="587" t="s">
        <v>2467</v>
      </c>
      <c r="G1850" s="588"/>
      <c r="H1850" s="588"/>
      <c r="I1850" s="589"/>
      <c r="J1850" s="257" t="s">
        <v>23</v>
      </c>
      <c r="K1850" s="202">
        <f>L1850+M1850</f>
        <v>46000</v>
      </c>
      <c r="L1850" s="259">
        <v>46000</v>
      </c>
      <c r="M1850" s="259"/>
      <c r="N1850" s="260"/>
      <c r="O1850" s="1"/>
      <c r="P1850" s="196"/>
      <c r="Q1850" s="451"/>
      <c r="R1850" s="445"/>
      <c r="S1850" s="445"/>
      <c r="T1850" s="426"/>
      <c r="U1850" s="1"/>
      <c r="V1850" s="1"/>
      <c r="W1850" s="1"/>
      <c r="X1850" s="1"/>
      <c r="Y1850" s="1"/>
    </row>
    <row r="1851" spans="1:31" s="73" customFormat="1">
      <c r="A1851" s="258"/>
      <c r="B1851" s="243" t="s">
        <v>2468</v>
      </c>
      <c r="C1851" s="257"/>
      <c r="D1851" s="258"/>
      <c r="E1851" s="226"/>
      <c r="F1851" s="587"/>
      <c r="G1851" s="588"/>
      <c r="H1851" s="588"/>
      <c r="I1851" s="589"/>
      <c r="J1851" s="258"/>
      <c r="K1851" s="259"/>
      <c r="L1851" s="259"/>
      <c r="M1851" s="259"/>
      <c r="N1851" s="260"/>
      <c r="O1851" s="1"/>
      <c r="P1851" s="196"/>
      <c r="Q1851" s="451"/>
      <c r="R1851" s="445"/>
      <c r="S1851" s="445"/>
      <c r="T1851" s="426"/>
      <c r="U1851" s="1"/>
      <c r="V1851" s="1"/>
      <c r="W1851" s="1"/>
      <c r="X1851" s="1"/>
      <c r="Y1851" s="1"/>
    </row>
    <row r="1852" spans="1:31" customHeight="1" ht="51">
      <c r="B1852" s="296" t="s">
        <v>2381</v>
      </c>
      <c r="C1852" s="181" t="s">
        <v>35</v>
      </c>
      <c r="D1852" s="181" t="s">
        <v>20</v>
      </c>
      <c r="E1852" s="181" t="s">
        <v>512</v>
      </c>
      <c r="F1852" s="587" t="s">
        <v>561</v>
      </c>
      <c r="G1852" s="588"/>
      <c r="H1852" s="588"/>
      <c r="I1852" s="589"/>
      <c r="J1852" s="257" t="s">
        <v>23</v>
      </c>
      <c r="K1852" s="202">
        <f>L1852+M1852</f>
        <v>322600</v>
      </c>
      <c r="L1852" s="259">
        <v>322600</v>
      </c>
    </row>
    <row r="1853" spans="1:31">
      <c r="B1853" s="244" t="s">
        <v>2469</v>
      </c>
      <c r="F1853" s="587"/>
      <c r="G1853" s="588"/>
      <c r="H1853" s="588"/>
      <c r="I1853" s="589"/>
    </row>
    <row r="1854" spans="1:31" s="73" customFormat="1">
      <c r="A1854" s="258"/>
      <c r="B1854" s="266" t="s">
        <v>2470</v>
      </c>
      <c r="C1854" s="181" t="s">
        <v>35</v>
      </c>
      <c r="D1854" s="181" t="s">
        <v>20</v>
      </c>
      <c r="E1854" s="181" t="s">
        <v>2471</v>
      </c>
      <c r="F1854" s="587" t="s">
        <v>2472</v>
      </c>
      <c r="G1854" s="588"/>
      <c r="H1854" s="588"/>
      <c r="I1854" s="589"/>
      <c r="J1854" s="257" t="s">
        <v>23</v>
      </c>
      <c r="K1854" s="202">
        <f>L1854+M1854</f>
        <v>580500</v>
      </c>
      <c r="L1854" s="259">
        <v>580500</v>
      </c>
      <c r="M1854" s="259"/>
      <c r="N1854" s="260"/>
      <c r="O1854" s="1"/>
      <c r="P1854" s="196"/>
      <c r="Q1854" s="451"/>
      <c r="R1854" s="445"/>
      <c r="S1854" s="445"/>
      <c r="T1854" s="426"/>
      <c r="U1854" s="1"/>
      <c r="V1854" s="1"/>
      <c r="W1854" s="1"/>
      <c r="X1854" s="1"/>
      <c r="Y1854" s="1"/>
    </row>
    <row r="1855" spans="1:31" s="73" customFormat="1">
      <c r="A1855" s="258"/>
      <c r="B1855" s="266" t="s">
        <v>2473</v>
      </c>
      <c r="C1855" s="257"/>
      <c r="D1855" s="258"/>
      <c r="E1855" s="226"/>
      <c r="F1855" s="587"/>
      <c r="G1855" s="588"/>
      <c r="H1855" s="588"/>
      <c r="I1855" s="589"/>
      <c r="J1855" s="258"/>
      <c r="K1855" s="259"/>
      <c r="L1855" s="259"/>
      <c r="M1855" s="259"/>
      <c r="N1855" s="260"/>
      <c r="O1855" s="1"/>
      <c r="P1855" s="196"/>
      <c r="Q1855" s="451"/>
      <c r="R1855" s="445"/>
      <c r="S1855" s="445"/>
      <c r="T1855" s="426"/>
      <c r="U1855" s="1"/>
      <c r="V1855" s="1"/>
      <c r="W1855" s="1"/>
      <c r="X1855" s="1"/>
      <c r="Y1855" s="1"/>
    </row>
    <row r="1856" spans="1:31" customHeight="1" ht="25.5">
      <c r="B1856" s="241" t="s">
        <v>2381</v>
      </c>
      <c r="C1856" s="181" t="s">
        <v>35</v>
      </c>
      <c r="D1856" s="181" t="s">
        <v>20</v>
      </c>
      <c r="E1856" s="181" t="s">
        <v>862</v>
      </c>
      <c r="F1856" s="587" t="s">
        <v>1047</v>
      </c>
      <c r="G1856" s="588"/>
      <c r="H1856" s="588"/>
      <c r="I1856" s="589"/>
      <c r="J1856" s="257" t="s">
        <v>23</v>
      </c>
      <c r="K1856" s="202">
        <f>L1856+M1856</f>
        <v>120000</v>
      </c>
      <c r="L1856" s="259">
        <v>120000</v>
      </c>
    </row>
    <row r="1857" spans="1:31">
      <c r="B1857" s="294" t="s">
        <v>2474</v>
      </c>
      <c r="F1857" s="587"/>
      <c r="G1857" s="588"/>
      <c r="H1857" s="588"/>
      <c r="I1857" s="589"/>
    </row>
    <row r="1858" spans="1:31" s="73" customFormat="1">
      <c r="A1858" s="258"/>
      <c r="B1858" s="244" t="s">
        <v>2475</v>
      </c>
      <c r="C1858" s="257"/>
      <c r="D1858" s="258"/>
      <c r="E1858" s="226"/>
      <c r="F1858" s="587"/>
      <c r="G1858" s="588"/>
      <c r="H1858" s="588"/>
      <c r="I1858" s="589"/>
      <c r="J1858" s="258"/>
      <c r="K1858" s="259"/>
      <c r="L1858" s="259"/>
      <c r="M1858" s="259"/>
      <c r="N1858" s="260"/>
      <c r="O1858" s="1"/>
      <c r="P1858" s="196"/>
      <c r="Q1858" s="451"/>
      <c r="R1858" s="445"/>
      <c r="S1858" s="445"/>
      <c r="T1858" s="426"/>
      <c r="U1858" s="1"/>
      <c r="V1858" s="1"/>
      <c r="W1858" s="1"/>
      <c r="X1858" s="1"/>
      <c r="Y1858" s="1"/>
    </row>
    <row r="1859" spans="1:31" customHeight="1" ht="51" s="73" customFormat="1">
      <c r="A1859" s="258"/>
      <c r="B1859" s="297" t="s">
        <v>2388</v>
      </c>
      <c r="C1859" s="181" t="s">
        <v>35</v>
      </c>
      <c r="D1859" s="181" t="s">
        <v>20</v>
      </c>
      <c r="E1859" s="181" t="s">
        <v>512</v>
      </c>
      <c r="F1859" s="587" t="s">
        <v>561</v>
      </c>
      <c r="G1859" s="588"/>
      <c r="H1859" s="588"/>
      <c r="I1859" s="589"/>
      <c r="J1859" s="257" t="s">
        <v>23</v>
      </c>
      <c r="K1859" s="202">
        <f>L1859+M1859</f>
        <v>5300</v>
      </c>
      <c r="L1859" s="259">
        <v>5300</v>
      </c>
      <c r="M1859" s="259"/>
      <c r="N1859" s="260"/>
      <c r="O1859" s="1"/>
      <c r="P1859" s="196"/>
      <c r="Q1859" s="451"/>
      <c r="R1859" s="445"/>
      <c r="S1859" s="445"/>
      <c r="T1859" s="426"/>
      <c r="U1859" s="1"/>
      <c r="V1859" s="1"/>
      <c r="W1859" s="1"/>
      <c r="X1859" s="1"/>
      <c r="Y1859" s="1"/>
    </row>
    <row r="1860" spans="1:31" customHeight="1" ht="51">
      <c r="B1860" s="297" t="s">
        <v>2390</v>
      </c>
      <c r="C1860" s="181" t="s">
        <v>35</v>
      </c>
      <c r="D1860" s="181" t="s">
        <v>20</v>
      </c>
      <c r="E1860" s="181" t="s">
        <v>512</v>
      </c>
      <c r="F1860" s="587" t="s">
        <v>561</v>
      </c>
      <c r="G1860" s="588"/>
      <c r="H1860" s="588"/>
      <c r="I1860" s="589"/>
      <c r="J1860" s="257" t="s">
        <v>23</v>
      </c>
      <c r="K1860" s="202">
        <f>L1860+M1860</f>
        <v>7950</v>
      </c>
      <c r="L1860" s="259">
        <v>7950</v>
      </c>
    </row>
    <row r="1861" spans="1:31" customHeight="1" ht="51">
      <c r="B1861" s="297" t="s">
        <v>2394</v>
      </c>
      <c r="C1861" s="181" t="s">
        <v>35</v>
      </c>
      <c r="D1861" s="181" t="s">
        <v>20</v>
      </c>
      <c r="E1861" s="181" t="s">
        <v>512</v>
      </c>
      <c r="F1861" s="587" t="s">
        <v>561</v>
      </c>
      <c r="G1861" s="588"/>
      <c r="H1861" s="588"/>
      <c r="I1861" s="589"/>
      <c r="J1861" s="257" t="s">
        <v>23</v>
      </c>
      <c r="K1861" s="202">
        <f>L1861+M1861</f>
        <v>5300</v>
      </c>
      <c r="L1861" s="259">
        <v>5300</v>
      </c>
    </row>
    <row r="1862" spans="1:31" s="73" customFormat="1">
      <c r="A1862" s="258"/>
      <c r="B1862" s="243" t="s">
        <v>2476</v>
      </c>
      <c r="C1862" s="257"/>
      <c r="D1862" s="258"/>
      <c r="E1862" s="226"/>
      <c r="F1862" s="587"/>
      <c r="G1862" s="588"/>
      <c r="H1862" s="588"/>
      <c r="I1862" s="589"/>
      <c r="J1862" s="258"/>
      <c r="K1862" s="259"/>
      <c r="L1862" s="259"/>
      <c r="M1862" s="259"/>
      <c r="N1862" s="260"/>
      <c r="O1862" s="1"/>
      <c r="P1862" s="196"/>
      <c r="Q1862" s="451"/>
      <c r="R1862" s="445"/>
      <c r="S1862" s="445"/>
      <c r="T1862" s="426"/>
      <c r="U1862" s="1"/>
      <c r="V1862" s="1"/>
      <c r="W1862" s="1"/>
      <c r="X1862" s="1"/>
      <c r="Y1862" s="1"/>
    </row>
    <row r="1863" spans="1:31" customHeight="1" ht="51" s="73" customFormat="1">
      <c r="A1863" s="258"/>
      <c r="B1863" s="242" t="s">
        <v>2381</v>
      </c>
      <c r="C1863" s="181" t="s">
        <v>35</v>
      </c>
      <c r="D1863" s="181" t="s">
        <v>20</v>
      </c>
      <c r="E1863" s="181" t="s">
        <v>512</v>
      </c>
      <c r="F1863" s="587" t="s">
        <v>1047</v>
      </c>
      <c r="G1863" s="588"/>
      <c r="H1863" s="588"/>
      <c r="I1863" s="589"/>
      <c r="J1863" s="257" t="s">
        <v>23</v>
      </c>
      <c r="K1863" s="202">
        <f>L1863+M1863</f>
        <v>60000</v>
      </c>
      <c r="L1863" s="259">
        <v>60000</v>
      </c>
      <c r="M1863" s="259"/>
      <c r="N1863" s="260"/>
      <c r="O1863" s="1"/>
      <c r="P1863" s="196"/>
      <c r="Q1863" s="451"/>
      <c r="R1863" s="445"/>
      <c r="S1863" s="445"/>
      <c r="T1863" s="426"/>
      <c r="U1863" s="1"/>
      <c r="V1863" s="1"/>
      <c r="W1863" s="1"/>
      <c r="X1863" s="1"/>
      <c r="Y1863" s="1"/>
    </row>
    <row r="1864" spans="1:31" customHeight="1" ht="51">
      <c r="B1864" s="242" t="s">
        <v>2390</v>
      </c>
      <c r="C1864" s="181" t="s">
        <v>35</v>
      </c>
      <c r="D1864" s="181" t="s">
        <v>20</v>
      </c>
      <c r="E1864" s="181" t="s">
        <v>512</v>
      </c>
      <c r="F1864" s="587" t="s">
        <v>977</v>
      </c>
      <c r="G1864" s="588"/>
      <c r="H1864" s="588"/>
      <c r="I1864" s="589"/>
      <c r="J1864" s="257" t="s">
        <v>23</v>
      </c>
      <c r="K1864" s="202">
        <f>L1864+M1864</f>
        <v>7500</v>
      </c>
      <c r="L1864" s="259">
        <v>7500</v>
      </c>
    </row>
    <row r="1865" spans="1:31">
      <c r="B1865" s="298" t="s">
        <v>2477</v>
      </c>
      <c r="F1865" s="587"/>
      <c r="G1865" s="588"/>
      <c r="H1865" s="588"/>
      <c r="I1865" s="589"/>
    </row>
    <row r="1866" spans="1:31" s="73" customFormat="1">
      <c r="A1866" s="258"/>
      <c r="B1866" s="299" t="s">
        <v>2478</v>
      </c>
      <c r="C1866" s="257"/>
      <c r="D1866" s="258"/>
      <c r="E1866" s="226"/>
      <c r="F1866" s="587"/>
      <c r="G1866" s="588"/>
      <c r="H1866" s="588"/>
      <c r="I1866" s="589"/>
      <c r="J1866" s="258"/>
      <c r="K1866" s="259"/>
      <c r="L1866" s="259"/>
      <c r="M1866" s="259"/>
      <c r="N1866" s="260"/>
      <c r="O1866" s="1"/>
      <c r="P1866" s="196"/>
      <c r="Q1866" s="451"/>
      <c r="R1866" s="445"/>
      <c r="S1866" s="445"/>
      <c r="T1866" s="426"/>
      <c r="U1866" s="1"/>
      <c r="V1866" s="1"/>
      <c r="W1866" s="1"/>
      <c r="X1866" s="1"/>
      <c r="Y1866" s="1"/>
    </row>
    <row r="1867" spans="1:31" customHeight="1" ht="51" s="73" customFormat="1">
      <c r="A1867" s="258"/>
      <c r="B1867" s="297" t="s">
        <v>2479</v>
      </c>
      <c r="C1867" s="181" t="s">
        <v>35</v>
      </c>
      <c r="D1867" s="181" t="s">
        <v>20</v>
      </c>
      <c r="E1867" s="181" t="s">
        <v>512</v>
      </c>
      <c r="F1867" s="587" t="s">
        <v>2480</v>
      </c>
      <c r="G1867" s="588"/>
      <c r="H1867" s="588"/>
      <c r="I1867" s="589"/>
      <c r="J1867" s="257" t="s">
        <v>23</v>
      </c>
      <c r="K1867" s="202">
        <f>L1867+M1867</f>
        <v>20000</v>
      </c>
      <c r="L1867" s="259">
        <v>20000</v>
      </c>
      <c r="M1867" s="259"/>
      <c r="N1867" s="260"/>
      <c r="O1867" s="1"/>
      <c r="P1867" s="196"/>
      <c r="Q1867" s="451"/>
      <c r="R1867" s="445"/>
      <c r="S1867" s="445"/>
      <c r="T1867" s="426"/>
      <c r="U1867" s="1"/>
      <c r="V1867" s="1"/>
      <c r="W1867" s="1"/>
      <c r="X1867" s="1"/>
      <c r="Y1867" s="1"/>
    </row>
    <row r="1868" spans="1:31" customHeight="1" ht="51">
      <c r="B1868" s="297" t="s">
        <v>2481</v>
      </c>
      <c r="C1868" s="181" t="s">
        <v>35</v>
      </c>
      <c r="D1868" s="181" t="s">
        <v>20</v>
      </c>
      <c r="E1868" s="181" t="s">
        <v>512</v>
      </c>
      <c r="F1868" s="587" t="s">
        <v>2480</v>
      </c>
      <c r="G1868" s="588"/>
      <c r="H1868" s="588"/>
      <c r="I1868" s="589"/>
      <c r="J1868" s="257" t="s">
        <v>23</v>
      </c>
      <c r="K1868" s="202">
        <f>L1868+M1868</f>
        <v>30000</v>
      </c>
      <c r="L1868" s="259">
        <v>30000</v>
      </c>
    </row>
    <row r="1869" spans="1:31" customHeight="1" ht="51">
      <c r="B1869" s="297" t="s">
        <v>2482</v>
      </c>
      <c r="C1869" s="181" t="s">
        <v>35</v>
      </c>
      <c r="D1869" s="181" t="s">
        <v>20</v>
      </c>
      <c r="E1869" s="181" t="s">
        <v>512</v>
      </c>
      <c r="F1869" s="587" t="s">
        <v>2480</v>
      </c>
      <c r="G1869" s="588"/>
      <c r="H1869" s="588"/>
      <c r="I1869" s="589"/>
      <c r="J1869" s="257" t="s">
        <v>23</v>
      </c>
      <c r="K1869" s="202">
        <f>L1869+M1869</f>
        <v>20000</v>
      </c>
      <c r="L1869" s="259">
        <v>20000</v>
      </c>
    </row>
    <row r="1870" spans="1:31" customHeight="1" ht="51" s="73" customFormat="1">
      <c r="A1870" s="258"/>
      <c r="B1870" s="297" t="s">
        <v>2483</v>
      </c>
      <c r="C1870" s="181" t="s">
        <v>35</v>
      </c>
      <c r="D1870" s="181" t="s">
        <v>20</v>
      </c>
      <c r="E1870" s="181" t="s">
        <v>512</v>
      </c>
      <c r="F1870" s="587" t="s">
        <v>2480</v>
      </c>
      <c r="G1870" s="588"/>
      <c r="H1870" s="588"/>
      <c r="I1870" s="589"/>
      <c r="J1870" s="257" t="s">
        <v>23</v>
      </c>
      <c r="K1870" s="202">
        <f>L1870+M1870</f>
        <v>20000</v>
      </c>
      <c r="L1870" s="259">
        <v>20000</v>
      </c>
      <c r="M1870" s="259"/>
      <c r="N1870" s="260"/>
      <c r="O1870" s="1"/>
      <c r="P1870" s="196"/>
      <c r="Q1870" s="451"/>
      <c r="R1870" s="445"/>
      <c r="S1870" s="445"/>
      <c r="T1870" s="426"/>
      <c r="U1870" s="1"/>
      <c r="V1870" s="1"/>
      <c r="W1870" s="1"/>
      <c r="X1870" s="1"/>
      <c r="Y1870" s="1"/>
    </row>
    <row r="1871" spans="1:31" s="73" customFormat="1">
      <c r="A1871" s="258"/>
      <c r="B1871" s="300" t="s">
        <v>2484</v>
      </c>
      <c r="C1871" s="257"/>
      <c r="D1871" s="258"/>
      <c r="E1871" s="226"/>
      <c r="F1871" s="587"/>
      <c r="G1871" s="588"/>
      <c r="H1871" s="588"/>
      <c r="I1871" s="589"/>
      <c r="J1871" s="258"/>
      <c r="K1871" s="202">
        <f>L1871+M1871</f>
        <v>0</v>
      </c>
      <c r="L1871" s="259"/>
      <c r="M1871" s="259"/>
      <c r="N1871" s="260"/>
      <c r="O1871" s="1"/>
      <c r="P1871" s="196"/>
      <c r="Q1871" s="451"/>
      <c r="R1871" s="445"/>
      <c r="S1871" s="445"/>
      <c r="T1871" s="426"/>
      <c r="U1871" s="1"/>
      <c r="V1871" s="1"/>
      <c r="W1871" s="1"/>
      <c r="X1871" s="1"/>
      <c r="Y1871" s="1"/>
    </row>
    <row r="1872" spans="1:31" customHeight="1" ht="51">
      <c r="B1872" s="301" t="s">
        <v>2394</v>
      </c>
      <c r="C1872" s="181" t="s">
        <v>35</v>
      </c>
      <c r="D1872" s="181" t="s">
        <v>20</v>
      </c>
      <c r="E1872" s="181" t="s">
        <v>512</v>
      </c>
      <c r="F1872" s="587" t="s">
        <v>966</v>
      </c>
      <c r="G1872" s="588"/>
      <c r="H1872" s="588"/>
      <c r="I1872" s="589"/>
      <c r="J1872" s="257" t="s">
        <v>23</v>
      </c>
      <c r="K1872" s="202">
        <f>L1872+M1872</f>
        <v>8600</v>
      </c>
      <c r="L1872" s="259">
        <v>8600</v>
      </c>
    </row>
    <row r="1873" spans="1:31">
      <c r="F1873" s="587"/>
      <c r="G1873" s="588"/>
      <c r="H1873" s="588"/>
      <c r="I1873" s="589"/>
    </row>
    <row r="1874" spans="1:31">
      <c r="B1874" s="236" t="s">
        <v>2485</v>
      </c>
      <c r="F1874" s="587"/>
      <c r="G1874" s="588"/>
      <c r="H1874" s="588"/>
      <c r="I1874" s="589"/>
    </row>
    <row r="1875" spans="1:31">
      <c r="B1875" s="256" t="s">
        <v>501</v>
      </c>
      <c r="F1875" s="587"/>
      <c r="G1875" s="588"/>
      <c r="H1875" s="588"/>
      <c r="I1875" s="589"/>
    </row>
    <row r="1876" spans="1:31" customHeight="1" ht="39">
      <c r="B1876" s="226" t="s">
        <v>2486</v>
      </c>
      <c r="C1876" s="257" t="s">
        <v>142</v>
      </c>
      <c r="D1876" s="181" t="s">
        <v>20</v>
      </c>
      <c r="E1876" s="181" t="s">
        <v>512</v>
      </c>
      <c r="F1876" s="587" t="s">
        <v>977</v>
      </c>
      <c r="G1876" s="588"/>
      <c r="H1876" s="588"/>
      <c r="I1876" s="589"/>
      <c r="J1876" s="257" t="s">
        <v>23</v>
      </c>
      <c r="K1876" s="202">
        <f>L1876+M1876</f>
        <v>300000</v>
      </c>
      <c r="L1876" s="276">
        <v>300000</v>
      </c>
    </row>
    <row r="1877" spans="1:31">
      <c r="F1877" s="587"/>
      <c r="G1877" s="588"/>
      <c r="H1877" s="588"/>
      <c r="I1877" s="589"/>
    </row>
    <row r="1878" spans="1:31">
      <c r="B1878" s="236" t="s">
        <v>2487</v>
      </c>
      <c r="C1878" s="236"/>
      <c r="D1878" s="236"/>
      <c r="E1878" s="236"/>
      <c r="F1878" s="596"/>
      <c r="G1878" s="597"/>
      <c r="H1878" s="597"/>
      <c r="I1878" s="598"/>
      <c r="J1878" s="236"/>
      <c r="K1878" s="236"/>
      <c r="L1878" s="236"/>
      <c r="M1878" s="236"/>
      <c r="N1878" s="143"/>
      <c r="O1878" s="143"/>
      <c r="P1878" s="247"/>
      <c r="Q1878" s="458"/>
      <c r="R1878" s="449"/>
      <c r="S1878" s="449"/>
      <c r="T1878" s="248"/>
      <c r="U1878" s="143"/>
      <c r="V1878" s="143"/>
    </row>
    <row r="1879" spans="1:31">
      <c r="B1879" s="266" t="s">
        <v>649</v>
      </c>
      <c r="C1879" s="266"/>
      <c r="D1879" s="266"/>
      <c r="E1879" s="266"/>
      <c r="F1879" s="587"/>
      <c r="G1879" s="588"/>
      <c r="H1879" s="588"/>
      <c r="I1879" s="589"/>
      <c r="K1879" s="202"/>
      <c r="L1879" s="276"/>
    </row>
    <row r="1880" spans="1:31">
      <c r="B1880" s="226" t="s">
        <v>2488</v>
      </c>
      <c r="C1880" s="257" t="s">
        <v>142</v>
      </c>
      <c r="D1880" s="181" t="s">
        <v>20</v>
      </c>
      <c r="E1880" s="226" t="s">
        <v>21</v>
      </c>
      <c r="F1880" s="587" t="s">
        <v>561</v>
      </c>
      <c r="G1880" s="588"/>
      <c r="H1880" s="588"/>
      <c r="I1880" s="589"/>
      <c r="J1880" s="257" t="s">
        <v>23</v>
      </c>
      <c r="K1880" s="202">
        <f>L1880+M1880</f>
        <v>204000</v>
      </c>
      <c r="L1880" s="276">
        <v>204000</v>
      </c>
    </row>
    <row r="1881" spans="1:31">
      <c r="B1881" s="226" t="s">
        <v>2243</v>
      </c>
      <c r="C1881" s="257" t="s">
        <v>142</v>
      </c>
      <c r="D1881" s="181" t="s">
        <v>20</v>
      </c>
      <c r="E1881" s="226" t="s">
        <v>21</v>
      </c>
      <c r="F1881" s="587" t="s">
        <v>561</v>
      </c>
      <c r="G1881" s="588"/>
      <c r="H1881" s="588"/>
      <c r="I1881" s="589"/>
      <c r="J1881" s="257" t="s">
        <v>23</v>
      </c>
      <c r="K1881" s="202">
        <f>L1881+M1881</f>
        <v>382500</v>
      </c>
      <c r="L1881" s="276">
        <v>382500</v>
      </c>
    </row>
    <row r="1882" spans="1:31" customHeight="1" ht="28.5">
      <c r="B1882" s="226" t="s">
        <v>2489</v>
      </c>
      <c r="D1882" s="181"/>
      <c r="E1882" s="181"/>
      <c r="F1882" s="587"/>
      <c r="G1882" s="588"/>
      <c r="H1882" s="588"/>
      <c r="I1882" s="589"/>
      <c r="J1882" s="257"/>
    </row>
    <row r="1883" spans="1:31" customHeight="1" ht="51">
      <c r="B1883" s="226" t="s">
        <v>2490</v>
      </c>
      <c r="C1883" s="257" t="s">
        <v>142</v>
      </c>
      <c r="D1883" s="181" t="s">
        <v>20</v>
      </c>
      <c r="E1883" s="181" t="s">
        <v>512</v>
      </c>
      <c r="F1883" s="587" t="s">
        <v>1000</v>
      </c>
      <c r="G1883" s="588"/>
      <c r="H1883" s="588"/>
      <c r="I1883" s="589"/>
      <c r="J1883" s="257" t="s">
        <v>23</v>
      </c>
      <c r="K1883" s="202">
        <f>L1883+M1883</f>
        <v>202500</v>
      </c>
      <c r="L1883" s="276">
        <v>202500</v>
      </c>
    </row>
    <row r="1884" spans="1:31" s="73" customFormat="1">
      <c r="A1884" s="258"/>
      <c r="B1884" s="226" t="s">
        <v>2491</v>
      </c>
      <c r="C1884" s="226"/>
      <c r="D1884" s="226"/>
      <c r="E1884" s="226"/>
      <c r="F1884" s="587"/>
      <c r="G1884" s="588"/>
      <c r="H1884" s="588"/>
      <c r="I1884" s="589"/>
      <c r="J1884" s="258"/>
      <c r="K1884" s="259"/>
      <c r="L1884" s="259"/>
      <c r="M1884" s="259"/>
      <c r="N1884" s="260"/>
      <c r="O1884" s="1"/>
      <c r="P1884" s="196"/>
      <c r="Q1884" s="451"/>
      <c r="R1884" s="445"/>
      <c r="S1884" s="445"/>
      <c r="T1884" s="426"/>
      <c r="U1884" s="1"/>
      <c r="V1884" s="1"/>
      <c r="W1884" s="1"/>
      <c r="X1884" s="1"/>
      <c r="Y1884" s="1"/>
    </row>
    <row r="1885" spans="1:31" customHeight="1" ht="51" s="73" customFormat="1">
      <c r="A1885" s="258"/>
      <c r="B1885" s="226" t="s">
        <v>2490</v>
      </c>
      <c r="C1885" s="257" t="s">
        <v>142</v>
      </c>
      <c r="D1885" s="181" t="s">
        <v>20</v>
      </c>
      <c r="E1885" s="181" t="s">
        <v>512</v>
      </c>
      <c r="F1885" s="587" t="s">
        <v>2492</v>
      </c>
      <c r="G1885" s="588"/>
      <c r="H1885" s="588"/>
      <c r="I1885" s="589"/>
      <c r="J1885" s="257" t="s">
        <v>23</v>
      </c>
      <c r="K1885" s="202">
        <f>L1885+M1885</f>
        <v>94500</v>
      </c>
      <c r="L1885" s="276">
        <v>94500</v>
      </c>
      <c r="M1885" s="259"/>
      <c r="N1885" s="260"/>
      <c r="O1885" s="1"/>
      <c r="P1885" s="196"/>
      <c r="Q1885" s="451"/>
      <c r="R1885" s="445"/>
      <c r="S1885" s="445"/>
      <c r="T1885" s="426"/>
      <c r="U1885" s="1"/>
      <c r="V1885" s="1"/>
      <c r="W1885" s="1"/>
      <c r="X1885" s="1"/>
      <c r="Y1885" s="1"/>
    </row>
    <row r="1886" spans="1:31" customHeight="1" ht="51" s="73" customFormat="1">
      <c r="A1886" s="258"/>
      <c r="B1886" s="226" t="s">
        <v>2493</v>
      </c>
      <c r="C1886" s="257" t="s">
        <v>142</v>
      </c>
      <c r="D1886" s="181" t="s">
        <v>20</v>
      </c>
      <c r="E1886" s="181" t="s">
        <v>512</v>
      </c>
      <c r="F1886" s="587" t="s">
        <v>1000</v>
      </c>
      <c r="G1886" s="588"/>
      <c r="H1886" s="588"/>
      <c r="I1886" s="589"/>
      <c r="J1886" s="257" t="s">
        <v>23</v>
      </c>
      <c r="K1886" s="202">
        <f>L1886+M1886</f>
        <v>98000</v>
      </c>
      <c r="L1886" s="259">
        <v>98000</v>
      </c>
      <c r="M1886" s="259"/>
      <c r="N1886" s="260"/>
      <c r="O1886" s="1"/>
      <c r="P1886" s="196"/>
      <c r="Q1886" s="451"/>
      <c r="R1886" s="445"/>
      <c r="S1886" s="445"/>
      <c r="T1886" s="426"/>
      <c r="U1886" s="1"/>
      <c r="V1886" s="1"/>
      <c r="W1886" s="1"/>
      <c r="X1886" s="1"/>
      <c r="Y1886" s="1"/>
    </row>
    <row r="1887" spans="1:31" s="73" customFormat="1">
      <c r="A1887" s="258"/>
      <c r="B1887" s="226" t="s">
        <v>2494</v>
      </c>
      <c r="C1887" s="226"/>
      <c r="D1887" s="226"/>
      <c r="E1887" s="226"/>
      <c r="F1887" s="587"/>
      <c r="G1887" s="588"/>
      <c r="H1887" s="588"/>
      <c r="I1887" s="589"/>
      <c r="J1887" s="258"/>
      <c r="K1887" s="259"/>
      <c r="L1887" s="259"/>
      <c r="M1887" s="259"/>
      <c r="N1887" s="260"/>
      <c r="O1887" s="1"/>
      <c r="P1887" s="196"/>
      <c r="Q1887" s="451"/>
      <c r="R1887" s="445"/>
      <c r="S1887" s="445"/>
      <c r="T1887" s="426"/>
      <c r="U1887" s="1"/>
      <c r="V1887" s="1"/>
      <c r="W1887" s="1"/>
      <c r="X1887" s="1"/>
      <c r="Y1887" s="1"/>
    </row>
    <row r="1888" spans="1:31" customHeight="1" ht="51" s="73" customFormat="1">
      <c r="A1888" s="258"/>
      <c r="B1888" s="226" t="s">
        <v>2488</v>
      </c>
      <c r="C1888" s="257" t="s">
        <v>142</v>
      </c>
      <c r="D1888" s="181" t="s">
        <v>20</v>
      </c>
      <c r="E1888" s="181" t="s">
        <v>512</v>
      </c>
      <c r="F1888" s="587" t="s">
        <v>1000</v>
      </c>
      <c r="G1888" s="588"/>
      <c r="H1888" s="588"/>
      <c r="I1888" s="589"/>
      <c r="J1888" s="257" t="s">
        <v>23</v>
      </c>
      <c r="K1888" s="202">
        <f>L1888+M1888</f>
        <v>16000</v>
      </c>
      <c r="L1888" s="259">
        <v>16000</v>
      </c>
      <c r="M1888" s="259"/>
      <c r="N1888" s="260"/>
      <c r="O1888" s="1"/>
      <c r="P1888" s="196"/>
      <c r="Q1888" s="451"/>
      <c r="R1888" s="445"/>
      <c r="S1888" s="445"/>
      <c r="T1888" s="426"/>
      <c r="U1888" s="1"/>
      <c r="V1888" s="1"/>
      <c r="W1888" s="1"/>
      <c r="X1888" s="1"/>
      <c r="Y1888" s="1"/>
    </row>
    <row r="1889" spans="1:31" customHeight="1" ht="51" s="73" customFormat="1">
      <c r="A1889" s="258"/>
      <c r="B1889" s="226" t="s">
        <v>2243</v>
      </c>
      <c r="C1889" s="257" t="s">
        <v>142</v>
      </c>
      <c r="D1889" s="181" t="s">
        <v>20</v>
      </c>
      <c r="E1889" s="181" t="s">
        <v>512</v>
      </c>
      <c r="F1889" s="587" t="s">
        <v>1000</v>
      </c>
      <c r="G1889" s="588"/>
      <c r="H1889" s="588"/>
      <c r="I1889" s="589"/>
      <c r="J1889" s="257" t="s">
        <v>23</v>
      </c>
      <c r="K1889" s="202">
        <f>L1889+M1889</f>
        <v>30000</v>
      </c>
      <c r="L1889" s="259">
        <v>30000</v>
      </c>
      <c r="M1889" s="259"/>
      <c r="N1889" s="260"/>
      <c r="O1889" s="1"/>
      <c r="P1889" s="196"/>
      <c r="Q1889" s="451"/>
      <c r="R1889" s="445"/>
      <c r="S1889" s="445"/>
      <c r="T1889" s="426"/>
      <c r="U1889" s="1"/>
      <c r="V1889" s="1"/>
      <c r="W1889" s="1"/>
      <c r="X1889" s="1"/>
      <c r="Y1889" s="1"/>
    </row>
    <row r="1890" spans="1:31" s="73" customFormat="1">
      <c r="A1890" s="258"/>
      <c r="B1890" s="226" t="s">
        <v>2495</v>
      </c>
      <c r="C1890" s="226"/>
      <c r="D1890" s="226"/>
      <c r="E1890" s="226"/>
      <c r="F1890" s="587"/>
      <c r="G1890" s="588"/>
      <c r="H1890" s="588"/>
      <c r="I1890" s="589"/>
      <c r="J1890" s="258"/>
      <c r="K1890" s="259"/>
      <c r="L1890" s="259"/>
      <c r="M1890" s="259"/>
      <c r="N1890" s="260"/>
      <c r="O1890" s="1"/>
      <c r="P1890" s="196"/>
      <c r="Q1890" s="451"/>
      <c r="R1890" s="445"/>
      <c r="S1890" s="445"/>
      <c r="T1890" s="426"/>
      <c r="U1890" s="1"/>
      <c r="V1890" s="1"/>
      <c r="W1890" s="1"/>
      <c r="X1890" s="1"/>
      <c r="Y1890" s="1"/>
    </row>
    <row r="1891" spans="1:31" customHeight="1" ht="51" s="73" customFormat="1">
      <c r="A1891" s="258"/>
      <c r="B1891" s="226" t="s">
        <v>2488</v>
      </c>
      <c r="C1891" s="257" t="s">
        <v>142</v>
      </c>
      <c r="D1891" s="181" t="s">
        <v>20</v>
      </c>
      <c r="E1891" s="181" t="s">
        <v>512</v>
      </c>
      <c r="F1891" s="587" t="s">
        <v>1000</v>
      </c>
      <c r="G1891" s="588"/>
      <c r="H1891" s="588"/>
      <c r="I1891" s="589"/>
      <c r="J1891" s="257" t="s">
        <v>23</v>
      </c>
      <c r="K1891" s="202">
        <f>L1891+M1891</f>
        <v>16000</v>
      </c>
      <c r="L1891" s="259">
        <v>16000</v>
      </c>
      <c r="M1891" s="259"/>
      <c r="N1891" s="260"/>
      <c r="O1891" s="1"/>
      <c r="P1891" s="196"/>
      <c r="Q1891" s="451"/>
      <c r="R1891" s="445"/>
      <c r="S1891" s="445"/>
      <c r="T1891" s="426"/>
      <c r="U1891" s="1"/>
      <c r="V1891" s="1"/>
      <c r="W1891" s="1"/>
      <c r="X1891" s="1"/>
      <c r="Y1891" s="1"/>
    </row>
    <row r="1892" spans="1:31" customHeight="1" ht="51" s="73" customFormat="1">
      <c r="A1892" s="258"/>
      <c r="B1892" s="226" t="s">
        <v>2496</v>
      </c>
      <c r="C1892" s="257" t="s">
        <v>142</v>
      </c>
      <c r="D1892" s="181" t="s">
        <v>20</v>
      </c>
      <c r="E1892" s="181" t="s">
        <v>512</v>
      </c>
      <c r="F1892" s="587" t="s">
        <v>1000</v>
      </c>
      <c r="G1892" s="588"/>
      <c r="H1892" s="588"/>
      <c r="I1892" s="589"/>
      <c r="J1892" s="257" t="s">
        <v>23</v>
      </c>
      <c r="K1892" s="202">
        <f>L1892+M1892</f>
        <v>30000</v>
      </c>
      <c r="L1892" s="259">
        <v>30000</v>
      </c>
      <c r="M1892" s="259"/>
      <c r="N1892" s="260"/>
      <c r="O1892" s="1"/>
      <c r="P1892" s="196"/>
      <c r="Q1892" s="451"/>
      <c r="R1892" s="445"/>
      <c r="S1892" s="445"/>
      <c r="T1892" s="426"/>
      <c r="U1892" s="1"/>
      <c r="V1892" s="1"/>
      <c r="W1892" s="1"/>
      <c r="X1892" s="1"/>
      <c r="Y1892" s="1"/>
    </row>
    <row r="1893" spans="1:31" customHeight="1" ht="16.5" hidden="true" s="73" customFormat="1">
      <c r="A1893" s="161"/>
      <c r="B1893" s="463" t="s">
        <v>2495</v>
      </c>
      <c r="C1893" s="463"/>
      <c r="D1893" s="463"/>
      <c r="E1893" s="463"/>
      <c r="F1893" s="238"/>
      <c r="G1893" s="239"/>
      <c r="H1893" s="239"/>
      <c r="I1893" s="240"/>
      <c r="J1893" s="257"/>
      <c r="K1893" s="202"/>
      <c r="L1893" s="259"/>
      <c r="M1893" s="259"/>
      <c r="N1893" s="260"/>
      <c r="O1893" s="1"/>
      <c r="P1893" s="196"/>
      <c r="Q1893" s="451"/>
      <c r="R1893" s="445"/>
      <c r="S1893" s="445"/>
      <c r="T1893" s="426"/>
      <c r="U1893" s="1"/>
      <c r="V1893" s="1"/>
      <c r="W1893" s="1"/>
      <c r="X1893" s="1"/>
      <c r="Y1893" s="1"/>
    </row>
    <row r="1894" spans="1:31" customHeight="1" ht="16.5" hidden="true" s="73" customFormat="1">
      <c r="A1894" s="161"/>
      <c r="B1894" s="463" t="s">
        <v>3229</v>
      </c>
      <c r="C1894" s="463"/>
      <c r="D1894" s="463"/>
      <c r="E1894" s="463"/>
      <c r="F1894" s="238"/>
      <c r="G1894" s="239"/>
      <c r="H1894" s="239"/>
      <c r="I1894" s="240"/>
      <c r="J1894" s="257"/>
      <c r="K1894" s="202"/>
      <c r="L1894" s="259"/>
      <c r="M1894" s="259"/>
      <c r="N1894" s="260"/>
      <c r="O1894" s="1"/>
      <c r="P1894" s="196"/>
      <c r="Q1894" s="451"/>
      <c r="R1894" s="445"/>
      <c r="S1894" s="445"/>
      <c r="T1894" s="426"/>
      <c r="U1894" s="1"/>
      <c r="V1894" s="1"/>
      <c r="W1894" s="1"/>
      <c r="X1894" s="1"/>
      <c r="Y1894" s="1"/>
    </row>
    <row r="1895" spans="1:31" customHeight="1" ht="16.5" hidden="true" s="73" customFormat="1">
      <c r="A1895" s="161"/>
      <c r="B1895" s="463" t="s">
        <v>3230</v>
      </c>
      <c r="C1895" s="463"/>
      <c r="D1895" s="463"/>
      <c r="E1895" s="463"/>
      <c r="F1895" s="238"/>
      <c r="G1895" s="239"/>
      <c r="H1895" s="239"/>
      <c r="I1895" s="240"/>
      <c r="J1895" s="257"/>
      <c r="K1895" s="202"/>
      <c r="L1895" s="259"/>
      <c r="M1895" s="259"/>
      <c r="N1895" s="260"/>
      <c r="O1895" s="1"/>
      <c r="P1895" s="196"/>
      <c r="Q1895" s="451"/>
      <c r="R1895" s="445"/>
      <c r="S1895" s="445"/>
      <c r="T1895" s="426"/>
      <c r="U1895" s="1"/>
      <c r="V1895" s="1"/>
      <c r="W1895" s="1"/>
      <c r="X1895" s="1"/>
      <c r="Y1895" s="1"/>
    </row>
    <row r="1896" spans="1:31" customHeight="1" ht="13.5" hidden="true" s="73" customFormat="1">
      <c r="A1896" s="461"/>
      <c r="B1896" s="472" t="s">
        <v>2497</v>
      </c>
      <c r="C1896" s="472"/>
      <c r="D1896" s="472"/>
      <c r="E1896" s="472"/>
      <c r="F1896" s="238"/>
      <c r="G1896" s="239"/>
      <c r="H1896" s="239"/>
      <c r="I1896" s="240"/>
      <c r="J1896" s="257"/>
      <c r="K1896" s="202"/>
      <c r="L1896" s="259"/>
      <c r="M1896" s="259"/>
      <c r="N1896" s="260"/>
      <c r="O1896" s="1"/>
      <c r="P1896" s="196"/>
      <c r="Q1896" s="451"/>
      <c r="R1896" s="445"/>
      <c r="S1896" s="445"/>
      <c r="T1896" s="426"/>
      <c r="U1896" s="1"/>
      <c r="V1896" s="1"/>
      <c r="W1896" s="1"/>
      <c r="X1896" s="1"/>
      <c r="Y1896" s="1"/>
    </row>
    <row r="1897" spans="1:31" customHeight="1" ht="13.5" hidden="true" s="73" customFormat="1">
      <c r="A1897" s="462"/>
      <c r="B1897" s="463" t="s">
        <v>3231</v>
      </c>
      <c r="D1897" s="463"/>
      <c r="E1897" s="463"/>
      <c r="F1897" s="238"/>
      <c r="G1897" s="239"/>
      <c r="H1897" s="239"/>
      <c r="I1897" s="240"/>
      <c r="J1897" s="257"/>
      <c r="K1897" s="202"/>
      <c r="L1897" s="259"/>
      <c r="M1897" s="259"/>
      <c r="N1897" s="260"/>
      <c r="O1897" s="1"/>
      <c r="P1897" s="196"/>
      <c r="Q1897" s="451"/>
      <c r="R1897" s="445"/>
      <c r="S1897" s="445"/>
      <c r="T1897" s="426"/>
      <c r="U1897" s="1"/>
      <c r="V1897" s="1"/>
      <c r="W1897" s="1"/>
      <c r="X1897" s="1"/>
      <c r="Y1897" s="1"/>
    </row>
    <row r="1898" spans="1:31" customHeight="1" ht="13.5" hidden="true" s="73" customFormat="1">
      <c r="A1898" s="462"/>
      <c r="B1898" s="463" t="s">
        <v>3232</v>
      </c>
      <c r="D1898" s="463"/>
      <c r="E1898" s="463"/>
      <c r="F1898" s="238"/>
      <c r="G1898" s="239"/>
      <c r="H1898" s="239"/>
      <c r="I1898" s="240"/>
      <c r="J1898" s="257"/>
      <c r="K1898" s="202"/>
      <c r="L1898" s="259"/>
      <c r="M1898" s="259"/>
      <c r="N1898" s="260"/>
      <c r="O1898" s="1"/>
      <c r="P1898" s="196"/>
      <c r="Q1898" s="451"/>
      <c r="R1898" s="445"/>
      <c r="S1898" s="445"/>
      <c r="T1898" s="426"/>
      <c r="U1898" s="1"/>
      <c r="V1898" s="1"/>
      <c r="W1898" s="1"/>
      <c r="X1898" s="1"/>
      <c r="Y1898" s="1"/>
    </row>
    <row r="1899" spans="1:31" customHeight="1" ht="13.5" hidden="true" s="73" customFormat="1">
      <c r="A1899" s="462"/>
      <c r="B1899" s="472" t="s">
        <v>3233</v>
      </c>
      <c r="D1899" s="472"/>
      <c r="E1899" s="472"/>
      <c r="F1899" s="238"/>
      <c r="G1899" s="239"/>
      <c r="H1899" s="239"/>
      <c r="I1899" s="240"/>
      <c r="J1899" s="257"/>
      <c r="K1899" s="202"/>
      <c r="L1899" s="259"/>
      <c r="M1899" s="259"/>
      <c r="N1899" s="260"/>
      <c r="O1899" s="1"/>
      <c r="P1899" s="196"/>
      <c r="Q1899" s="451"/>
      <c r="R1899" s="445"/>
      <c r="S1899" s="445"/>
      <c r="T1899" s="426"/>
      <c r="U1899" s="1"/>
      <c r="V1899" s="1"/>
      <c r="W1899" s="1"/>
      <c r="X1899" s="1"/>
      <c r="Y1899" s="1"/>
    </row>
    <row r="1900" spans="1:31" customHeight="1" ht="13.5" hidden="true" s="73" customFormat="1">
      <c r="A1900" s="462"/>
      <c r="B1900" s="472" t="s">
        <v>3234</v>
      </c>
      <c r="D1900" s="472"/>
      <c r="E1900" s="472"/>
      <c r="F1900" s="238"/>
      <c r="G1900" s="239"/>
      <c r="H1900" s="239"/>
      <c r="I1900" s="240"/>
      <c r="J1900" s="257"/>
      <c r="K1900" s="202"/>
      <c r="L1900" s="259"/>
      <c r="M1900" s="259"/>
      <c r="N1900" s="260"/>
      <c r="O1900" s="1"/>
      <c r="P1900" s="196"/>
      <c r="Q1900" s="451"/>
      <c r="R1900" s="445"/>
      <c r="S1900" s="445"/>
      <c r="T1900" s="426"/>
      <c r="U1900" s="1"/>
      <c r="V1900" s="1"/>
      <c r="W1900" s="1"/>
      <c r="X1900" s="1"/>
      <c r="Y1900" s="1"/>
    </row>
    <row r="1901" spans="1:31" customHeight="1" ht="13.5" hidden="true" s="73" customFormat="1">
      <c r="A1901" s="462"/>
      <c r="B1901" s="463" t="s">
        <v>3235</v>
      </c>
      <c r="D1901" s="463"/>
      <c r="E1901" s="463"/>
      <c r="F1901" s="238"/>
      <c r="G1901" s="239"/>
      <c r="H1901" s="239"/>
      <c r="I1901" s="240"/>
      <c r="J1901" s="257"/>
      <c r="K1901" s="202"/>
      <c r="L1901" s="259"/>
      <c r="M1901" s="259"/>
      <c r="N1901" s="260"/>
      <c r="O1901" s="1"/>
      <c r="P1901" s="196"/>
      <c r="Q1901" s="451"/>
      <c r="R1901" s="445"/>
      <c r="S1901" s="445"/>
      <c r="T1901" s="426"/>
      <c r="U1901" s="1"/>
      <c r="V1901" s="1"/>
      <c r="W1901" s="1"/>
      <c r="X1901" s="1"/>
      <c r="Y1901" s="1"/>
    </row>
    <row r="1902" spans="1:31" customHeight="1" ht="13.5" hidden="true" s="73" customFormat="1">
      <c r="A1902" s="462"/>
      <c r="B1902" s="463" t="s">
        <v>3236</v>
      </c>
      <c r="C1902" s="463"/>
      <c r="D1902" s="463"/>
      <c r="E1902" s="463"/>
      <c r="F1902" s="238"/>
      <c r="G1902" s="239"/>
      <c r="H1902" s="239"/>
      <c r="I1902" s="240"/>
      <c r="J1902" s="257"/>
      <c r="K1902" s="202"/>
      <c r="L1902" s="259"/>
      <c r="M1902" s="259"/>
      <c r="N1902" s="260"/>
      <c r="O1902" s="1"/>
      <c r="P1902" s="196"/>
      <c r="Q1902" s="451"/>
      <c r="R1902" s="445"/>
      <c r="S1902" s="445"/>
      <c r="T1902" s="426"/>
      <c r="U1902" s="1"/>
      <c r="V1902" s="1"/>
      <c r="W1902" s="1"/>
      <c r="X1902" s="1"/>
      <c r="Y1902" s="1"/>
    </row>
    <row r="1903" spans="1:31" customHeight="1" ht="13.5" hidden="true" s="73" customFormat="1">
      <c r="A1903" s="462"/>
      <c r="B1903" s="463" t="s">
        <v>3237</v>
      </c>
      <c r="C1903" s="463"/>
      <c r="D1903" s="463"/>
      <c r="E1903" s="463"/>
      <c r="F1903" s="238"/>
      <c r="G1903" s="239"/>
      <c r="H1903" s="239"/>
      <c r="I1903" s="240"/>
      <c r="J1903" s="257"/>
      <c r="K1903" s="202"/>
      <c r="L1903" s="259"/>
      <c r="M1903" s="259"/>
      <c r="N1903" s="260"/>
      <c r="O1903" s="1"/>
      <c r="P1903" s="196"/>
      <c r="Q1903" s="451"/>
      <c r="R1903" s="445"/>
      <c r="S1903" s="445"/>
      <c r="T1903" s="426"/>
      <c r="U1903" s="1"/>
      <c r="V1903" s="1"/>
      <c r="W1903" s="1"/>
      <c r="X1903" s="1"/>
      <c r="Y1903" s="1"/>
    </row>
    <row r="1904" spans="1:31" customHeight="1" ht="13.5" hidden="true" s="73" customFormat="1">
      <c r="A1904" s="462"/>
      <c r="B1904" s="463" t="s">
        <v>3229</v>
      </c>
      <c r="C1904" s="463"/>
      <c r="D1904" s="463"/>
      <c r="E1904" s="463"/>
      <c r="F1904" s="238"/>
      <c r="G1904" s="239"/>
      <c r="H1904" s="239"/>
      <c r="I1904" s="240"/>
      <c r="J1904" s="257"/>
      <c r="K1904" s="202"/>
      <c r="L1904" s="259"/>
      <c r="M1904" s="259"/>
      <c r="N1904" s="260"/>
      <c r="O1904" s="1"/>
      <c r="P1904" s="196"/>
      <c r="Q1904" s="451"/>
      <c r="R1904" s="445"/>
      <c r="S1904" s="445"/>
      <c r="T1904" s="426"/>
      <c r="U1904" s="1"/>
      <c r="V1904" s="1"/>
      <c r="W1904" s="1"/>
      <c r="X1904" s="1"/>
      <c r="Y1904" s="1"/>
    </row>
    <row r="1905" spans="1:31" customHeight="1" ht="13.5" hidden="true" s="73" customFormat="1">
      <c r="A1905" s="462"/>
      <c r="B1905" s="463" t="s">
        <v>3238</v>
      </c>
      <c r="C1905" s="463"/>
      <c r="D1905" s="463"/>
      <c r="E1905" s="463"/>
      <c r="F1905" s="238"/>
      <c r="G1905" s="239"/>
      <c r="H1905" s="239"/>
      <c r="I1905" s="240"/>
      <c r="J1905" s="257"/>
      <c r="K1905" s="202"/>
      <c r="L1905" s="259"/>
      <c r="M1905" s="259"/>
      <c r="N1905" s="260"/>
      <c r="O1905" s="1"/>
      <c r="P1905" s="196"/>
      <c r="Q1905" s="451"/>
      <c r="R1905" s="445"/>
      <c r="S1905" s="445"/>
      <c r="T1905" s="426"/>
      <c r="U1905" s="1"/>
      <c r="V1905" s="1"/>
      <c r="W1905" s="1"/>
      <c r="X1905" s="1"/>
      <c r="Y1905" s="1"/>
    </row>
    <row r="1906" spans="1:31" customHeight="1" ht="13.5" hidden="true" s="73" customFormat="1">
      <c r="A1906" s="462"/>
      <c r="B1906" s="463" t="s">
        <v>3239</v>
      </c>
      <c r="C1906" s="463"/>
      <c r="D1906" s="463"/>
      <c r="E1906" s="463"/>
      <c r="F1906" s="238"/>
      <c r="G1906" s="239"/>
      <c r="H1906" s="239"/>
      <c r="I1906" s="240"/>
      <c r="J1906" s="257"/>
      <c r="K1906" s="202"/>
      <c r="L1906" s="259"/>
      <c r="M1906" s="259"/>
      <c r="N1906" s="260"/>
      <c r="O1906" s="1"/>
      <c r="P1906" s="196"/>
      <c r="Q1906" s="451"/>
      <c r="R1906" s="445"/>
      <c r="S1906" s="445"/>
      <c r="T1906" s="426"/>
      <c r="U1906" s="1"/>
      <c r="V1906" s="1"/>
      <c r="W1906" s="1"/>
      <c r="X1906" s="1"/>
      <c r="Y1906" s="1"/>
    </row>
    <row r="1907" spans="1:31" customHeight="1" ht="13.5" hidden="true" s="73" customFormat="1">
      <c r="A1907" s="462"/>
      <c r="B1907" s="463" t="s">
        <v>3229</v>
      </c>
      <c r="C1907" s="463"/>
      <c r="D1907" s="463"/>
      <c r="E1907" s="463"/>
      <c r="F1907" s="238"/>
      <c r="G1907" s="239"/>
      <c r="H1907" s="239"/>
      <c r="I1907" s="240"/>
      <c r="J1907" s="257"/>
      <c r="K1907" s="202"/>
      <c r="L1907" s="259"/>
      <c r="M1907" s="259"/>
      <c r="N1907" s="260"/>
      <c r="O1907" s="1"/>
      <c r="P1907" s="196"/>
      <c r="Q1907" s="451"/>
      <c r="R1907" s="445"/>
      <c r="S1907" s="445"/>
      <c r="T1907" s="426"/>
      <c r="U1907" s="1"/>
      <c r="V1907" s="1"/>
      <c r="W1907" s="1"/>
      <c r="X1907" s="1"/>
      <c r="Y1907" s="1"/>
    </row>
    <row r="1908" spans="1:31" customHeight="1" ht="13.5" hidden="true" s="73" customFormat="1">
      <c r="A1908" s="462"/>
      <c r="B1908" s="463" t="s">
        <v>3240</v>
      </c>
      <c r="C1908" s="463"/>
      <c r="D1908" s="463"/>
      <c r="E1908" s="463"/>
      <c r="F1908" s="238"/>
      <c r="G1908" s="239"/>
      <c r="H1908" s="239"/>
      <c r="I1908" s="240"/>
      <c r="J1908" s="257"/>
      <c r="K1908" s="202"/>
      <c r="L1908" s="259"/>
      <c r="M1908" s="259"/>
      <c r="N1908" s="260"/>
      <c r="O1908" s="1"/>
      <c r="P1908" s="196"/>
      <c r="Q1908" s="451"/>
      <c r="R1908" s="445"/>
      <c r="S1908" s="445"/>
      <c r="T1908" s="426"/>
      <c r="U1908" s="1"/>
      <c r="V1908" s="1"/>
      <c r="W1908" s="1"/>
      <c r="X1908" s="1"/>
      <c r="Y1908" s="1"/>
    </row>
    <row r="1909" spans="1:31" customHeight="1" ht="13.5" hidden="true" s="73" customFormat="1">
      <c r="A1909" s="462"/>
      <c r="B1909" s="463" t="s">
        <v>3241</v>
      </c>
      <c r="C1909" s="463"/>
      <c r="D1909" s="463"/>
      <c r="E1909" s="463"/>
      <c r="F1909" s="238"/>
      <c r="G1909" s="239"/>
      <c r="H1909" s="239"/>
      <c r="I1909" s="240"/>
      <c r="J1909" s="257"/>
      <c r="K1909" s="202"/>
      <c r="L1909" s="259"/>
      <c r="M1909" s="259"/>
      <c r="N1909" s="260"/>
      <c r="O1909" s="1"/>
      <c r="P1909" s="196"/>
      <c r="Q1909" s="451"/>
      <c r="R1909" s="445"/>
      <c r="S1909" s="445"/>
      <c r="T1909" s="426"/>
      <c r="U1909" s="1"/>
      <c r="V1909" s="1"/>
      <c r="W1909" s="1"/>
      <c r="X1909" s="1"/>
      <c r="Y1909" s="1"/>
    </row>
    <row r="1910" spans="1:31" customHeight="1" ht="13.5" hidden="true" s="73" customFormat="1">
      <c r="A1910" s="462"/>
      <c r="B1910" s="463" t="s">
        <v>3229</v>
      </c>
      <c r="C1910" s="463"/>
      <c r="D1910" s="463"/>
      <c r="E1910" s="463"/>
      <c r="F1910" s="238"/>
      <c r="G1910" s="239"/>
      <c r="H1910" s="239"/>
      <c r="I1910" s="240"/>
      <c r="J1910" s="257"/>
      <c r="K1910" s="202"/>
      <c r="L1910" s="259"/>
      <c r="M1910" s="259"/>
      <c r="N1910" s="260"/>
      <c r="O1910" s="1"/>
      <c r="P1910" s="196"/>
      <c r="Q1910" s="451"/>
      <c r="R1910" s="445"/>
      <c r="S1910" s="445"/>
      <c r="T1910" s="426"/>
      <c r="U1910" s="1"/>
      <c r="V1910" s="1"/>
      <c r="W1910" s="1"/>
      <c r="X1910" s="1"/>
      <c r="Y1910" s="1"/>
    </row>
    <row r="1911" spans="1:31" customHeight="1" ht="24.75" hidden="true" s="73" customFormat="1">
      <c r="A1911" s="161"/>
      <c r="B1911" s="463" t="s">
        <v>3242</v>
      </c>
      <c r="C1911" s="463"/>
      <c r="D1911" s="463"/>
      <c r="E1911" s="463"/>
      <c r="F1911" s="238"/>
      <c r="G1911" s="239"/>
      <c r="H1911" s="239"/>
      <c r="I1911" s="240"/>
      <c r="J1911" s="257"/>
      <c r="K1911" s="202"/>
      <c r="L1911" s="259"/>
      <c r="M1911" s="259"/>
      <c r="N1911" s="260"/>
      <c r="O1911" s="1"/>
      <c r="P1911" s="196"/>
      <c r="Q1911" s="451"/>
      <c r="R1911" s="445"/>
      <c r="S1911" s="445"/>
      <c r="T1911" s="426"/>
      <c r="U1911" s="1"/>
      <c r="V1911" s="1"/>
      <c r="W1911" s="1"/>
      <c r="X1911" s="1"/>
      <c r="Y1911" s="1"/>
    </row>
    <row r="1912" spans="1:31" customHeight="1" ht="16.5" hidden="true" s="73" customFormat="1">
      <c r="A1912" s="161"/>
      <c r="B1912" s="463" t="s">
        <v>3229</v>
      </c>
      <c r="C1912" s="463"/>
      <c r="D1912" s="463"/>
      <c r="E1912" s="463"/>
      <c r="F1912" s="238"/>
      <c r="G1912" s="239"/>
      <c r="H1912" s="239"/>
      <c r="I1912" s="240"/>
      <c r="J1912" s="257"/>
      <c r="K1912" s="202"/>
      <c r="L1912" s="259"/>
      <c r="M1912" s="259"/>
      <c r="N1912" s="260"/>
      <c r="O1912" s="1"/>
      <c r="P1912" s="196"/>
      <c r="Q1912" s="451"/>
      <c r="R1912" s="445"/>
      <c r="S1912" s="445"/>
      <c r="T1912" s="426"/>
      <c r="U1912" s="1"/>
      <c r="V1912" s="1"/>
      <c r="W1912" s="1"/>
      <c r="X1912" s="1"/>
      <c r="Y1912" s="1"/>
    </row>
    <row r="1913" spans="1:31" customHeight="1" ht="16.5" hidden="true" s="73" customFormat="1">
      <c r="A1913" s="161"/>
      <c r="B1913" s="463" t="s">
        <v>3240</v>
      </c>
      <c r="C1913" s="463"/>
      <c r="D1913" s="463"/>
      <c r="E1913" s="463"/>
      <c r="F1913" s="238"/>
      <c r="G1913" s="239"/>
      <c r="H1913" s="239"/>
      <c r="I1913" s="240"/>
      <c r="J1913" s="257"/>
      <c r="K1913" s="202"/>
      <c r="L1913" s="259"/>
      <c r="M1913" s="259"/>
      <c r="N1913" s="260"/>
      <c r="O1913" s="1"/>
      <c r="P1913" s="196"/>
      <c r="Q1913" s="451"/>
      <c r="R1913" s="445"/>
      <c r="S1913" s="445"/>
      <c r="T1913" s="426"/>
      <c r="U1913" s="1"/>
      <c r="V1913" s="1"/>
      <c r="W1913" s="1"/>
      <c r="X1913" s="1"/>
      <c r="Y1913" s="1"/>
    </row>
    <row r="1914" spans="1:31" customHeight="1" ht="16.5" hidden="true" s="73" customFormat="1">
      <c r="A1914" s="161"/>
      <c r="B1914" s="463" t="s">
        <v>3229</v>
      </c>
      <c r="C1914" s="463"/>
      <c r="D1914" s="463"/>
      <c r="E1914" s="463"/>
      <c r="F1914" s="238"/>
      <c r="G1914" s="239"/>
      <c r="H1914" s="239"/>
      <c r="I1914" s="240"/>
      <c r="J1914" s="257"/>
      <c r="K1914" s="202"/>
      <c r="L1914" s="259"/>
      <c r="M1914" s="259"/>
      <c r="N1914" s="260"/>
      <c r="O1914" s="1"/>
      <c r="P1914" s="196"/>
      <c r="Q1914" s="451"/>
      <c r="R1914" s="445"/>
      <c r="S1914" s="445"/>
      <c r="T1914" s="426"/>
      <c r="U1914" s="1"/>
      <c r="V1914" s="1"/>
      <c r="W1914" s="1"/>
      <c r="X1914" s="1"/>
      <c r="Y1914" s="1"/>
    </row>
    <row r="1915" spans="1:31" customHeight="1" ht="16.5" hidden="true" s="73" customFormat="1">
      <c r="A1915" s="161"/>
      <c r="B1915" s="463" t="s">
        <v>3243</v>
      </c>
      <c r="C1915" s="463"/>
      <c r="D1915" s="463"/>
      <c r="E1915" s="463"/>
      <c r="F1915" s="238"/>
      <c r="G1915" s="239"/>
      <c r="H1915" s="239"/>
      <c r="I1915" s="240"/>
      <c r="J1915" s="257"/>
      <c r="K1915" s="202"/>
      <c r="L1915" s="259"/>
      <c r="M1915" s="259"/>
      <c r="N1915" s="260"/>
      <c r="O1915" s="1"/>
      <c r="P1915" s="196"/>
      <c r="Q1915" s="451"/>
      <c r="R1915" s="445"/>
      <c r="S1915" s="445"/>
      <c r="T1915" s="426"/>
      <c r="U1915" s="1"/>
      <c r="V1915" s="1"/>
      <c r="W1915" s="1"/>
      <c r="X1915" s="1"/>
      <c r="Y1915" s="1"/>
    </row>
    <row r="1916" spans="1:31" customHeight="1" ht="16.5" hidden="true" s="73" customFormat="1">
      <c r="A1916" s="161"/>
      <c r="B1916" s="463" t="s">
        <v>3244</v>
      </c>
      <c r="C1916" s="463"/>
      <c r="D1916" s="463"/>
      <c r="E1916" s="463"/>
      <c r="F1916" s="238"/>
      <c r="G1916" s="239"/>
      <c r="H1916" s="239"/>
      <c r="I1916" s="240"/>
      <c r="J1916" s="257"/>
      <c r="K1916" s="202"/>
      <c r="L1916" s="259"/>
      <c r="M1916" s="259"/>
      <c r="N1916" s="260"/>
      <c r="O1916" s="1"/>
      <c r="P1916" s="196"/>
      <c r="Q1916" s="451"/>
      <c r="R1916" s="445"/>
      <c r="S1916" s="445"/>
      <c r="T1916" s="426"/>
      <c r="U1916" s="1"/>
      <c r="V1916" s="1"/>
      <c r="W1916" s="1"/>
      <c r="X1916" s="1"/>
      <c r="Y1916" s="1"/>
    </row>
    <row r="1917" spans="1:31" customHeight="1" ht="16.5" hidden="true" s="73" customFormat="1">
      <c r="A1917" s="161"/>
      <c r="B1917" s="464" t="s">
        <v>3245</v>
      </c>
      <c r="C1917" s="464"/>
      <c r="D1917" s="464"/>
      <c r="E1917" s="464"/>
      <c r="F1917" s="238"/>
      <c r="G1917" s="239"/>
      <c r="H1917" s="239"/>
      <c r="I1917" s="240"/>
      <c r="J1917" s="257"/>
      <c r="K1917" s="202"/>
      <c r="L1917" s="259"/>
      <c r="M1917" s="259"/>
      <c r="N1917" s="260"/>
      <c r="O1917" s="1"/>
      <c r="P1917" s="196"/>
      <c r="Q1917" s="451"/>
      <c r="R1917" s="445"/>
      <c r="S1917" s="445"/>
      <c r="T1917" s="426"/>
      <c r="U1917" s="1"/>
      <c r="V1917" s="1"/>
      <c r="W1917" s="1"/>
      <c r="X1917" s="1"/>
      <c r="Y1917" s="1"/>
    </row>
    <row r="1918" spans="1:31" hidden="true" s="73" customFormat="1">
      <c r="A1918" s="465" t="s">
        <v>3246</v>
      </c>
      <c r="B1918" s="465"/>
      <c r="C1918" s="465"/>
      <c r="D1918" s="465"/>
      <c r="E1918" s="465"/>
      <c r="F1918" s="238"/>
      <c r="G1918" s="239"/>
      <c r="H1918" s="239"/>
      <c r="I1918" s="240"/>
      <c r="J1918" s="257"/>
      <c r="K1918" s="202"/>
      <c r="L1918" s="259"/>
      <c r="M1918" s="259"/>
      <c r="N1918" s="260"/>
      <c r="O1918" s="1"/>
      <c r="P1918" s="196"/>
      <c r="Q1918" s="451"/>
      <c r="R1918" s="445"/>
      <c r="S1918" s="445"/>
      <c r="T1918" s="426"/>
      <c r="U1918" s="1"/>
      <c r="V1918" s="1"/>
      <c r="W1918" s="1"/>
      <c r="X1918" s="1"/>
      <c r="Y1918" s="1"/>
    </row>
    <row r="1919" spans="1:31" customHeight="1" ht="13.5" hidden="true" s="73" customFormat="1">
      <c r="A1919" s="466"/>
      <c r="B1919" s="467" t="s">
        <v>3247</v>
      </c>
      <c r="C1919" s="467"/>
      <c r="D1919" s="467"/>
      <c r="E1919" s="467"/>
      <c r="F1919" s="238"/>
      <c r="G1919" s="239"/>
      <c r="H1919" s="239"/>
      <c r="I1919" s="240"/>
      <c r="J1919" s="257"/>
      <c r="K1919" s="202"/>
      <c r="L1919" s="259"/>
      <c r="M1919" s="259"/>
      <c r="N1919" s="260"/>
      <c r="O1919" s="1"/>
      <c r="P1919" s="196"/>
      <c r="Q1919" s="451"/>
      <c r="R1919" s="445"/>
      <c r="S1919" s="445"/>
      <c r="T1919" s="426"/>
      <c r="U1919" s="1"/>
      <c r="V1919" s="1"/>
      <c r="W1919" s="1"/>
      <c r="X1919" s="1"/>
      <c r="Y1919" s="1"/>
    </row>
    <row r="1920" spans="1:31" customHeight="1" ht="13.5" hidden="true" s="73" customFormat="1">
      <c r="A1920" s="466"/>
      <c r="B1920" s="468" t="s">
        <v>3229</v>
      </c>
      <c r="C1920" s="468"/>
      <c r="D1920" s="468"/>
      <c r="E1920" s="468"/>
      <c r="F1920" s="238"/>
      <c r="G1920" s="239"/>
      <c r="H1920" s="239"/>
      <c r="I1920" s="240"/>
      <c r="J1920" s="257"/>
      <c r="K1920" s="202"/>
      <c r="L1920" s="259"/>
      <c r="M1920" s="259"/>
      <c r="N1920" s="260"/>
      <c r="O1920" s="1"/>
      <c r="P1920" s="196"/>
      <c r="Q1920" s="451"/>
      <c r="R1920" s="445"/>
      <c r="S1920" s="445"/>
      <c r="T1920" s="426"/>
      <c r="U1920" s="1"/>
      <c r="V1920" s="1"/>
      <c r="W1920" s="1"/>
      <c r="X1920" s="1"/>
      <c r="Y1920" s="1"/>
    </row>
    <row r="1921" spans="1:31" customHeight="1" ht="13.5" hidden="true" s="73" customFormat="1">
      <c r="A1921" s="466"/>
      <c r="B1921" s="468" t="s">
        <v>3240</v>
      </c>
      <c r="C1921" s="468"/>
      <c r="D1921" s="468"/>
      <c r="E1921" s="468"/>
      <c r="F1921" s="238"/>
      <c r="G1921" s="239"/>
      <c r="H1921" s="239"/>
      <c r="I1921" s="240"/>
      <c r="J1921" s="257"/>
      <c r="K1921" s="202"/>
      <c r="L1921" s="259"/>
      <c r="M1921" s="259"/>
      <c r="N1921" s="260"/>
      <c r="O1921" s="1"/>
      <c r="P1921" s="196"/>
      <c r="Q1921" s="451"/>
      <c r="R1921" s="445"/>
      <c r="S1921" s="445"/>
      <c r="T1921" s="426"/>
      <c r="U1921" s="1"/>
      <c r="V1921" s="1"/>
      <c r="W1921" s="1"/>
      <c r="X1921" s="1"/>
      <c r="Y1921" s="1"/>
    </row>
    <row r="1922" spans="1:31" customHeight="1" ht="13.5" hidden="true" s="73" customFormat="1">
      <c r="A1922" s="466"/>
      <c r="B1922" s="467" t="s">
        <v>3248</v>
      </c>
      <c r="C1922" s="467"/>
      <c r="D1922" s="467"/>
      <c r="E1922" s="467"/>
      <c r="F1922" s="238"/>
      <c r="G1922" s="239"/>
      <c r="H1922" s="239"/>
      <c r="I1922" s="240"/>
      <c r="J1922" s="257"/>
      <c r="K1922" s="202"/>
      <c r="L1922" s="259"/>
      <c r="M1922" s="259"/>
      <c r="N1922" s="260"/>
      <c r="O1922" s="1"/>
      <c r="P1922" s="196"/>
      <c r="Q1922" s="451"/>
      <c r="R1922" s="445"/>
      <c r="S1922" s="445"/>
      <c r="T1922" s="426"/>
      <c r="U1922" s="1"/>
      <c r="V1922" s="1"/>
      <c r="W1922" s="1"/>
      <c r="X1922" s="1"/>
      <c r="Y1922" s="1"/>
    </row>
    <row r="1923" spans="1:31" hidden="true" s="73" customFormat="1">
      <c r="A1923" s="465" t="s">
        <v>3249</v>
      </c>
      <c r="B1923" s="465"/>
      <c r="C1923" s="465"/>
      <c r="D1923" s="465"/>
      <c r="E1923" s="465"/>
      <c r="F1923" s="238"/>
      <c r="G1923" s="239"/>
      <c r="H1923" s="239"/>
      <c r="I1923" s="240"/>
      <c r="J1923" s="257"/>
      <c r="K1923" s="202"/>
      <c r="L1923" s="259"/>
      <c r="M1923" s="259"/>
      <c r="N1923" s="260"/>
      <c r="O1923" s="1"/>
      <c r="P1923" s="196"/>
      <c r="Q1923" s="451"/>
      <c r="R1923" s="445"/>
      <c r="S1923" s="445"/>
      <c r="T1923" s="426"/>
      <c r="U1923" s="1"/>
      <c r="V1923" s="1"/>
      <c r="W1923" s="1"/>
      <c r="X1923" s="1"/>
      <c r="Y1923" s="1"/>
    </row>
    <row r="1924" spans="1:31" customHeight="1" ht="13.5" hidden="true" s="73" customFormat="1">
      <c r="A1924" s="466"/>
      <c r="B1924" s="468" t="s">
        <v>665</v>
      </c>
      <c r="C1924" s="468"/>
      <c r="D1924" s="468"/>
      <c r="E1924" s="468"/>
      <c r="F1924" s="238"/>
      <c r="G1924" s="239"/>
      <c r="H1924" s="239"/>
      <c r="I1924" s="240"/>
      <c r="J1924" s="257"/>
      <c r="K1924" s="202"/>
      <c r="L1924" s="259"/>
      <c r="M1924" s="259"/>
      <c r="N1924" s="260"/>
      <c r="O1924" s="1"/>
      <c r="P1924" s="196"/>
      <c r="Q1924" s="451"/>
      <c r="R1924" s="445"/>
      <c r="S1924" s="445"/>
      <c r="T1924" s="426"/>
      <c r="U1924" s="1"/>
      <c r="V1924" s="1"/>
      <c r="W1924" s="1"/>
      <c r="X1924" s="1"/>
      <c r="Y1924" s="1"/>
    </row>
    <row r="1925" spans="1:31" customHeight="1" ht="13.5" hidden="true" s="73" customFormat="1">
      <c r="A1925" s="466"/>
      <c r="B1925" s="468" t="s">
        <v>3250</v>
      </c>
      <c r="C1925" s="468"/>
      <c r="D1925" s="468"/>
      <c r="E1925" s="468"/>
      <c r="F1925" s="238"/>
      <c r="G1925" s="239"/>
      <c r="H1925" s="239"/>
      <c r="I1925" s="240"/>
      <c r="J1925" s="257"/>
      <c r="K1925" s="202"/>
      <c r="L1925" s="259"/>
      <c r="M1925" s="259"/>
      <c r="N1925" s="260"/>
      <c r="O1925" s="1"/>
      <c r="P1925" s="196"/>
      <c r="Q1925" s="451"/>
      <c r="R1925" s="445"/>
      <c r="S1925" s="445"/>
      <c r="T1925" s="426"/>
      <c r="U1925" s="1"/>
      <c r="V1925" s="1"/>
      <c r="W1925" s="1"/>
      <c r="X1925" s="1"/>
      <c r="Y1925" s="1"/>
    </row>
    <row r="1926" spans="1:31" customHeight="1" ht="13.5" hidden="true" s="73" customFormat="1">
      <c r="A1926" s="466"/>
      <c r="B1926" s="468" t="s">
        <v>3251</v>
      </c>
      <c r="C1926" s="468"/>
      <c r="D1926" s="468"/>
      <c r="E1926" s="468"/>
      <c r="F1926" s="238"/>
      <c r="G1926" s="239"/>
      <c r="H1926" s="239"/>
      <c r="I1926" s="240"/>
      <c r="J1926" s="257"/>
      <c r="K1926" s="202"/>
      <c r="L1926" s="259"/>
      <c r="M1926" s="259"/>
      <c r="N1926" s="260"/>
      <c r="O1926" s="1"/>
      <c r="P1926" s="196"/>
      <c r="Q1926" s="451"/>
      <c r="R1926" s="445"/>
      <c r="S1926" s="445"/>
      <c r="T1926" s="426"/>
      <c r="U1926" s="1"/>
      <c r="V1926" s="1"/>
      <c r="W1926" s="1"/>
      <c r="X1926" s="1"/>
      <c r="Y1926" s="1"/>
    </row>
    <row r="1927" spans="1:31" customHeight="1" ht="13.5" hidden="true" s="73" customFormat="1">
      <c r="A1927" s="466"/>
      <c r="B1927" s="468" t="s">
        <v>3252</v>
      </c>
      <c r="C1927" s="468"/>
      <c r="D1927" s="468"/>
      <c r="E1927" s="468"/>
      <c r="F1927" s="238"/>
      <c r="G1927" s="239"/>
      <c r="H1927" s="239"/>
      <c r="I1927" s="240"/>
      <c r="J1927" s="257"/>
      <c r="K1927" s="202"/>
      <c r="L1927" s="259"/>
      <c r="M1927" s="259"/>
      <c r="N1927" s="260"/>
      <c r="O1927" s="1"/>
      <c r="P1927" s="196"/>
      <c r="Q1927" s="451"/>
      <c r="R1927" s="445"/>
      <c r="S1927" s="445"/>
      <c r="T1927" s="426"/>
      <c r="U1927" s="1"/>
      <c r="V1927" s="1"/>
      <c r="W1927" s="1"/>
      <c r="X1927" s="1"/>
      <c r="Y1927" s="1"/>
    </row>
    <row r="1928" spans="1:31" customHeight="1" ht="13.5" hidden="true" s="73" customFormat="1">
      <c r="A1928" s="466"/>
      <c r="B1928" s="468" t="s">
        <v>3253</v>
      </c>
      <c r="C1928" s="468"/>
      <c r="D1928" s="468"/>
      <c r="E1928" s="468"/>
      <c r="F1928" s="238"/>
      <c r="G1928" s="239"/>
      <c r="H1928" s="239"/>
      <c r="I1928" s="240"/>
      <c r="J1928" s="257"/>
      <c r="K1928" s="202"/>
      <c r="L1928" s="259"/>
      <c r="M1928" s="259"/>
      <c r="N1928" s="260"/>
      <c r="O1928" s="1"/>
      <c r="P1928" s="196"/>
      <c r="Q1928" s="451"/>
      <c r="R1928" s="445"/>
      <c r="S1928" s="445"/>
      <c r="T1928" s="426"/>
      <c r="U1928" s="1"/>
      <c r="V1928" s="1"/>
      <c r="W1928" s="1"/>
      <c r="X1928" s="1"/>
      <c r="Y1928" s="1"/>
    </row>
    <row r="1929" spans="1:31" customHeight="1" ht="13.5" hidden="true" s="73" customFormat="1">
      <c r="A1929" s="466"/>
      <c r="B1929" s="469" t="s">
        <v>3254</v>
      </c>
      <c r="C1929" s="469"/>
      <c r="D1929" s="469"/>
      <c r="E1929" s="469"/>
      <c r="F1929" s="238"/>
      <c r="G1929" s="239"/>
      <c r="H1929" s="239"/>
      <c r="I1929" s="240"/>
      <c r="J1929" s="257"/>
      <c r="K1929" s="202"/>
      <c r="L1929" s="259"/>
      <c r="M1929" s="259"/>
      <c r="N1929" s="260"/>
      <c r="O1929" s="1"/>
      <c r="P1929" s="196"/>
      <c r="Q1929" s="451"/>
      <c r="R1929" s="445"/>
      <c r="S1929" s="445"/>
      <c r="T1929" s="426"/>
      <c r="U1929" s="1"/>
      <c r="V1929" s="1"/>
      <c r="W1929" s="1"/>
      <c r="X1929" s="1"/>
      <c r="Y1929" s="1"/>
    </row>
    <row r="1930" spans="1:31" customHeight="1" ht="13.5" hidden="true" s="73" customFormat="1">
      <c r="A1930" s="466"/>
      <c r="B1930" s="469" t="s">
        <v>3255</v>
      </c>
      <c r="C1930" s="469"/>
      <c r="D1930" s="469"/>
      <c r="E1930" s="469"/>
      <c r="F1930" s="238"/>
      <c r="G1930" s="239"/>
      <c r="H1930" s="239"/>
      <c r="I1930" s="240"/>
      <c r="J1930" s="257"/>
      <c r="K1930" s="202"/>
      <c r="L1930" s="259"/>
      <c r="M1930" s="259"/>
      <c r="N1930" s="260"/>
      <c r="O1930" s="1"/>
      <c r="P1930" s="196"/>
      <c r="Q1930" s="451"/>
      <c r="R1930" s="445"/>
      <c r="S1930" s="445"/>
      <c r="T1930" s="426"/>
      <c r="U1930" s="1"/>
      <c r="V1930" s="1"/>
      <c r="W1930" s="1"/>
      <c r="X1930" s="1"/>
      <c r="Y1930" s="1"/>
    </row>
    <row r="1931" spans="1:31" customHeight="1" ht="13.5" hidden="true" s="73" customFormat="1">
      <c r="A1931" s="466"/>
      <c r="B1931" s="469" t="s">
        <v>3256</v>
      </c>
      <c r="C1931" s="469"/>
      <c r="D1931" s="469"/>
      <c r="E1931" s="469"/>
      <c r="F1931" s="238"/>
      <c r="G1931" s="239"/>
      <c r="H1931" s="239"/>
      <c r="I1931" s="240"/>
      <c r="J1931" s="257"/>
      <c r="K1931" s="202"/>
      <c r="L1931" s="259"/>
      <c r="M1931" s="259"/>
      <c r="N1931" s="260"/>
      <c r="O1931" s="1"/>
      <c r="P1931" s="196"/>
      <c r="Q1931" s="451"/>
      <c r="R1931" s="445"/>
      <c r="S1931" s="445"/>
      <c r="T1931" s="426"/>
      <c r="U1931" s="1"/>
      <c r="V1931" s="1"/>
      <c r="W1931" s="1"/>
      <c r="X1931" s="1"/>
      <c r="Y1931" s="1"/>
    </row>
    <row r="1932" spans="1:31" customHeight="1" ht="13.5" hidden="true" s="73" customFormat="1">
      <c r="A1932" s="466"/>
      <c r="B1932" s="469" t="s">
        <v>3257</v>
      </c>
      <c r="C1932" s="469"/>
      <c r="D1932" s="469"/>
      <c r="E1932" s="469"/>
      <c r="F1932" s="238"/>
      <c r="G1932" s="239"/>
      <c r="H1932" s="239"/>
      <c r="I1932" s="240"/>
      <c r="J1932" s="257"/>
      <c r="K1932" s="202"/>
      <c r="L1932" s="259"/>
      <c r="M1932" s="259"/>
      <c r="N1932" s="260"/>
      <c r="O1932" s="1"/>
      <c r="P1932" s="196"/>
      <c r="Q1932" s="451"/>
      <c r="R1932" s="445"/>
      <c r="S1932" s="445"/>
      <c r="T1932" s="426"/>
      <c r="U1932" s="1"/>
      <c r="V1932" s="1"/>
      <c r="W1932" s="1"/>
      <c r="X1932" s="1"/>
      <c r="Y1932" s="1"/>
    </row>
    <row r="1933" spans="1:31" customHeight="1" ht="13.5" hidden="true" s="73" customFormat="1">
      <c r="A1933" s="470"/>
      <c r="B1933" s="469" t="s">
        <v>3258</v>
      </c>
      <c r="C1933" s="469"/>
      <c r="D1933" s="469"/>
      <c r="E1933" s="469"/>
      <c r="F1933" s="238"/>
      <c r="G1933" s="239"/>
      <c r="H1933" s="239"/>
      <c r="I1933" s="240"/>
      <c r="J1933" s="257"/>
      <c r="K1933" s="202"/>
      <c r="L1933" s="259"/>
      <c r="M1933" s="259"/>
      <c r="N1933" s="260"/>
      <c r="O1933" s="1"/>
      <c r="P1933" s="196"/>
      <c r="Q1933" s="451"/>
      <c r="R1933" s="445"/>
      <c r="S1933" s="445"/>
      <c r="T1933" s="426"/>
      <c r="U1933" s="1"/>
      <c r="V1933" s="1"/>
      <c r="W1933" s="1"/>
      <c r="X1933" s="1"/>
      <c r="Y1933" s="1"/>
    </row>
    <row r="1934" spans="1:31" customHeight="1" ht="13.5" hidden="true" s="73" customFormat="1">
      <c r="A1934" s="470"/>
      <c r="B1934" s="469" t="s">
        <v>3259</v>
      </c>
      <c r="C1934" s="469"/>
      <c r="D1934" s="469"/>
      <c r="E1934" s="469"/>
      <c r="F1934" s="238"/>
      <c r="G1934" s="239"/>
      <c r="H1934" s="239"/>
      <c r="I1934" s="240"/>
      <c r="J1934" s="257"/>
      <c r="K1934" s="202"/>
      <c r="L1934" s="259"/>
      <c r="M1934" s="259"/>
      <c r="N1934" s="260"/>
      <c r="O1934" s="1"/>
      <c r="P1934" s="196"/>
      <c r="Q1934" s="451"/>
      <c r="R1934" s="445"/>
      <c r="S1934" s="445"/>
      <c r="T1934" s="426"/>
      <c r="U1934" s="1"/>
      <c r="V1934" s="1"/>
      <c r="W1934" s="1"/>
      <c r="X1934" s="1"/>
      <c r="Y1934" s="1"/>
    </row>
    <row r="1935" spans="1:31" customHeight="1" ht="13.5" hidden="true" s="73" customFormat="1">
      <c r="A1935" s="470"/>
      <c r="B1935" s="469" t="s">
        <v>3260</v>
      </c>
      <c r="C1935" s="469"/>
      <c r="D1935" s="469"/>
      <c r="E1935" s="469"/>
      <c r="F1935" s="238"/>
      <c r="G1935" s="239"/>
      <c r="H1935" s="239"/>
      <c r="I1935" s="240"/>
      <c r="J1935" s="257"/>
      <c r="K1935" s="202"/>
      <c r="L1935" s="259"/>
      <c r="M1935" s="259"/>
      <c r="N1935" s="260"/>
      <c r="O1935" s="1"/>
      <c r="P1935" s="196"/>
      <c r="Q1935" s="451"/>
      <c r="R1935" s="445"/>
      <c r="S1935" s="445"/>
      <c r="T1935" s="426"/>
      <c r="U1935" s="1"/>
      <c r="V1935" s="1"/>
      <c r="W1935" s="1"/>
      <c r="X1935" s="1"/>
      <c r="Y1935" s="1"/>
    </row>
    <row r="1936" spans="1:31" customHeight="1" ht="13.5" hidden="true" s="73" customFormat="1">
      <c r="A1936" s="470"/>
      <c r="B1936" s="469" t="s">
        <v>3261</v>
      </c>
      <c r="C1936" s="469"/>
      <c r="D1936" s="469"/>
      <c r="E1936" s="469"/>
      <c r="F1936" s="238"/>
      <c r="G1936" s="239"/>
      <c r="H1936" s="239"/>
      <c r="I1936" s="240"/>
      <c r="J1936" s="257"/>
      <c r="K1936" s="202"/>
      <c r="L1936" s="259"/>
      <c r="M1936" s="259"/>
      <c r="N1936" s="260"/>
      <c r="O1936" s="1"/>
      <c r="P1936" s="196"/>
      <c r="Q1936" s="451"/>
      <c r="R1936" s="445"/>
      <c r="S1936" s="445"/>
      <c r="T1936" s="426"/>
      <c r="U1936" s="1"/>
      <c r="V1936" s="1"/>
      <c r="W1936" s="1"/>
      <c r="X1936" s="1"/>
      <c r="Y1936" s="1"/>
    </row>
    <row r="1937" spans="1:31" customHeight="1" ht="13.5" hidden="true" s="73" customFormat="1">
      <c r="A1937" s="470"/>
      <c r="B1937" s="469" t="s">
        <v>3262</v>
      </c>
      <c r="C1937" s="469"/>
      <c r="D1937" s="469"/>
      <c r="E1937" s="469"/>
      <c r="F1937" s="238"/>
      <c r="G1937" s="239"/>
      <c r="H1937" s="239"/>
      <c r="I1937" s="240"/>
      <c r="J1937" s="257"/>
      <c r="K1937" s="202"/>
      <c r="L1937" s="259"/>
      <c r="M1937" s="259"/>
      <c r="N1937" s="260"/>
      <c r="O1937" s="1"/>
      <c r="P1937" s="196"/>
      <c r="Q1937" s="451"/>
      <c r="R1937" s="445"/>
      <c r="S1937" s="445"/>
      <c r="T1937" s="426"/>
      <c r="U1937" s="1"/>
      <c r="V1937" s="1"/>
      <c r="W1937" s="1"/>
      <c r="X1937" s="1"/>
      <c r="Y1937" s="1"/>
    </row>
    <row r="1938" spans="1:31" customHeight="1" ht="13.5" hidden="true" s="73" customFormat="1">
      <c r="A1938" s="470"/>
      <c r="B1938" s="469" t="s">
        <v>3263</v>
      </c>
      <c r="C1938" s="469"/>
      <c r="D1938" s="469"/>
      <c r="E1938" s="469"/>
      <c r="F1938" s="238"/>
      <c r="G1938" s="239"/>
      <c r="H1938" s="239"/>
      <c r="I1938" s="240"/>
      <c r="J1938" s="257"/>
      <c r="K1938" s="202"/>
      <c r="L1938" s="259"/>
      <c r="M1938" s="259"/>
      <c r="N1938" s="260"/>
      <c r="O1938" s="1"/>
      <c r="P1938" s="196"/>
      <c r="Q1938" s="451"/>
      <c r="R1938" s="445"/>
      <c r="S1938" s="445"/>
      <c r="T1938" s="426"/>
      <c r="U1938" s="1"/>
      <c r="V1938" s="1"/>
      <c r="W1938" s="1"/>
      <c r="X1938" s="1"/>
      <c r="Y1938" s="1"/>
    </row>
    <row r="1939" spans="1:31" customHeight="1" ht="13.5" hidden="true" s="73" customFormat="1">
      <c r="A1939" s="470"/>
      <c r="B1939" s="469" t="s">
        <v>3264</v>
      </c>
      <c r="C1939" s="469"/>
      <c r="D1939" s="469"/>
      <c r="E1939" s="469"/>
      <c r="F1939" s="238"/>
      <c r="G1939" s="239"/>
      <c r="H1939" s="239"/>
      <c r="I1939" s="240"/>
      <c r="J1939" s="257"/>
      <c r="K1939" s="202"/>
      <c r="L1939" s="259"/>
      <c r="M1939" s="259"/>
      <c r="N1939" s="260"/>
      <c r="O1939" s="1"/>
      <c r="P1939" s="196"/>
      <c r="Q1939" s="451"/>
      <c r="R1939" s="445"/>
      <c r="S1939" s="445"/>
      <c r="T1939" s="426"/>
      <c r="U1939" s="1"/>
      <c r="V1939" s="1"/>
      <c r="W1939" s="1"/>
      <c r="X1939" s="1"/>
      <c r="Y1939" s="1"/>
    </row>
    <row r="1940" spans="1:31" customHeight="1" ht="13.5" hidden="true" s="73" customFormat="1">
      <c r="A1940" s="470"/>
      <c r="B1940" s="469" t="s">
        <v>3265</v>
      </c>
      <c r="C1940" s="469"/>
      <c r="D1940" s="469"/>
      <c r="E1940" s="469"/>
      <c r="F1940" s="238"/>
      <c r="G1940" s="239"/>
      <c r="H1940" s="239"/>
      <c r="I1940" s="240"/>
      <c r="J1940" s="257"/>
      <c r="K1940" s="202"/>
      <c r="L1940" s="259"/>
      <c r="M1940" s="259"/>
      <c r="N1940" s="260"/>
      <c r="O1940" s="1"/>
      <c r="P1940" s="196"/>
      <c r="Q1940" s="451"/>
      <c r="R1940" s="445"/>
      <c r="S1940" s="445"/>
      <c r="T1940" s="426"/>
      <c r="U1940" s="1"/>
      <c r="V1940" s="1"/>
      <c r="W1940" s="1"/>
      <c r="X1940" s="1"/>
      <c r="Y1940" s="1"/>
    </row>
    <row r="1941" spans="1:31" customHeight="1" ht="13.5" hidden="true" s="73" customFormat="1">
      <c r="A1941" s="470"/>
      <c r="B1941" s="469" t="s">
        <v>2382</v>
      </c>
      <c r="C1941" s="469"/>
      <c r="D1941" s="469"/>
      <c r="E1941" s="469"/>
      <c r="F1941" s="238"/>
      <c r="G1941" s="239"/>
      <c r="H1941" s="239"/>
      <c r="I1941" s="240"/>
      <c r="J1941" s="257"/>
      <c r="K1941" s="202"/>
      <c r="L1941" s="259"/>
      <c r="M1941" s="259"/>
      <c r="N1941" s="260"/>
      <c r="O1941" s="1"/>
      <c r="P1941" s="196"/>
      <c r="Q1941" s="451"/>
      <c r="R1941" s="445"/>
      <c r="S1941" s="445"/>
      <c r="T1941" s="426"/>
      <c r="U1941" s="1"/>
      <c r="V1941" s="1"/>
      <c r="W1941" s="1"/>
      <c r="X1941" s="1"/>
      <c r="Y1941" s="1"/>
    </row>
    <row r="1942" spans="1:31" customHeight="1" ht="13.5" hidden="true" s="73" customFormat="1">
      <c r="A1942" s="470"/>
      <c r="B1942" s="469" t="s">
        <v>3266</v>
      </c>
      <c r="C1942" s="469"/>
      <c r="D1942" s="469"/>
      <c r="E1942" s="469"/>
      <c r="F1942" s="238"/>
      <c r="G1942" s="239"/>
      <c r="H1942" s="239"/>
      <c r="I1942" s="240"/>
      <c r="J1942" s="257"/>
      <c r="K1942" s="202"/>
      <c r="L1942" s="259"/>
      <c r="M1942" s="259"/>
      <c r="N1942" s="260"/>
      <c r="O1942" s="1"/>
      <c r="P1942" s="196"/>
      <c r="Q1942" s="451"/>
      <c r="R1942" s="445"/>
      <c r="S1942" s="445"/>
      <c r="T1942" s="426"/>
      <c r="U1942" s="1"/>
      <c r="V1942" s="1"/>
      <c r="W1942" s="1"/>
      <c r="X1942" s="1"/>
      <c r="Y1942" s="1"/>
    </row>
    <row r="1943" spans="1:31" customHeight="1" ht="13.5" hidden="true" s="73" customFormat="1">
      <c r="A1943" s="470"/>
      <c r="B1943" s="469" t="s">
        <v>3267</v>
      </c>
      <c r="C1943" s="469"/>
      <c r="D1943" s="469"/>
      <c r="E1943" s="469"/>
      <c r="F1943" s="238"/>
      <c r="G1943" s="239"/>
      <c r="H1943" s="239"/>
      <c r="I1943" s="240"/>
      <c r="J1943" s="257"/>
      <c r="K1943" s="202"/>
      <c r="L1943" s="259"/>
      <c r="M1943" s="259"/>
      <c r="N1943" s="260"/>
      <c r="O1943" s="1"/>
      <c r="P1943" s="196"/>
      <c r="Q1943" s="451"/>
      <c r="R1943" s="445"/>
      <c r="S1943" s="445"/>
      <c r="T1943" s="426"/>
      <c r="U1943" s="1"/>
      <c r="V1943" s="1"/>
      <c r="W1943" s="1"/>
      <c r="X1943" s="1"/>
      <c r="Y1943" s="1"/>
    </row>
    <row r="1944" spans="1:31" customHeight="1" ht="13.5" hidden="true" s="73" customFormat="1">
      <c r="A1944" s="470"/>
      <c r="B1944" s="469" t="s">
        <v>3268</v>
      </c>
      <c r="C1944" s="469"/>
      <c r="D1944" s="469"/>
      <c r="E1944" s="469"/>
      <c r="F1944" s="238"/>
      <c r="G1944" s="239"/>
      <c r="H1944" s="239"/>
      <c r="I1944" s="240"/>
      <c r="J1944" s="257"/>
      <c r="K1944" s="202"/>
      <c r="L1944" s="259"/>
      <c r="M1944" s="259"/>
      <c r="N1944" s="260"/>
      <c r="O1944" s="1"/>
      <c r="P1944" s="196"/>
      <c r="Q1944" s="451"/>
      <c r="R1944" s="445"/>
      <c r="S1944" s="445"/>
      <c r="T1944" s="426"/>
      <c r="U1944" s="1"/>
      <c r="V1944" s="1"/>
      <c r="W1944" s="1"/>
      <c r="X1944" s="1"/>
      <c r="Y1944" s="1"/>
    </row>
    <row r="1945" spans="1:31" customHeight="1" ht="13.5" hidden="true" s="73" customFormat="1">
      <c r="A1945" s="470"/>
      <c r="B1945" s="469" t="s">
        <v>3269</v>
      </c>
      <c r="C1945" s="469"/>
      <c r="D1945" s="469"/>
      <c r="E1945" s="469"/>
      <c r="F1945" s="238"/>
      <c r="G1945" s="239"/>
      <c r="H1945" s="239"/>
      <c r="I1945" s="240"/>
      <c r="J1945" s="257"/>
      <c r="K1945" s="202"/>
      <c r="L1945" s="259"/>
      <c r="M1945" s="259"/>
      <c r="N1945" s="260"/>
      <c r="O1945" s="1"/>
      <c r="P1945" s="196"/>
      <c r="Q1945" s="451"/>
      <c r="R1945" s="445"/>
      <c r="S1945" s="445"/>
      <c r="T1945" s="426"/>
      <c r="U1945" s="1"/>
      <c r="V1945" s="1"/>
      <c r="W1945" s="1"/>
      <c r="X1945" s="1"/>
      <c r="Y1945" s="1"/>
    </row>
    <row r="1946" spans="1:31" customHeight="1" ht="13.5" hidden="true" s="73" customFormat="1">
      <c r="A1946" s="470"/>
      <c r="B1946" s="469" t="s">
        <v>419</v>
      </c>
      <c r="C1946" s="469"/>
      <c r="D1946" s="469"/>
      <c r="E1946" s="469"/>
      <c r="F1946" s="238"/>
      <c r="G1946" s="239"/>
      <c r="H1946" s="239"/>
      <c r="I1946" s="240"/>
      <c r="J1946" s="257"/>
      <c r="K1946" s="202"/>
      <c r="L1946" s="259"/>
      <c r="M1946" s="259"/>
      <c r="N1946" s="260"/>
      <c r="O1946" s="1"/>
      <c r="P1946" s="196"/>
      <c r="Q1946" s="451"/>
      <c r="R1946" s="445"/>
      <c r="S1946" s="445"/>
      <c r="T1946" s="426"/>
      <c r="U1946" s="1"/>
      <c r="V1946" s="1"/>
      <c r="W1946" s="1"/>
      <c r="X1946" s="1"/>
      <c r="Y1946" s="1"/>
    </row>
    <row r="1947" spans="1:31" customHeight="1" ht="13.5" hidden="true" s="73" customFormat="1">
      <c r="A1947" s="470"/>
      <c r="B1947" s="469" t="s">
        <v>3270</v>
      </c>
      <c r="C1947" s="469"/>
      <c r="D1947" s="469"/>
      <c r="E1947" s="469"/>
      <c r="F1947" s="238"/>
      <c r="G1947" s="239"/>
      <c r="H1947" s="239"/>
      <c r="I1947" s="240"/>
      <c r="J1947" s="257"/>
      <c r="K1947" s="202"/>
      <c r="L1947" s="259"/>
      <c r="M1947" s="259"/>
      <c r="N1947" s="260"/>
      <c r="O1947" s="1"/>
      <c r="P1947" s="196"/>
      <c r="Q1947" s="451"/>
      <c r="R1947" s="445"/>
      <c r="S1947" s="445"/>
      <c r="T1947" s="426"/>
      <c r="U1947" s="1"/>
      <c r="V1947" s="1"/>
      <c r="W1947" s="1"/>
      <c r="X1947" s="1"/>
      <c r="Y1947" s="1"/>
    </row>
    <row r="1948" spans="1:31" customHeight="1" ht="13.5" hidden="true" s="73" customFormat="1">
      <c r="A1948" s="470"/>
      <c r="B1948" s="469" t="s">
        <v>3271</v>
      </c>
      <c r="C1948" s="469"/>
      <c r="D1948" s="469"/>
      <c r="E1948" s="469"/>
      <c r="F1948" s="238"/>
      <c r="G1948" s="239"/>
      <c r="H1948" s="239"/>
      <c r="I1948" s="240"/>
      <c r="J1948" s="257"/>
      <c r="K1948" s="202"/>
      <c r="L1948" s="259"/>
      <c r="M1948" s="259"/>
      <c r="N1948" s="260"/>
      <c r="O1948" s="1"/>
      <c r="P1948" s="196"/>
      <c r="Q1948" s="451"/>
      <c r="R1948" s="445"/>
      <c r="S1948" s="445"/>
      <c r="T1948" s="426"/>
      <c r="U1948" s="1"/>
      <c r="V1948" s="1"/>
      <c r="W1948" s="1"/>
      <c r="X1948" s="1"/>
      <c r="Y1948" s="1"/>
    </row>
    <row r="1949" spans="1:31" customHeight="1" ht="13.5" hidden="true" s="73" customFormat="1">
      <c r="A1949" s="470"/>
      <c r="B1949" s="469" t="s">
        <v>3272</v>
      </c>
      <c r="C1949" s="469"/>
      <c r="D1949" s="469"/>
      <c r="E1949" s="469"/>
      <c r="F1949" s="238"/>
      <c r="G1949" s="239"/>
      <c r="H1949" s="239"/>
      <c r="I1949" s="240"/>
      <c r="J1949" s="257"/>
      <c r="K1949" s="202"/>
      <c r="L1949" s="259"/>
      <c r="M1949" s="259"/>
      <c r="N1949" s="260"/>
      <c r="O1949" s="1"/>
      <c r="P1949" s="196"/>
      <c r="Q1949" s="451"/>
      <c r="R1949" s="445"/>
      <c r="S1949" s="445"/>
      <c r="T1949" s="426"/>
      <c r="U1949" s="1"/>
      <c r="V1949" s="1"/>
      <c r="W1949" s="1"/>
      <c r="X1949" s="1"/>
      <c r="Y1949" s="1"/>
    </row>
    <row r="1950" spans="1:31" customHeight="1" ht="13.5" hidden="true" s="73" customFormat="1">
      <c r="A1950" s="470"/>
      <c r="B1950" s="469" t="s">
        <v>3273</v>
      </c>
      <c r="C1950" s="469"/>
      <c r="D1950" s="469"/>
      <c r="E1950" s="469"/>
      <c r="F1950" s="238"/>
      <c r="G1950" s="239"/>
      <c r="H1950" s="239"/>
      <c r="I1950" s="240"/>
      <c r="J1950" s="257"/>
      <c r="K1950" s="202"/>
      <c r="L1950" s="259"/>
      <c r="M1950" s="259"/>
      <c r="N1950" s="260"/>
      <c r="O1950" s="1"/>
      <c r="P1950" s="196"/>
      <c r="Q1950" s="451"/>
      <c r="R1950" s="445"/>
      <c r="S1950" s="445"/>
      <c r="T1950" s="426"/>
      <c r="U1950" s="1"/>
      <c r="V1950" s="1"/>
      <c r="W1950" s="1"/>
      <c r="X1950" s="1"/>
      <c r="Y1950" s="1"/>
    </row>
    <row r="1951" spans="1:31" customHeight="1" ht="13.5" hidden="true" s="73" customFormat="1">
      <c r="A1951" s="470"/>
      <c r="B1951" s="469" t="s">
        <v>3274</v>
      </c>
      <c r="C1951" s="469"/>
      <c r="D1951" s="469"/>
      <c r="E1951" s="469"/>
      <c r="F1951" s="238"/>
      <c r="G1951" s="239"/>
      <c r="H1951" s="239"/>
      <c r="I1951" s="240"/>
      <c r="J1951" s="257"/>
      <c r="K1951" s="202"/>
      <c r="L1951" s="259"/>
      <c r="M1951" s="259"/>
      <c r="N1951" s="260"/>
      <c r="O1951" s="1"/>
      <c r="P1951" s="196"/>
      <c r="Q1951" s="451"/>
      <c r="R1951" s="445"/>
      <c r="S1951" s="445"/>
      <c r="T1951" s="426"/>
      <c r="U1951" s="1"/>
      <c r="V1951" s="1"/>
      <c r="W1951" s="1"/>
      <c r="X1951" s="1"/>
      <c r="Y1951" s="1"/>
    </row>
    <row r="1952" spans="1:31" customHeight="1" ht="13.5" hidden="true" s="73" customFormat="1">
      <c r="A1952" s="470"/>
      <c r="B1952" s="469" t="s">
        <v>3275</v>
      </c>
      <c r="C1952" s="469"/>
      <c r="D1952" s="469"/>
      <c r="E1952" s="469"/>
      <c r="F1952" s="238"/>
      <c r="G1952" s="239"/>
      <c r="H1952" s="239"/>
      <c r="I1952" s="240"/>
      <c r="J1952" s="257"/>
      <c r="K1952" s="202"/>
      <c r="L1952" s="259"/>
      <c r="M1952" s="259"/>
      <c r="N1952" s="260"/>
      <c r="O1952" s="1"/>
      <c r="P1952" s="196"/>
      <c r="Q1952" s="451"/>
      <c r="R1952" s="445"/>
      <c r="S1952" s="445"/>
      <c r="T1952" s="426"/>
      <c r="U1952" s="1"/>
      <c r="V1952" s="1"/>
      <c r="W1952" s="1"/>
      <c r="X1952" s="1"/>
      <c r="Y1952" s="1"/>
    </row>
    <row r="1953" spans="1:31" customHeight="1" ht="13.5" hidden="true" s="73" customFormat="1">
      <c r="A1953" s="470"/>
      <c r="B1953" s="469" t="s">
        <v>3276</v>
      </c>
      <c r="C1953" s="469"/>
      <c r="D1953" s="469"/>
      <c r="E1953" s="469"/>
      <c r="F1953" s="238"/>
      <c r="G1953" s="239"/>
      <c r="H1953" s="239"/>
      <c r="I1953" s="240"/>
      <c r="J1953" s="257"/>
      <c r="K1953" s="202"/>
      <c r="L1953" s="259"/>
      <c r="M1953" s="259"/>
      <c r="N1953" s="260"/>
      <c r="O1953" s="1"/>
      <c r="P1953" s="196"/>
      <c r="Q1953" s="451"/>
      <c r="R1953" s="445"/>
      <c r="S1953" s="445"/>
      <c r="T1953" s="426"/>
      <c r="U1953" s="1"/>
      <c r="V1953" s="1"/>
      <c r="W1953" s="1"/>
      <c r="X1953" s="1"/>
      <c r="Y1953" s="1"/>
    </row>
    <row r="1954" spans="1:31" customHeight="1" ht="13.5" hidden="true" s="73" customFormat="1">
      <c r="A1954" s="470"/>
      <c r="B1954" s="469" t="s">
        <v>3277</v>
      </c>
      <c r="C1954" s="469"/>
      <c r="D1954" s="469"/>
      <c r="E1954" s="469"/>
      <c r="F1954" s="238"/>
      <c r="G1954" s="239"/>
      <c r="H1954" s="239"/>
      <c r="I1954" s="240"/>
      <c r="J1954" s="257"/>
      <c r="K1954" s="202"/>
      <c r="L1954" s="259"/>
      <c r="M1954" s="259"/>
      <c r="N1954" s="260"/>
      <c r="O1954" s="1"/>
      <c r="P1954" s="196"/>
      <c r="Q1954" s="451"/>
      <c r="R1954" s="445"/>
      <c r="S1954" s="445"/>
      <c r="T1954" s="426"/>
      <c r="U1954" s="1"/>
      <c r="V1954" s="1"/>
      <c r="W1954" s="1"/>
      <c r="X1954" s="1"/>
      <c r="Y1954" s="1"/>
    </row>
    <row r="1955" spans="1:31" customHeight="1" ht="13.5" hidden="true" s="73" customFormat="1">
      <c r="A1955" s="470"/>
      <c r="B1955" s="469" t="s">
        <v>2289</v>
      </c>
      <c r="C1955" s="469"/>
      <c r="D1955" s="469"/>
      <c r="E1955" s="469"/>
      <c r="F1955" s="238"/>
      <c r="G1955" s="239"/>
      <c r="H1955" s="239"/>
      <c r="I1955" s="240"/>
      <c r="J1955" s="257"/>
      <c r="K1955" s="202"/>
      <c r="L1955" s="259"/>
      <c r="M1955" s="259"/>
      <c r="N1955" s="260"/>
      <c r="O1955" s="1"/>
      <c r="P1955" s="196"/>
      <c r="Q1955" s="451"/>
      <c r="R1955" s="445"/>
      <c r="S1955" s="445"/>
      <c r="T1955" s="426"/>
      <c r="U1955" s="1"/>
      <c r="V1955" s="1"/>
      <c r="W1955" s="1"/>
      <c r="X1955" s="1"/>
      <c r="Y1955" s="1"/>
    </row>
    <row r="1956" spans="1:31" customHeight="1" ht="13.5" hidden="true" s="73" customFormat="1">
      <c r="A1956" s="470"/>
      <c r="B1956" s="469" t="s">
        <v>2294</v>
      </c>
      <c r="C1956" s="469"/>
      <c r="D1956" s="469"/>
      <c r="E1956" s="469"/>
      <c r="F1956" s="238"/>
      <c r="G1956" s="239"/>
      <c r="H1956" s="239"/>
      <c r="I1956" s="240"/>
      <c r="J1956" s="257"/>
      <c r="K1956" s="202"/>
      <c r="L1956" s="259"/>
      <c r="M1956" s="259"/>
      <c r="N1956" s="260"/>
      <c r="O1956" s="1"/>
      <c r="P1956" s="196"/>
      <c r="Q1956" s="451"/>
      <c r="R1956" s="445"/>
      <c r="S1956" s="445"/>
      <c r="T1956" s="426"/>
      <c r="U1956" s="1"/>
      <c r="V1956" s="1"/>
      <c r="W1956" s="1"/>
      <c r="X1956" s="1"/>
      <c r="Y1956" s="1"/>
    </row>
    <row r="1957" spans="1:31" customHeight="1" ht="13.5" hidden="true" s="73" customFormat="1">
      <c r="A1957" s="470"/>
      <c r="B1957" s="469" t="s">
        <v>3278</v>
      </c>
      <c r="C1957" s="469"/>
      <c r="D1957" s="469"/>
      <c r="E1957" s="469"/>
      <c r="F1957" s="238"/>
      <c r="G1957" s="239"/>
      <c r="H1957" s="239"/>
      <c r="I1957" s="240"/>
      <c r="J1957" s="257"/>
      <c r="K1957" s="202"/>
      <c r="L1957" s="259"/>
      <c r="M1957" s="259"/>
      <c r="N1957" s="260"/>
      <c r="O1957" s="1"/>
      <c r="P1957" s="196"/>
      <c r="Q1957" s="451"/>
      <c r="R1957" s="445"/>
      <c r="S1957" s="445"/>
      <c r="T1957" s="426"/>
      <c r="U1957" s="1"/>
      <c r="V1957" s="1"/>
      <c r="W1957" s="1"/>
      <c r="X1957" s="1"/>
      <c r="Y1957" s="1"/>
    </row>
    <row r="1958" spans="1:31" customHeight="1" ht="13.5" hidden="true" s="73" customFormat="1">
      <c r="A1958" s="470"/>
      <c r="B1958" s="469" t="s">
        <v>2289</v>
      </c>
      <c r="C1958" s="469"/>
      <c r="D1958" s="469"/>
      <c r="E1958" s="469"/>
      <c r="F1958" s="238"/>
      <c r="G1958" s="239"/>
      <c r="H1958" s="239"/>
      <c r="I1958" s="240"/>
      <c r="J1958" s="257"/>
      <c r="K1958" s="202"/>
      <c r="L1958" s="259"/>
      <c r="M1958" s="259"/>
      <c r="N1958" s="260"/>
      <c r="O1958" s="1"/>
      <c r="P1958" s="196"/>
      <c r="Q1958" s="451"/>
      <c r="R1958" s="445"/>
      <c r="S1958" s="445"/>
      <c r="T1958" s="426"/>
      <c r="U1958" s="1"/>
      <c r="V1958" s="1"/>
      <c r="W1958" s="1"/>
      <c r="X1958" s="1"/>
      <c r="Y1958" s="1"/>
    </row>
    <row r="1959" spans="1:31" hidden="true" s="73" customFormat="1">
      <c r="A1959" s="471" t="s">
        <v>3279</v>
      </c>
      <c r="B1959" s="471"/>
      <c r="C1959" s="471"/>
      <c r="D1959" s="471"/>
      <c r="E1959" s="471"/>
      <c r="F1959" s="238"/>
      <c r="G1959" s="239"/>
      <c r="H1959" s="239"/>
      <c r="I1959" s="240"/>
      <c r="J1959" s="257"/>
      <c r="K1959" s="202"/>
      <c r="L1959" s="259"/>
      <c r="M1959" s="259"/>
      <c r="N1959" s="260"/>
      <c r="O1959" s="1"/>
      <c r="P1959" s="196"/>
      <c r="Q1959" s="451"/>
      <c r="R1959" s="445"/>
      <c r="S1959" s="445"/>
      <c r="T1959" s="426"/>
      <c r="U1959" s="1"/>
      <c r="V1959" s="1"/>
      <c r="W1959" s="1"/>
      <c r="X1959" s="1"/>
      <c r="Y1959" s="1"/>
    </row>
    <row r="1960" spans="1:31" customHeight="1" ht="13.5" hidden="true" s="73" customFormat="1">
      <c r="A1960" s="470"/>
      <c r="B1960" s="469" t="s">
        <v>423</v>
      </c>
      <c r="C1960" s="469"/>
      <c r="D1960" s="469"/>
      <c r="E1960" s="469"/>
      <c r="F1960" s="238"/>
      <c r="G1960" s="239"/>
      <c r="H1960" s="239"/>
      <c r="I1960" s="240"/>
      <c r="J1960" s="257"/>
      <c r="K1960" s="202"/>
      <c r="L1960" s="259"/>
      <c r="M1960" s="259"/>
      <c r="N1960" s="260"/>
      <c r="O1960" s="1"/>
      <c r="P1960" s="196"/>
      <c r="Q1960" s="451"/>
      <c r="R1960" s="445"/>
      <c r="S1960" s="445"/>
      <c r="T1960" s="426"/>
      <c r="U1960" s="1"/>
      <c r="V1960" s="1"/>
      <c r="W1960" s="1"/>
      <c r="X1960" s="1"/>
      <c r="Y1960" s="1"/>
    </row>
    <row r="1961" spans="1:31" customHeight="1" ht="13.5" hidden="true" s="73" customFormat="1">
      <c r="A1961" s="470"/>
      <c r="B1961" s="468" t="s">
        <v>3280</v>
      </c>
      <c r="C1961" s="468"/>
      <c r="D1961" s="468"/>
      <c r="E1961" s="468"/>
      <c r="F1961" s="238"/>
      <c r="G1961" s="239"/>
      <c r="H1961" s="239"/>
      <c r="I1961" s="240"/>
      <c r="J1961" s="257"/>
      <c r="K1961" s="202"/>
      <c r="L1961" s="259"/>
      <c r="M1961" s="259"/>
      <c r="N1961" s="260"/>
      <c r="O1961" s="1"/>
      <c r="P1961" s="196"/>
      <c r="Q1961" s="451"/>
      <c r="R1961" s="445"/>
      <c r="S1961" s="445"/>
      <c r="T1961" s="426"/>
      <c r="U1961" s="1"/>
      <c r="V1961" s="1"/>
      <c r="W1961" s="1"/>
      <c r="X1961" s="1"/>
      <c r="Y1961" s="1"/>
    </row>
    <row r="1962" spans="1:31" customHeight="1" ht="13.5" hidden="true" s="73" customFormat="1">
      <c r="A1962" s="470"/>
      <c r="B1962" s="468" t="s">
        <v>2294</v>
      </c>
      <c r="C1962" s="468"/>
      <c r="D1962" s="468"/>
      <c r="E1962" s="468"/>
      <c r="F1962" s="238"/>
      <c r="G1962" s="239"/>
      <c r="H1962" s="239"/>
      <c r="I1962" s="240"/>
      <c r="J1962" s="257"/>
      <c r="K1962" s="202"/>
      <c r="L1962" s="259"/>
      <c r="M1962" s="259"/>
      <c r="N1962" s="260"/>
      <c r="O1962" s="1"/>
      <c r="P1962" s="196"/>
      <c r="Q1962" s="451"/>
      <c r="R1962" s="445"/>
      <c r="S1962" s="445"/>
      <c r="T1962" s="426"/>
      <c r="U1962" s="1"/>
      <c r="V1962" s="1"/>
      <c r="W1962" s="1"/>
      <c r="X1962" s="1"/>
      <c r="Y1962" s="1"/>
    </row>
    <row r="1963" spans="1:31" customHeight="1" ht="13.5" hidden="true" s="73" customFormat="1">
      <c r="A1963" s="470"/>
      <c r="B1963" s="469" t="s">
        <v>676</v>
      </c>
      <c r="C1963" s="469"/>
      <c r="D1963" s="469"/>
      <c r="E1963" s="469"/>
      <c r="F1963" s="238"/>
      <c r="G1963" s="239"/>
      <c r="H1963" s="239"/>
      <c r="I1963" s="240"/>
      <c r="J1963" s="257"/>
      <c r="K1963" s="202"/>
      <c r="L1963" s="259"/>
      <c r="M1963" s="259"/>
      <c r="N1963" s="260"/>
      <c r="O1963" s="1"/>
      <c r="P1963" s="196"/>
      <c r="Q1963" s="451"/>
      <c r="R1963" s="445"/>
      <c r="S1963" s="445"/>
      <c r="T1963" s="426"/>
      <c r="U1963" s="1"/>
      <c r="V1963" s="1"/>
      <c r="W1963" s="1"/>
      <c r="X1963" s="1"/>
      <c r="Y1963" s="1"/>
    </row>
    <row r="1964" spans="1:31" customHeight="1" ht="13.5" hidden="true" s="73" customFormat="1">
      <c r="A1964" s="470"/>
      <c r="B1964" s="468" t="s">
        <v>2289</v>
      </c>
      <c r="C1964" s="468"/>
      <c r="D1964" s="468"/>
      <c r="E1964" s="468"/>
      <c r="F1964" s="238"/>
      <c r="G1964" s="239"/>
      <c r="H1964" s="239"/>
      <c r="I1964" s="240"/>
      <c r="J1964" s="257"/>
      <c r="K1964" s="202"/>
      <c r="L1964" s="259"/>
      <c r="M1964" s="259"/>
      <c r="N1964" s="260"/>
      <c r="O1964" s="1"/>
      <c r="P1964" s="196"/>
      <c r="Q1964" s="451"/>
      <c r="R1964" s="445"/>
      <c r="S1964" s="445"/>
      <c r="T1964" s="426"/>
      <c r="U1964" s="1"/>
      <c r="V1964" s="1"/>
      <c r="W1964" s="1"/>
      <c r="X1964" s="1"/>
      <c r="Y1964" s="1"/>
    </row>
    <row r="1965" spans="1:31" customHeight="1" ht="13.5" hidden="true" s="73" customFormat="1">
      <c r="A1965" s="470"/>
      <c r="B1965" s="469" t="s">
        <v>3281</v>
      </c>
      <c r="C1965" s="469"/>
      <c r="D1965" s="469"/>
      <c r="E1965" s="469"/>
      <c r="F1965" s="238"/>
      <c r="G1965" s="239"/>
      <c r="H1965" s="239"/>
      <c r="I1965" s="240"/>
      <c r="J1965" s="257"/>
      <c r="K1965" s="202"/>
      <c r="L1965" s="259"/>
      <c r="M1965" s="259"/>
      <c r="N1965" s="260"/>
      <c r="O1965" s="1"/>
      <c r="P1965" s="196"/>
      <c r="Q1965" s="451"/>
      <c r="R1965" s="445"/>
      <c r="S1965" s="445"/>
      <c r="T1965" s="426"/>
      <c r="U1965" s="1"/>
      <c r="V1965" s="1"/>
      <c r="W1965" s="1"/>
      <c r="X1965" s="1"/>
      <c r="Y1965" s="1"/>
    </row>
    <row r="1966" spans="1:31" customHeight="1" ht="13.5" hidden="true" s="73" customFormat="1">
      <c r="A1966" s="470"/>
      <c r="B1966" s="469" t="s">
        <v>3282</v>
      </c>
      <c r="C1966" s="469"/>
      <c r="D1966" s="469"/>
      <c r="E1966" s="469"/>
      <c r="F1966" s="238"/>
      <c r="G1966" s="239"/>
      <c r="H1966" s="239"/>
      <c r="I1966" s="240"/>
      <c r="J1966" s="257"/>
      <c r="K1966" s="202"/>
      <c r="L1966" s="259"/>
      <c r="M1966" s="259"/>
      <c r="N1966" s="260"/>
      <c r="O1966" s="1"/>
      <c r="P1966" s="196"/>
      <c r="Q1966" s="451"/>
      <c r="R1966" s="445"/>
      <c r="S1966" s="445"/>
      <c r="T1966" s="426"/>
      <c r="U1966" s="1"/>
      <c r="V1966" s="1"/>
      <c r="W1966" s="1"/>
      <c r="X1966" s="1"/>
      <c r="Y1966" s="1"/>
    </row>
    <row r="1967" spans="1:31" customHeight="1" ht="13.5" hidden="true" s="73" customFormat="1">
      <c r="A1967" s="470"/>
      <c r="B1967" s="469" t="s">
        <v>3283</v>
      </c>
      <c r="C1967" s="469"/>
      <c r="D1967" s="469"/>
      <c r="E1967" s="469"/>
      <c r="F1967" s="238"/>
      <c r="G1967" s="239"/>
      <c r="H1967" s="239"/>
      <c r="I1967" s="240"/>
      <c r="J1967" s="257"/>
      <c r="K1967" s="202"/>
      <c r="L1967" s="259"/>
      <c r="M1967" s="259"/>
      <c r="N1967" s="260"/>
      <c r="O1967" s="1"/>
      <c r="P1967" s="196"/>
      <c r="Q1967" s="451"/>
      <c r="R1967" s="445"/>
      <c r="S1967" s="445"/>
      <c r="T1967" s="426"/>
      <c r="U1967" s="1"/>
      <c r="V1967" s="1"/>
      <c r="W1967" s="1"/>
      <c r="X1967" s="1"/>
      <c r="Y1967" s="1"/>
    </row>
    <row r="1968" spans="1:31" customHeight="1" ht="13.5" hidden="true" s="73" customFormat="1">
      <c r="A1968" s="470"/>
      <c r="B1968" s="469" t="s">
        <v>3284</v>
      </c>
      <c r="C1968" s="469"/>
      <c r="D1968" s="469"/>
      <c r="E1968" s="469"/>
      <c r="F1968" s="238"/>
      <c r="G1968" s="239"/>
      <c r="H1968" s="239"/>
      <c r="I1968" s="240"/>
      <c r="J1968" s="257"/>
      <c r="K1968" s="202"/>
      <c r="L1968" s="259"/>
      <c r="M1968" s="259"/>
      <c r="N1968" s="260"/>
      <c r="O1968" s="1"/>
      <c r="P1968" s="196"/>
      <c r="Q1968" s="451"/>
      <c r="R1968" s="445"/>
      <c r="S1968" s="445"/>
      <c r="T1968" s="426"/>
      <c r="U1968" s="1"/>
      <c r="V1968" s="1"/>
      <c r="W1968" s="1"/>
      <c r="X1968" s="1"/>
      <c r="Y1968" s="1"/>
    </row>
    <row r="1969" spans="1:31" customHeight="1" ht="13.5" hidden="true" s="73" customFormat="1">
      <c r="A1969" s="470"/>
      <c r="B1969" s="469" t="s">
        <v>3285</v>
      </c>
      <c r="C1969" s="469"/>
      <c r="D1969" s="469"/>
      <c r="E1969" s="469"/>
      <c r="F1969" s="238"/>
      <c r="G1969" s="239"/>
      <c r="H1969" s="239"/>
      <c r="I1969" s="240"/>
      <c r="J1969" s="257"/>
      <c r="K1969" s="202"/>
      <c r="L1969" s="259"/>
      <c r="M1969" s="259"/>
      <c r="N1969" s="260"/>
      <c r="O1969" s="1"/>
      <c r="P1969" s="196"/>
      <c r="Q1969" s="451"/>
      <c r="R1969" s="445"/>
      <c r="S1969" s="445"/>
      <c r="T1969" s="426"/>
      <c r="U1969" s="1"/>
      <c r="V1969" s="1"/>
      <c r="W1969" s="1"/>
      <c r="X1969" s="1"/>
      <c r="Y1969" s="1"/>
    </row>
    <row r="1970" spans="1:31" customHeight="1" ht="13.5" hidden="true" s="73" customFormat="1">
      <c r="A1970" s="470"/>
      <c r="B1970" s="469" t="s">
        <v>3286</v>
      </c>
      <c r="C1970" s="469"/>
      <c r="D1970" s="469"/>
      <c r="E1970" s="469"/>
      <c r="F1970" s="238"/>
      <c r="G1970" s="239"/>
      <c r="H1970" s="239"/>
      <c r="I1970" s="240"/>
      <c r="J1970" s="257"/>
      <c r="K1970" s="202"/>
      <c r="L1970" s="259"/>
      <c r="M1970" s="259"/>
      <c r="N1970" s="260"/>
      <c r="O1970" s="1"/>
      <c r="P1970" s="196"/>
      <c r="Q1970" s="451"/>
      <c r="R1970" s="445"/>
      <c r="S1970" s="445"/>
      <c r="T1970" s="426"/>
      <c r="U1970" s="1"/>
      <c r="V1970" s="1"/>
      <c r="W1970" s="1"/>
      <c r="X1970" s="1"/>
      <c r="Y1970" s="1"/>
    </row>
    <row r="1971" spans="1:31" customHeight="1" ht="13.5" hidden="true" s="73" customFormat="1">
      <c r="A1971" s="470"/>
      <c r="B1971" s="469" t="s">
        <v>3287</v>
      </c>
      <c r="C1971" s="469"/>
      <c r="D1971" s="469"/>
      <c r="E1971" s="469"/>
      <c r="F1971" s="238"/>
      <c r="G1971" s="239"/>
      <c r="H1971" s="239"/>
      <c r="I1971" s="240"/>
      <c r="J1971" s="257"/>
      <c r="K1971" s="202"/>
      <c r="L1971" s="259"/>
      <c r="M1971" s="259"/>
      <c r="N1971" s="260"/>
      <c r="O1971" s="1"/>
      <c r="P1971" s="196"/>
      <c r="Q1971" s="451"/>
      <c r="R1971" s="445"/>
      <c r="S1971" s="445"/>
      <c r="T1971" s="426"/>
      <c r="U1971" s="1"/>
      <c r="V1971" s="1"/>
      <c r="W1971" s="1"/>
      <c r="X1971" s="1"/>
      <c r="Y1971" s="1"/>
    </row>
    <row r="1972" spans="1:31" customHeight="1" ht="13.5" hidden="true" s="73" customFormat="1">
      <c r="A1972" s="470"/>
      <c r="B1972" s="469" t="s">
        <v>3288</v>
      </c>
      <c r="C1972" s="469"/>
      <c r="D1972" s="469"/>
      <c r="E1972" s="469"/>
      <c r="F1972" s="238"/>
      <c r="G1972" s="239"/>
      <c r="H1972" s="239"/>
      <c r="I1972" s="240"/>
      <c r="J1972" s="257"/>
      <c r="K1972" s="202"/>
      <c r="L1972" s="259"/>
      <c r="M1972" s="259"/>
      <c r="N1972" s="260"/>
      <c r="O1972" s="1"/>
      <c r="P1972" s="196"/>
      <c r="Q1972" s="451"/>
      <c r="R1972" s="445"/>
      <c r="S1972" s="445"/>
      <c r="T1972" s="426"/>
      <c r="U1972" s="1"/>
      <c r="V1972" s="1"/>
      <c r="W1972" s="1"/>
      <c r="X1972" s="1"/>
      <c r="Y1972" s="1"/>
    </row>
    <row r="1973" spans="1:31" customHeight="1" ht="13.5" hidden="true" s="73" customFormat="1">
      <c r="A1973" s="470"/>
      <c r="B1973" s="469" t="s">
        <v>3289</v>
      </c>
      <c r="C1973" s="469"/>
      <c r="D1973" s="469"/>
      <c r="E1973" s="469"/>
      <c r="F1973" s="238"/>
      <c r="G1973" s="239"/>
      <c r="H1973" s="239"/>
      <c r="I1973" s="240"/>
      <c r="J1973" s="257"/>
      <c r="K1973" s="202"/>
      <c r="L1973" s="259"/>
      <c r="M1973" s="259"/>
      <c r="N1973" s="260"/>
      <c r="O1973" s="1"/>
      <c r="P1973" s="196"/>
      <c r="Q1973" s="451"/>
      <c r="R1973" s="445"/>
      <c r="S1973" s="445"/>
      <c r="T1973" s="426"/>
      <c r="U1973" s="1"/>
      <c r="V1973" s="1"/>
      <c r="W1973" s="1"/>
      <c r="X1973" s="1"/>
      <c r="Y1973" s="1"/>
    </row>
    <row r="1974" spans="1:31" customHeight="1" ht="13.5" hidden="true" s="73" customFormat="1">
      <c r="A1974" s="470"/>
      <c r="B1974" s="469" t="s">
        <v>3290</v>
      </c>
      <c r="C1974" s="469"/>
      <c r="D1974" s="469"/>
      <c r="E1974" s="469"/>
      <c r="F1974" s="238"/>
      <c r="G1974" s="239"/>
      <c r="H1974" s="239"/>
      <c r="I1974" s="240"/>
      <c r="J1974" s="257"/>
      <c r="K1974" s="202"/>
      <c r="L1974" s="259"/>
      <c r="M1974" s="259"/>
      <c r="N1974" s="260"/>
      <c r="O1974" s="1"/>
      <c r="P1974" s="196"/>
      <c r="Q1974" s="451"/>
      <c r="R1974" s="445"/>
      <c r="S1974" s="445"/>
      <c r="T1974" s="426"/>
      <c r="U1974" s="1"/>
      <c r="V1974" s="1"/>
      <c r="W1974" s="1"/>
      <c r="X1974" s="1"/>
      <c r="Y1974" s="1"/>
    </row>
    <row r="1975" spans="1:31" customHeight="1" ht="13.5" hidden="true" s="73" customFormat="1">
      <c r="A1975" s="470"/>
      <c r="B1975" s="469" t="s">
        <v>3291</v>
      </c>
      <c r="C1975" s="469"/>
      <c r="D1975" s="469"/>
      <c r="E1975" s="469"/>
      <c r="F1975" s="238"/>
      <c r="G1975" s="239"/>
      <c r="H1975" s="239"/>
      <c r="I1975" s="240"/>
      <c r="J1975" s="257"/>
      <c r="K1975" s="202"/>
      <c r="L1975" s="259"/>
      <c r="M1975" s="259"/>
      <c r="N1975" s="260"/>
      <c r="O1975" s="1"/>
      <c r="P1975" s="196"/>
      <c r="Q1975" s="451"/>
      <c r="R1975" s="445"/>
      <c r="S1975" s="445"/>
      <c r="T1975" s="426"/>
      <c r="U1975" s="1"/>
      <c r="V1975" s="1"/>
      <c r="W1975" s="1"/>
      <c r="X1975" s="1"/>
      <c r="Y1975" s="1"/>
    </row>
    <row r="1976" spans="1:31" customHeight="1" ht="13.5" hidden="true" s="73" customFormat="1">
      <c r="A1976" s="470"/>
      <c r="B1976" s="469" t="s">
        <v>3292</v>
      </c>
      <c r="C1976" s="469"/>
      <c r="D1976" s="469"/>
      <c r="E1976" s="469"/>
      <c r="F1976" s="238"/>
      <c r="G1976" s="239"/>
      <c r="H1976" s="239"/>
      <c r="I1976" s="240"/>
      <c r="J1976" s="257"/>
      <c r="K1976" s="202"/>
      <c r="L1976" s="259"/>
      <c r="M1976" s="259"/>
      <c r="N1976" s="260"/>
      <c r="O1976" s="1"/>
      <c r="P1976" s="196"/>
      <c r="Q1976" s="451"/>
      <c r="R1976" s="445"/>
      <c r="S1976" s="445"/>
      <c r="T1976" s="426"/>
      <c r="U1976" s="1"/>
      <c r="V1976" s="1"/>
      <c r="W1976" s="1"/>
      <c r="X1976" s="1"/>
      <c r="Y1976" s="1"/>
    </row>
    <row r="1977" spans="1:31" customHeight="1" ht="13.5" hidden="true" s="73" customFormat="1">
      <c r="A1977" s="470"/>
      <c r="B1977" s="469" t="s">
        <v>3293</v>
      </c>
      <c r="C1977" s="469"/>
      <c r="D1977" s="469"/>
      <c r="E1977" s="469"/>
      <c r="F1977" s="238"/>
      <c r="G1977" s="239"/>
      <c r="H1977" s="239"/>
      <c r="I1977" s="240"/>
      <c r="J1977" s="257"/>
      <c r="K1977" s="202"/>
      <c r="L1977" s="259"/>
      <c r="M1977" s="259"/>
      <c r="N1977" s="260"/>
      <c r="O1977" s="1"/>
      <c r="P1977" s="196"/>
      <c r="Q1977" s="451"/>
      <c r="R1977" s="445"/>
      <c r="S1977" s="445"/>
      <c r="T1977" s="426"/>
      <c r="U1977" s="1"/>
      <c r="V1977" s="1"/>
      <c r="W1977" s="1"/>
      <c r="X1977" s="1"/>
      <c r="Y1977" s="1"/>
    </row>
    <row r="1978" spans="1:31" customHeight="1" ht="13.5" hidden="true" s="73" customFormat="1">
      <c r="A1978" s="470"/>
      <c r="B1978" s="469" t="s">
        <v>3294</v>
      </c>
      <c r="C1978" s="469"/>
      <c r="D1978" s="469"/>
      <c r="E1978" s="469"/>
      <c r="F1978" s="238"/>
      <c r="G1978" s="239"/>
      <c r="H1978" s="239"/>
      <c r="I1978" s="240"/>
      <c r="J1978" s="257"/>
      <c r="K1978" s="202"/>
      <c r="L1978" s="259"/>
      <c r="M1978" s="259"/>
      <c r="N1978" s="260"/>
      <c r="O1978" s="1"/>
      <c r="P1978" s="196"/>
      <c r="Q1978" s="451"/>
      <c r="R1978" s="445"/>
      <c r="S1978" s="445"/>
      <c r="T1978" s="426"/>
      <c r="U1978" s="1"/>
      <c r="V1978" s="1"/>
      <c r="W1978" s="1"/>
      <c r="X1978" s="1"/>
      <c r="Y1978" s="1"/>
    </row>
    <row r="1979" spans="1:31" customHeight="1" ht="13.5" hidden="true" s="73" customFormat="1">
      <c r="A1979" s="470"/>
      <c r="B1979" s="469" t="s">
        <v>2289</v>
      </c>
      <c r="C1979" s="469"/>
      <c r="D1979" s="469"/>
      <c r="E1979" s="469"/>
      <c r="F1979" s="238"/>
      <c r="G1979" s="239"/>
      <c r="H1979" s="239"/>
      <c r="I1979" s="240"/>
      <c r="J1979" s="257"/>
      <c r="K1979" s="202"/>
      <c r="L1979" s="259"/>
      <c r="M1979" s="259"/>
      <c r="N1979" s="260"/>
      <c r="O1979" s="1"/>
      <c r="P1979" s="196"/>
      <c r="Q1979" s="451"/>
      <c r="R1979" s="445"/>
      <c r="S1979" s="445"/>
      <c r="T1979" s="426"/>
      <c r="U1979" s="1"/>
      <c r="V1979" s="1"/>
      <c r="W1979" s="1"/>
      <c r="X1979" s="1"/>
      <c r="Y1979" s="1"/>
    </row>
    <row r="1980" spans="1:31" customHeight="1" ht="13.5" hidden="true" s="73" customFormat="1">
      <c r="A1980" s="470"/>
      <c r="B1980" s="469" t="s">
        <v>2294</v>
      </c>
      <c r="C1980" s="469"/>
      <c r="D1980" s="469"/>
      <c r="E1980" s="469"/>
      <c r="F1980" s="238"/>
      <c r="G1980" s="239"/>
      <c r="H1980" s="239"/>
      <c r="I1980" s="240"/>
      <c r="J1980" s="257"/>
      <c r="K1980" s="202"/>
      <c r="L1980" s="259"/>
      <c r="M1980" s="259"/>
      <c r="N1980" s="260"/>
      <c r="O1980" s="1"/>
      <c r="P1980" s="196"/>
      <c r="Q1980" s="451"/>
      <c r="R1980" s="445"/>
      <c r="S1980" s="445"/>
      <c r="T1980" s="426"/>
      <c r="U1980" s="1"/>
      <c r="V1980" s="1"/>
      <c r="W1980" s="1"/>
      <c r="X1980" s="1"/>
      <c r="Y1980" s="1"/>
    </row>
    <row r="1981" spans="1:31" customHeight="1" ht="13.5" hidden="true" s="73" customFormat="1">
      <c r="A1981" s="470"/>
      <c r="B1981" s="469" t="s">
        <v>2289</v>
      </c>
      <c r="C1981" s="469"/>
      <c r="D1981" s="469"/>
      <c r="E1981" s="469"/>
      <c r="F1981" s="238"/>
      <c r="G1981" s="239"/>
      <c r="H1981" s="239"/>
      <c r="I1981" s="240"/>
      <c r="J1981" s="257"/>
      <c r="K1981" s="202"/>
      <c r="L1981" s="259"/>
      <c r="M1981" s="259"/>
      <c r="N1981" s="260"/>
      <c r="O1981" s="1"/>
      <c r="P1981" s="196"/>
      <c r="Q1981" s="451"/>
      <c r="R1981" s="445"/>
      <c r="S1981" s="445"/>
      <c r="T1981" s="426"/>
      <c r="U1981" s="1"/>
      <c r="V1981" s="1"/>
      <c r="W1981" s="1"/>
      <c r="X1981" s="1"/>
      <c r="Y1981" s="1"/>
    </row>
    <row r="1982" spans="1:31" customHeight="1" ht="13.5" hidden="true" s="73" customFormat="1">
      <c r="A1982" s="470"/>
      <c r="B1982" s="469" t="s">
        <v>428</v>
      </c>
      <c r="C1982" s="469"/>
      <c r="D1982" s="469"/>
      <c r="E1982" s="469"/>
      <c r="F1982" s="238"/>
      <c r="G1982" s="239"/>
      <c r="H1982" s="239"/>
      <c r="I1982" s="240"/>
      <c r="J1982" s="257"/>
      <c r="K1982" s="202"/>
      <c r="L1982" s="259"/>
      <c r="M1982" s="259"/>
      <c r="N1982" s="260"/>
      <c r="O1982" s="1"/>
      <c r="P1982" s="196"/>
      <c r="Q1982" s="451"/>
      <c r="R1982" s="445"/>
      <c r="S1982" s="445"/>
      <c r="T1982" s="426"/>
      <c r="U1982" s="1"/>
      <c r="V1982" s="1"/>
      <c r="W1982" s="1"/>
      <c r="X1982" s="1"/>
      <c r="Y1982" s="1"/>
    </row>
    <row r="1983" spans="1:31" customHeight="1" ht="13.5" hidden="true" s="73" customFormat="1">
      <c r="A1983" s="470"/>
      <c r="B1983" s="469" t="s">
        <v>2382</v>
      </c>
      <c r="C1983" s="469"/>
      <c r="D1983" s="469"/>
      <c r="E1983" s="469"/>
      <c r="F1983" s="238"/>
      <c r="G1983" s="239"/>
      <c r="H1983" s="239"/>
      <c r="I1983" s="240"/>
      <c r="J1983" s="257"/>
      <c r="K1983" s="202"/>
      <c r="L1983" s="259"/>
      <c r="M1983" s="259"/>
      <c r="N1983" s="260"/>
      <c r="O1983" s="1"/>
      <c r="P1983" s="196"/>
      <c r="Q1983" s="451"/>
      <c r="R1983" s="445"/>
      <c r="S1983" s="445"/>
      <c r="T1983" s="426"/>
      <c r="U1983" s="1"/>
      <c r="V1983" s="1"/>
      <c r="W1983" s="1"/>
      <c r="X1983" s="1"/>
      <c r="Y1983" s="1"/>
    </row>
    <row r="1984" spans="1:31" customHeight="1" ht="13.5" hidden="true" s="73" customFormat="1">
      <c r="A1984" s="470"/>
      <c r="B1984" s="469" t="s">
        <v>3295</v>
      </c>
      <c r="C1984" s="469"/>
      <c r="D1984" s="469"/>
      <c r="E1984" s="469"/>
      <c r="F1984" s="238"/>
      <c r="G1984" s="239"/>
      <c r="H1984" s="239"/>
      <c r="I1984" s="240"/>
      <c r="J1984" s="257"/>
      <c r="K1984" s="202"/>
      <c r="L1984" s="259"/>
      <c r="M1984" s="259"/>
      <c r="N1984" s="260"/>
      <c r="O1984" s="1"/>
      <c r="P1984" s="196"/>
      <c r="Q1984" s="451"/>
      <c r="R1984" s="445"/>
      <c r="S1984" s="445"/>
      <c r="T1984" s="426"/>
      <c r="U1984" s="1"/>
      <c r="V1984" s="1"/>
      <c r="W1984" s="1"/>
      <c r="X1984" s="1"/>
      <c r="Y1984" s="1"/>
    </row>
    <row r="1985" spans="1:31" customHeight="1" ht="13.5" hidden="true" s="73" customFormat="1">
      <c r="A1985" s="470"/>
      <c r="B1985" s="469" t="s">
        <v>2774</v>
      </c>
      <c r="C1985" s="469"/>
      <c r="D1985" s="469"/>
      <c r="E1985" s="469"/>
      <c r="F1985" s="238"/>
      <c r="G1985" s="239"/>
      <c r="H1985" s="239"/>
      <c r="I1985" s="240"/>
      <c r="J1985" s="257"/>
      <c r="K1985" s="202"/>
      <c r="L1985" s="259"/>
      <c r="M1985" s="259"/>
      <c r="N1985" s="260"/>
      <c r="O1985" s="1"/>
      <c r="P1985" s="196"/>
      <c r="Q1985" s="451"/>
      <c r="R1985" s="445"/>
      <c r="S1985" s="445"/>
      <c r="T1985" s="426"/>
      <c r="U1985" s="1"/>
      <c r="V1985" s="1"/>
      <c r="W1985" s="1"/>
      <c r="X1985" s="1"/>
      <c r="Y1985" s="1"/>
    </row>
    <row r="1986" spans="1:31" customHeight="1" ht="13.5" hidden="true" s="73" customFormat="1">
      <c r="A1986" s="470"/>
      <c r="B1986" s="469" t="s">
        <v>2289</v>
      </c>
      <c r="C1986" s="469"/>
      <c r="D1986" s="469"/>
      <c r="E1986" s="469"/>
      <c r="F1986" s="238"/>
      <c r="G1986" s="239"/>
      <c r="H1986" s="239"/>
      <c r="I1986" s="240"/>
      <c r="J1986" s="257"/>
      <c r="K1986" s="202"/>
      <c r="L1986" s="259"/>
      <c r="M1986" s="259"/>
      <c r="N1986" s="260"/>
      <c r="O1986" s="1"/>
      <c r="P1986" s="196"/>
      <c r="Q1986" s="451"/>
      <c r="R1986" s="445"/>
      <c r="S1986" s="445"/>
      <c r="T1986" s="426"/>
      <c r="U1986" s="1"/>
      <c r="V1986" s="1"/>
      <c r="W1986" s="1"/>
      <c r="X1986" s="1"/>
      <c r="Y1986" s="1"/>
    </row>
    <row r="1987" spans="1:31" customHeight="1" ht="13.5" hidden="true" s="73" customFormat="1">
      <c r="A1987" s="470"/>
      <c r="B1987" s="469" t="s">
        <v>2294</v>
      </c>
      <c r="C1987" s="469"/>
      <c r="D1987" s="469"/>
      <c r="E1987" s="469"/>
      <c r="F1987" s="238"/>
      <c r="G1987" s="239"/>
      <c r="H1987" s="239"/>
      <c r="I1987" s="240"/>
      <c r="J1987" s="257"/>
      <c r="K1987" s="202"/>
      <c r="L1987" s="259"/>
      <c r="M1987" s="259"/>
      <c r="N1987" s="260"/>
      <c r="O1987" s="1"/>
      <c r="P1987" s="196"/>
      <c r="Q1987" s="451"/>
      <c r="R1987" s="445"/>
      <c r="S1987" s="445"/>
      <c r="T1987" s="426"/>
      <c r="U1987" s="1"/>
      <c r="V1987" s="1"/>
      <c r="W1987" s="1"/>
      <c r="X1987" s="1"/>
      <c r="Y1987" s="1"/>
    </row>
    <row r="1988" spans="1:31" customHeight="1" ht="13.5" hidden="true" s="73" customFormat="1">
      <c r="A1988" s="470"/>
      <c r="B1988" s="469" t="s">
        <v>3296</v>
      </c>
      <c r="C1988" s="469"/>
      <c r="D1988" s="469"/>
      <c r="E1988" s="469"/>
      <c r="F1988" s="238"/>
      <c r="G1988" s="239"/>
      <c r="H1988" s="239"/>
      <c r="I1988" s="240"/>
      <c r="J1988" s="257"/>
      <c r="K1988" s="202"/>
      <c r="L1988" s="259"/>
      <c r="M1988" s="259"/>
      <c r="N1988" s="260"/>
      <c r="O1988" s="1"/>
      <c r="P1988" s="196"/>
      <c r="Q1988" s="451"/>
      <c r="R1988" s="445"/>
      <c r="S1988" s="445"/>
      <c r="T1988" s="426"/>
      <c r="U1988" s="1"/>
      <c r="V1988" s="1"/>
      <c r="W1988" s="1"/>
      <c r="X1988" s="1"/>
      <c r="Y1988" s="1"/>
    </row>
    <row r="1989" spans="1:31" customHeight="1" ht="13.5" hidden="true" s="73" customFormat="1">
      <c r="A1989" s="470"/>
      <c r="B1989" s="469" t="s">
        <v>2289</v>
      </c>
      <c r="C1989" s="469"/>
      <c r="D1989" s="469"/>
      <c r="E1989" s="469"/>
      <c r="F1989" s="238"/>
      <c r="G1989" s="239"/>
      <c r="H1989" s="239"/>
      <c r="I1989" s="240"/>
      <c r="J1989" s="257"/>
      <c r="K1989" s="202"/>
      <c r="L1989" s="259"/>
      <c r="M1989" s="259"/>
      <c r="N1989" s="260"/>
      <c r="O1989" s="1"/>
      <c r="P1989" s="196"/>
      <c r="Q1989" s="451"/>
      <c r="R1989" s="445"/>
      <c r="S1989" s="445"/>
      <c r="T1989" s="426"/>
      <c r="U1989" s="1"/>
      <c r="V1989" s="1"/>
      <c r="W1989" s="1"/>
      <c r="X1989" s="1"/>
      <c r="Y1989" s="1"/>
    </row>
    <row r="1990" spans="1:31" customHeight="1" ht="13.5" hidden="true" s="73" customFormat="1">
      <c r="A1990" s="470"/>
      <c r="B1990" s="469" t="s">
        <v>426</v>
      </c>
      <c r="C1990" s="469"/>
      <c r="D1990" s="469"/>
      <c r="E1990" s="469"/>
      <c r="F1990" s="238"/>
      <c r="G1990" s="239"/>
      <c r="H1990" s="239"/>
      <c r="I1990" s="240"/>
      <c r="J1990" s="257"/>
      <c r="K1990" s="202"/>
      <c r="L1990" s="259"/>
      <c r="M1990" s="259"/>
      <c r="N1990" s="260"/>
      <c r="O1990" s="1"/>
      <c r="P1990" s="196"/>
      <c r="Q1990" s="451"/>
      <c r="R1990" s="445"/>
      <c r="S1990" s="445"/>
      <c r="T1990" s="426"/>
      <c r="U1990" s="1"/>
      <c r="V1990" s="1"/>
      <c r="W1990" s="1"/>
      <c r="X1990" s="1"/>
      <c r="Y1990" s="1"/>
    </row>
    <row r="1991" spans="1:31" customHeight="1" ht="13.5" hidden="true" s="73" customFormat="1">
      <c r="A1991" s="470"/>
      <c r="B1991" s="468" t="s">
        <v>2652</v>
      </c>
      <c r="C1991" s="468"/>
      <c r="D1991" s="468"/>
      <c r="E1991" s="468"/>
      <c r="F1991" s="238"/>
      <c r="G1991" s="239"/>
      <c r="H1991" s="239"/>
      <c r="I1991" s="240"/>
      <c r="J1991" s="257"/>
      <c r="K1991" s="202"/>
      <c r="L1991" s="259"/>
      <c r="M1991" s="259"/>
      <c r="N1991" s="260"/>
      <c r="O1991" s="1"/>
      <c r="P1991" s="196"/>
      <c r="Q1991" s="451"/>
      <c r="R1991" s="445"/>
      <c r="S1991" s="445"/>
      <c r="T1991" s="426"/>
      <c r="U1991" s="1"/>
      <c r="V1991" s="1"/>
      <c r="W1991" s="1"/>
      <c r="X1991" s="1"/>
      <c r="Y1991" s="1"/>
    </row>
    <row r="1992" spans="1:31" s="73" customFormat="1">
      <c r="A1992" s="258"/>
      <c r="B1992" s="226"/>
      <c r="C1992" s="257"/>
      <c r="D1992" s="181"/>
      <c r="E1992" s="181"/>
      <c r="F1992" s="238"/>
      <c r="G1992" s="239"/>
      <c r="H1992" s="239"/>
      <c r="I1992" s="240"/>
      <c r="J1992" s="257"/>
      <c r="K1992" s="202"/>
      <c r="L1992" s="259"/>
      <c r="M1992" s="259"/>
      <c r="N1992" s="260"/>
      <c r="O1992" s="1"/>
      <c r="P1992" s="196"/>
      <c r="Q1992" s="451"/>
      <c r="R1992" s="445"/>
      <c r="S1992" s="445"/>
      <c r="T1992" s="426"/>
      <c r="U1992" s="1"/>
      <c r="V1992" s="1"/>
      <c r="W1992" s="1"/>
      <c r="X1992" s="1"/>
      <c r="Y1992" s="1"/>
    </row>
    <row r="1993" spans="1:31" s="73" customFormat="1">
      <c r="A1993" s="258"/>
      <c r="B1993" s="226"/>
      <c r="C1993" s="257"/>
      <c r="D1993" s="181"/>
      <c r="E1993" s="181"/>
      <c r="F1993" s="238"/>
      <c r="G1993" s="239"/>
      <c r="H1993" s="239"/>
      <c r="I1993" s="240"/>
      <c r="J1993" s="257"/>
      <c r="K1993" s="202"/>
      <c r="L1993" s="259"/>
      <c r="M1993" s="259"/>
      <c r="N1993" s="260"/>
      <c r="O1993" s="1"/>
      <c r="P1993" s="196"/>
      <c r="Q1993" s="451"/>
      <c r="R1993" s="445"/>
      <c r="S1993" s="445"/>
      <c r="T1993" s="426"/>
      <c r="U1993" s="1"/>
      <c r="V1993" s="1"/>
      <c r="W1993" s="1"/>
      <c r="X1993" s="1"/>
      <c r="Y1993" s="1"/>
    </row>
    <row r="1994" spans="1:31" customHeight="1" ht="25.5" s="73" customFormat="1">
      <c r="A1994" s="258"/>
      <c r="B1994" s="236" t="s">
        <v>2497</v>
      </c>
      <c r="C1994" s="257" t="s">
        <v>142</v>
      </c>
      <c r="D1994" s="181" t="s">
        <v>20</v>
      </c>
      <c r="E1994" s="226" t="s">
        <v>21</v>
      </c>
      <c r="F1994" s="587" t="s">
        <v>1000</v>
      </c>
      <c r="G1994" s="588"/>
      <c r="H1994" s="588"/>
      <c r="I1994" s="589"/>
      <c r="J1994" s="257" t="s">
        <v>23</v>
      </c>
      <c r="K1994" s="259"/>
      <c r="L1994" s="259"/>
      <c r="M1994" s="259"/>
      <c r="N1994" s="260"/>
      <c r="O1994" s="1"/>
      <c r="P1994" s="196"/>
      <c r="Q1994" s="451"/>
      <c r="R1994" s="445"/>
      <c r="S1994" s="445"/>
      <c r="T1994" s="426"/>
      <c r="U1994" s="1"/>
      <c r="V1994" s="1"/>
      <c r="W1994" s="1"/>
      <c r="X1994" s="1"/>
      <c r="Y1994" s="1"/>
    </row>
    <row r="1995" spans="1:31" s="73" customFormat="1">
      <c r="A1995" s="258"/>
      <c r="B1995" s="226" t="s">
        <v>2498</v>
      </c>
      <c r="C1995" s="257"/>
      <c r="D1995" s="181"/>
      <c r="E1995" s="226"/>
      <c r="F1995" s="587"/>
      <c r="G1995" s="588"/>
      <c r="H1995" s="588"/>
      <c r="I1995" s="589"/>
      <c r="J1995" s="257"/>
      <c r="K1995" s="202">
        <f>L1995+M1995</f>
        <v>90000</v>
      </c>
      <c r="L1995" s="259">
        <v>90000</v>
      </c>
      <c r="M1995" s="259"/>
      <c r="N1995" s="260"/>
      <c r="O1995" s="1"/>
      <c r="P1995" s="196"/>
      <c r="Q1995" s="451"/>
      <c r="R1995" s="445"/>
      <c r="S1995" s="445"/>
      <c r="T1995" s="426"/>
      <c r="U1995" s="1"/>
      <c r="V1995" s="1"/>
      <c r="W1995" s="1"/>
      <c r="X1995" s="1"/>
      <c r="Y1995" s="1"/>
    </row>
    <row r="1996" spans="1:31">
      <c r="B1996" s="226" t="s">
        <v>2499</v>
      </c>
      <c r="D1996" s="181"/>
      <c r="F1996" s="587"/>
      <c r="G1996" s="588"/>
      <c r="H1996" s="588"/>
      <c r="I1996" s="589"/>
      <c r="J1996" s="257"/>
      <c r="K1996" s="202">
        <f>L1996+M1996</f>
        <v>60000</v>
      </c>
      <c r="L1996" s="259">
        <v>60000</v>
      </c>
    </row>
    <row r="1997" spans="1:31">
      <c r="B1997" s="236" t="s">
        <v>2500</v>
      </c>
      <c r="C1997" s="257" t="s">
        <v>142</v>
      </c>
      <c r="D1997" s="181" t="s">
        <v>20</v>
      </c>
      <c r="E1997" s="226" t="s">
        <v>21</v>
      </c>
      <c r="F1997" s="587" t="s">
        <v>1000</v>
      </c>
      <c r="G1997" s="588"/>
      <c r="H1997" s="588"/>
      <c r="I1997" s="589"/>
      <c r="J1997" s="257" t="s">
        <v>23</v>
      </c>
      <c r="K1997" s="202">
        <f>L1997+M1997</f>
        <v>0</v>
      </c>
      <c r="L1997" s="255"/>
    </row>
    <row r="1998" spans="1:31">
      <c r="B1998" s="226" t="s">
        <v>2289</v>
      </c>
      <c r="D1998" s="181"/>
      <c r="F1998" s="587"/>
      <c r="G1998" s="588"/>
      <c r="H1998" s="588"/>
      <c r="I1998" s="589"/>
      <c r="J1998" s="257"/>
      <c r="K1998" s="202">
        <f>L1998+M1998</f>
        <v>8000</v>
      </c>
      <c r="L1998" s="259">
        <v>8000</v>
      </c>
    </row>
    <row r="1999" spans="1:31">
      <c r="B1999" s="226" t="s">
        <v>2501</v>
      </c>
      <c r="D1999" s="181"/>
      <c r="F1999" s="587"/>
      <c r="G1999" s="588"/>
      <c r="H1999" s="588"/>
      <c r="I1999" s="589"/>
      <c r="J1999" s="257"/>
      <c r="K1999" s="202">
        <f>L1999+M1999</f>
        <v>36000</v>
      </c>
      <c r="L1999" s="259">
        <v>36000</v>
      </c>
    </row>
    <row r="2000" spans="1:31">
      <c r="F2000" s="587"/>
      <c r="G2000" s="588"/>
      <c r="H2000" s="588"/>
      <c r="I2000" s="589"/>
    </row>
    <row r="2001" spans="1:31" s="73" customFormat="1">
      <c r="A2001" s="258"/>
      <c r="B2001" s="236" t="s">
        <v>2502</v>
      </c>
      <c r="C2001" s="257"/>
      <c r="D2001" s="258"/>
      <c r="E2001" s="226"/>
      <c r="F2001" s="587"/>
      <c r="G2001" s="588"/>
      <c r="H2001" s="588"/>
      <c r="I2001" s="589"/>
      <c r="J2001" s="258"/>
      <c r="K2001" s="259"/>
      <c r="L2001" s="259"/>
      <c r="M2001" s="259"/>
      <c r="N2001" s="260"/>
      <c r="O2001" s="1"/>
      <c r="P2001" s="196"/>
      <c r="Q2001" s="451"/>
      <c r="R2001" s="445"/>
      <c r="S2001" s="445"/>
      <c r="T2001" s="426"/>
      <c r="U2001" s="1"/>
      <c r="V2001" s="1"/>
      <c r="W2001" s="1"/>
      <c r="X2001" s="1"/>
      <c r="Y2001" s="1"/>
    </row>
    <row r="2002" spans="1:31" s="73" customFormat="1">
      <c r="A2002" s="258"/>
      <c r="B2002" s="226" t="s">
        <v>2503</v>
      </c>
      <c r="C2002" s="181" t="s">
        <v>2504</v>
      </c>
      <c r="D2002" s="181" t="s">
        <v>20</v>
      </c>
      <c r="E2002" s="226" t="s">
        <v>21</v>
      </c>
      <c r="F2002" s="587" t="s">
        <v>958</v>
      </c>
      <c r="G2002" s="588"/>
      <c r="H2002" s="588"/>
      <c r="I2002" s="589"/>
      <c r="J2002" s="257" t="s">
        <v>23</v>
      </c>
      <c r="K2002" s="259">
        <f>SUM(L2002:M2002)</f>
        <v>1000000</v>
      </c>
      <c r="L2002" s="259">
        <v>1000000</v>
      </c>
      <c r="M2002" s="259"/>
      <c r="N2002" s="260"/>
      <c r="O2002" s="1"/>
      <c r="P2002" s="196"/>
      <c r="Q2002" s="451"/>
      <c r="R2002" s="445"/>
      <c r="S2002" s="445"/>
      <c r="T2002" s="426"/>
      <c r="U2002" s="1"/>
      <c r="V2002" s="1"/>
      <c r="W2002" s="1"/>
      <c r="X2002" s="1"/>
      <c r="Y2002" s="1"/>
    </row>
    <row r="2003" spans="1:31" s="73" customFormat="1">
      <c r="A2003" s="258"/>
      <c r="B2003" s="226"/>
      <c r="C2003" s="257"/>
      <c r="D2003" s="258"/>
      <c r="E2003" s="226"/>
      <c r="F2003" s="587"/>
      <c r="G2003" s="588"/>
      <c r="H2003" s="588"/>
      <c r="I2003" s="589"/>
      <c r="J2003" s="258"/>
      <c r="K2003" s="259"/>
      <c r="L2003" s="259"/>
      <c r="M2003" s="259"/>
      <c r="N2003" s="260"/>
      <c r="O2003" s="1"/>
      <c r="P2003" s="196"/>
      <c r="Q2003" s="451"/>
      <c r="R2003" s="445"/>
      <c r="S2003" s="445"/>
      <c r="T2003" s="426"/>
      <c r="U2003" s="1"/>
      <c r="V2003" s="1"/>
      <c r="W2003" s="1"/>
      <c r="X2003" s="1"/>
      <c r="Y2003" s="1"/>
    </row>
    <row r="2004" spans="1:31" s="73" customFormat="1">
      <c r="A2004" s="258"/>
      <c r="B2004" s="236" t="s">
        <v>2505</v>
      </c>
      <c r="C2004" s="257"/>
      <c r="D2004" s="258"/>
      <c r="E2004" s="226"/>
      <c r="F2004" s="587"/>
      <c r="G2004" s="588"/>
      <c r="H2004" s="588"/>
      <c r="I2004" s="589"/>
      <c r="J2004" s="258"/>
      <c r="K2004" s="259"/>
      <c r="L2004" s="259"/>
      <c r="M2004" s="259"/>
      <c r="N2004" s="260"/>
      <c r="O2004" s="1"/>
      <c r="P2004" s="196"/>
      <c r="Q2004" s="451"/>
      <c r="R2004" s="445"/>
      <c r="S2004" s="445"/>
      <c r="T2004" s="426"/>
      <c r="U2004" s="1"/>
      <c r="V2004" s="1"/>
      <c r="W2004" s="1"/>
      <c r="X2004" s="1"/>
      <c r="Y2004" s="1"/>
    </row>
    <row r="2005" spans="1:31" s="73" customFormat="1">
      <c r="A2005" s="258"/>
      <c r="B2005" s="226" t="s">
        <v>756</v>
      </c>
      <c r="C2005" s="181" t="s">
        <v>2506</v>
      </c>
      <c r="D2005" s="181" t="s">
        <v>20</v>
      </c>
      <c r="E2005" s="226" t="s">
        <v>21</v>
      </c>
      <c r="F2005" s="632"/>
      <c r="G2005" s="633"/>
      <c r="H2005" s="633"/>
      <c r="I2005" s="634"/>
      <c r="J2005" s="257" t="s">
        <v>23</v>
      </c>
      <c r="K2005" s="259">
        <f>SUM(L2005:M2005)</f>
        <v>1000000</v>
      </c>
      <c r="L2005" s="259">
        <v>1000000</v>
      </c>
      <c r="M2005" s="259"/>
      <c r="N2005" s="260"/>
      <c r="O2005" s="1"/>
      <c r="P2005" s="196"/>
      <c r="Q2005" s="451"/>
      <c r="R2005" s="445"/>
      <c r="S2005" s="445"/>
      <c r="T2005" s="426"/>
      <c r="U2005" s="1"/>
      <c r="V2005" s="1"/>
      <c r="W2005" s="1"/>
      <c r="X2005" s="1"/>
      <c r="Y2005" s="1"/>
    </row>
    <row r="2006" spans="1:31" s="73" customFormat="1">
      <c r="A2006" s="258"/>
      <c r="B2006" s="226"/>
      <c r="C2006" s="257"/>
      <c r="D2006" s="258"/>
      <c r="E2006" s="226"/>
      <c r="F2006" s="587"/>
      <c r="G2006" s="588"/>
      <c r="H2006" s="588"/>
      <c r="I2006" s="589"/>
      <c r="J2006" s="258"/>
      <c r="K2006" s="259"/>
      <c r="L2006" s="259"/>
      <c r="M2006" s="259"/>
      <c r="N2006" s="260"/>
      <c r="O2006" s="1"/>
      <c r="P2006" s="196"/>
      <c r="Q2006" s="451"/>
      <c r="R2006" s="445"/>
      <c r="S2006" s="445"/>
      <c r="T2006" s="426"/>
      <c r="U2006" s="1"/>
      <c r="V2006" s="1"/>
      <c r="W2006" s="1"/>
      <c r="X2006" s="1"/>
      <c r="Y2006" s="1"/>
    </row>
    <row r="2007" spans="1:31">
      <c r="A2007" s="274" t="s">
        <v>707</v>
      </c>
      <c r="F2007" s="587"/>
      <c r="G2007" s="588"/>
      <c r="H2007" s="588"/>
      <c r="I2007" s="589"/>
    </row>
    <row r="2008" spans="1:31">
      <c r="B2008" s="236" t="s">
        <v>2507</v>
      </c>
      <c r="F2008" s="587"/>
      <c r="G2008" s="588"/>
      <c r="H2008" s="588"/>
      <c r="I2008" s="589"/>
    </row>
    <row r="2009" spans="1:31">
      <c r="B2009" s="226" t="s">
        <v>2508</v>
      </c>
      <c r="C2009" s="181" t="s">
        <v>2504</v>
      </c>
      <c r="D2009" s="181" t="s">
        <v>20</v>
      </c>
      <c r="E2009" s="226" t="s">
        <v>21</v>
      </c>
      <c r="F2009" s="587"/>
      <c r="G2009" s="588"/>
      <c r="H2009" s="588"/>
      <c r="I2009" s="589"/>
      <c r="J2009" s="257" t="s">
        <v>23</v>
      </c>
      <c r="K2009" s="259">
        <f>SUM(L2009:M2009)</f>
        <v>3000000</v>
      </c>
      <c r="M2009" s="259">
        <v>3000000</v>
      </c>
    </row>
    <row r="2010" spans="1:31">
      <c r="B2010" s="236" t="s">
        <v>2509</v>
      </c>
      <c r="F2010" s="587"/>
      <c r="G2010" s="588"/>
      <c r="H2010" s="588"/>
      <c r="I2010" s="589"/>
    </row>
    <row r="2011" spans="1:31">
      <c r="B2011" s="226" t="s">
        <v>2510</v>
      </c>
      <c r="C2011" s="181" t="s">
        <v>2511</v>
      </c>
      <c r="D2011" s="181" t="s">
        <v>20</v>
      </c>
      <c r="E2011" s="226" t="s">
        <v>21</v>
      </c>
      <c r="F2011" s="587"/>
      <c r="G2011" s="588"/>
      <c r="H2011" s="588"/>
      <c r="I2011" s="589"/>
      <c r="J2011" s="257" t="s">
        <v>23</v>
      </c>
      <c r="K2011" s="259">
        <f>SUM(L2011:M2011)</f>
        <v>1100000</v>
      </c>
      <c r="M2011" s="259">
        <v>1100000</v>
      </c>
    </row>
    <row r="2012" spans="1:31">
      <c r="B2012" s="236" t="s">
        <v>2512</v>
      </c>
      <c r="F2012" s="587"/>
      <c r="G2012" s="588"/>
      <c r="H2012" s="588"/>
      <c r="I2012" s="589"/>
    </row>
    <row r="2013" spans="1:31">
      <c r="B2013" s="226" t="s">
        <v>2513</v>
      </c>
      <c r="C2013" s="257" t="s">
        <v>2514</v>
      </c>
      <c r="D2013" s="181" t="s">
        <v>20</v>
      </c>
      <c r="E2013" s="226" t="s">
        <v>21</v>
      </c>
      <c r="F2013" s="587"/>
      <c r="G2013" s="588"/>
      <c r="H2013" s="588"/>
      <c r="I2013" s="589"/>
      <c r="J2013" s="257" t="s">
        <v>23</v>
      </c>
      <c r="K2013" s="259">
        <f>SUM(L2013:M2013)</f>
        <v>750000</v>
      </c>
      <c r="M2013" s="259">
        <v>750000</v>
      </c>
    </row>
    <row r="2014" spans="1:31" s="73" customFormat="1">
      <c r="A2014" s="258"/>
      <c r="B2014" s="226" t="s">
        <v>2515</v>
      </c>
      <c r="C2014" s="257" t="s">
        <v>142</v>
      </c>
      <c r="D2014" s="181" t="s">
        <v>20</v>
      </c>
      <c r="E2014" s="226" t="s">
        <v>21</v>
      </c>
      <c r="F2014" s="587"/>
      <c r="G2014" s="588"/>
      <c r="H2014" s="588"/>
      <c r="I2014" s="589"/>
      <c r="J2014" s="257" t="s">
        <v>23</v>
      </c>
      <c r="K2014" s="259">
        <f>SUM(L2014:M2014)</f>
        <v>130000</v>
      </c>
      <c r="L2014" s="259"/>
      <c r="M2014" s="259">
        <v>130000</v>
      </c>
      <c r="N2014" s="260"/>
      <c r="O2014" s="1"/>
      <c r="P2014" s="196"/>
      <c r="Q2014" s="451"/>
      <c r="R2014" s="445"/>
      <c r="S2014" s="445"/>
      <c r="T2014" s="426"/>
      <c r="U2014" s="1"/>
      <c r="V2014" s="1"/>
      <c r="W2014" s="1"/>
      <c r="X2014" s="1"/>
      <c r="Y2014" s="1"/>
    </row>
    <row r="2015" spans="1:31" s="73" customFormat="1">
      <c r="A2015" s="258"/>
      <c r="B2015" s="226"/>
      <c r="C2015" s="257"/>
      <c r="D2015" s="258"/>
      <c r="E2015" s="226"/>
      <c r="F2015" s="587"/>
      <c r="G2015" s="588"/>
      <c r="H2015" s="588"/>
      <c r="I2015" s="589"/>
      <c r="J2015" s="258"/>
      <c r="K2015" s="259">
        <f>SUM(L2015:M2015)</f>
        <v>0</v>
      </c>
      <c r="L2015" s="259"/>
      <c r="M2015" s="259"/>
      <c r="N2015" s="260"/>
      <c r="O2015" s="1"/>
      <c r="P2015" s="196"/>
      <c r="Q2015" s="451"/>
      <c r="R2015" s="445"/>
      <c r="S2015" s="445"/>
      <c r="T2015" s="426"/>
      <c r="U2015" s="1"/>
      <c r="V2015" s="1"/>
      <c r="W2015" s="1"/>
      <c r="X2015" s="1"/>
      <c r="Y2015" s="1"/>
    </row>
    <row r="2016" spans="1:31" customHeight="1" ht="12.75" s="73" customFormat="1">
      <c r="A2016" s="258"/>
      <c r="B2016" s="236" t="s">
        <v>2516</v>
      </c>
      <c r="C2016" s="257"/>
      <c r="D2016" s="258"/>
      <c r="E2016" s="226"/>
      <c r="F2016" s="587"/>
      <c r="G2016" s="588"/>
      <c r="H2016" s="588"/>
      <c r="I2016" s="589"/>
      <c r="J2016" s="258"/>
      <c r="K2016" s="259">
        <f>SUM(L2016:M2016)</f>
        <v>0</v>
      </c>
      <c r="L2016" s="259"/>
      <c r="M2016" s="259"/>
      <c r="N2016" s="260"/>
      <c r="O2016" s="1"/>
      <c r="P2016" s="196"/>
      <c r="Q2016" s="451"/>
      <c r="R2016" s="445"/>
      <c r="S2016" s="445"/>
      <c r="T2016" s="426"/>
      <c r="U2016" s="1"/>
      <c r="V2016" s="1"/>
      <c r="W2016" s="1"/>
      <c r="X2016" s="1"/>
      <c r="Y2016" s="1"/>
    </row>
    <row r="2017" spans="1:31" customHeight="1" ht="25.5" s="73" customFormat="1">
      <c r="A2017" s="258"/>
      <c r="B2017" s="226" t="s">
        <v>2517</v>
      </c>
      <c r="C2017" s="181" t="s">
        <v>2518</v>
      </c>
      <c r="D2017" s="181" t="s">
        <v>20</v>
      </c>
      <c r="E2017" s="226" t="s">
        <v>21</v>
      </c>
      <c r="F2017" s="587"/>
      <c r="G2017" s="588"/>
      <c r="H2017" s="588"/>
      <c r="I2017" s="589"/>
      <c r="J2017" s="257" t="s">
        <v>23</v>
      </c>
      <c r="K2017" s="259">
        <f>SUM(L2017:M2017)</f>
        <v>85600</v>
      </c>
      <c r="L2017" s="259"/>
      <c r="M2017" s="259">
        <v>85600</v>
      </c>
      <c r="N2017" s="260"/>
      <c r="O2017" s="1"/>
      <c r="P2017" s="196"/>
      <c r="Q2017" s="451"/>
      <c r="R2017" s="445"/>
      <c r="S2017" s="445"/>
      <c r="T2017" s="426"/>
      <c r="U2017" s="1"/>
      <c r="V2017" s="1"/>
      <c r="W2017" s="1"/>
      <c r="X2017" s="1"/>
      <c r="Y2017" s="1"/>
    </row>
    <row r="2018" spans="1:31" s="73" customFormat="1">
      <c r="A2018" s="258"/>
      <c r="B2018" s="226" t="s">
        <v>2519</v>
      </c>
      <c r="C2018" s="257" t="s">
        <v>2520</v>
      </c>
      <c r="D2018" s="181" t="s">
        <v>20</v>
      </c>
      <c r="E2018" s="226" t="s">
        <v>21</v>
      </c>
      <c r="F2018" s="587"/>
      <c r="G2018" s="588"/>
      <c r="H2018" s="588"/>
      <c r="I2018" s="589"/>
      <c r="J2018" s="257" t="s">
        <v>23</v>
      </c>
      <c r="K2018" s="259">
        <f>SUM(L2018:M2018)</f>
        <v>85600</v>
      </c>
      <c r="L2018" s="259"/>
      <c r="M2018" s="259">
        <v>85600</v>
      </c>
      <c r="N2018" s="260"/>
      <c r="O2018" s="1"/>
      <c r="P2018" s="196"/>
      <c r="Q2018" s="451"/>
      <c r="R2018" s="445"/>
      <c r="S2018" s="445"/>
      <c r="T2018" s="426"/>
      <c r="U2018" s="1"/>
      <c r="V2018" s="1"/>
      <c r="W2018" s="1"/>
      <c r="X2018" s="1"/>
      <c r="Y2018" s="1"/>
    </row>
    <row r="2019" spans="1:31" s="73" customFormat="1">
      <c r="A2019" s="258"/>
      <c r="B2019" s="226"/>
      <c r="C2019" s="257"/>
      <c r="D2019" s="258"/>
      <c r="E2019" s="226"/>
      <c r="F2019" s="587"/>
      <c r="G2019" s="588"/>
      <c r="H2019" s="588"/>
      <c r="I2019" s="589"/>
      <c r="J2019" s="258"/>
      <c r="K2019" s="259"/>
      <c r="L2019" s="259"/>
      <c r="M2019" s="259"/>
      <c r="N2019" s="260"/>
      <c r="O2019" s="1"/>
      <c r="P2019" s="196"/>
      <c r="Q2019" s="451"/>
      <c r="R2019" s="445"/>
      <c r="S2019" s="445"/>
      <c r="T2019" s="426"/>
      <c r="U2019" s="1"/>
      <c r="V2019" s="1"/>
      <c r="W2019" s="1"/>
      <c r="X2019" s="1"/>
      <c r="Y2019" s="1"/>
    </row>
    <row r="2020" spans="1:31" s="73" customFormat="1">
      <c r="A2020" s="258"/>
      <c r="B2020" s="226"/>
      <c r="C2020" s="257"/>
      <c r="D2020" s="258"/>
      <c r="E2020" s="226"/>
      <c r="F2020" s="587"/>
      <c r="G2020" s="588"/>
      <c r="H2020" s="588"/>
      <c r="I2020" s="589"/>
      <c r="J2020" s="258"/>
      <c r="K2020" s="259"/>
      <c r="L2020" s="259"/>
      <c r="M2020" s="259"/>
      <c r="N2020" s="260"/>
      <c r="O2020" s="1"/>
      <c r="P2020" s="196"/>
      <c r="Q2020" s="451"/>
      <c r="R2020" s="445"/>
      <c r="S2020" s="445"/>
      <c r="T2020" s="426"/>
      <c r="U2020" s="1"/>
      <c r="V2020" s="1"/>
      <c r="W2020" s="1"/>
      <c r="X2020" s="1"/>
      <c r="Y2020" s="1"/>
    </row>
    <row r="2021" spans="1:31">
      <c r="A2021" s="302" t="s">
        <v>2521</v>
      </c>
      <c r="B2021" s="302"/>
      <c r="C2021" s="302"/>
      <c r="F2021" s="587"/>
      <c r="G2021" s="588"/>
      <c r="H2021" s="588"/>
      <c r="I2021" s="589"/>
    </row>
    <row r="2022" spans="1:31">
      <c r="A2022" s="302" t="s">
        <v>2522</v>
      </c>
      <c r="B2022" s="302"/>
      <c r="C2022" s="302"/>
      <c r="F2022" s="587"/>
      <c r="G2022" s="588"/>
      <c r="H2022" s="588"/>
      <c r="I2022" s="589"/>
    </row>
    <row r="2023" spans="1:31">
      <c r="A2023" s="265"/>
      <c r="B2023" s="289" t="s">
        <v>2523</v>
      </c>
      <c r="C2023" s="265"/>
      <c r="F2023" s="587"/>
      <c r="G2023" s="588"/>
      <c r="H2023" s="588"/>
      <c r="I2023" s="589"/>
    </row>
    <row r="2024" spans="1:31">
      <c r="A2024" s="303"/>
      <c r="B2024" s="289" t="s">
        <v>2524</v>
      </c>
      <c r="C2024" s="244"/>
      <c r="F2024" s="587"/>
      <c r="G2024" s="588"/>
      <c r="H2024" s="588"/>
      <c r="I2024" s="589"/>
    </row>
    <row r="2025" spans="1:31">
      <c r="A2025" s="303"/>
      <c r="B2025" s="289" t="s">
        <v>712</v>
      </c>
      <c r="C2025" s="265"/>
      <c r="F2025" s="587"/>
      <c r="G2025" s="588"/>
      <c r="H2025" s="588"/>
      <c r="I2025" s="589"/>
    </row>
    <row r="2026" spans="1:31" customHeight="1" ht="27">
      <c r="A2026" s="303"/>
      <c r="B2026" s="266" t="s">
        <v>713</v>
      </c>
      <c r="C2026" s="266" t="s">
        <v>2525</v>
      </c>
      <c r="D2026" s="181" t="s">
        <v>20</v>
      </c>
      <c r="F2026" s="587" t="s">
        <v>1047</v>
      </c>
      <c r="G2026" s="588"/>
      <c r="H2026" s="588"/>
      <c r="I2026" s="589"/>
      <c r="J2026" s="257" t="s">
        <v>23</v>
      </c>
      <c r="K2026" s="259">
        <f>SUM(L2026:M2026)</f>
        <v>400000</v>
      </c>
      <c r="L2026" s="259">
        <v>400000</v>
      </c>
    </row>
    <row r="2027" spans="1:31">
      <c r="A2027" s="303"/>
      <c r="B2027" s="265" t="s">
        <v>2526</v>
      </c>
      <c r="C2027" s="265" t="s">
        <v>2525</v>
      </c>
      <c r="D2027" s="181" t="s">
        <v>20</v>
      </c>
      <c r="F2027" s="587" t="s">
        <v>1047</v>
      </c>
      <c r="G2027" s="588"/>
      <c r="H2027" s="588"/>
      <c r="I2027" s="589"/>
      <c r="J2027" s="257" t="s">
        <v>23</v>
      </c>
      <c r="K2027" s="259">
        <f>SUM(L2027:M2027)</f>
        <v>4300000</v>
      </c>
      <c r="L2027" s="259">
        <v>4300000</v>
      </c>
    </row>
    <row r="2028" spans="1:31" customHeight="1" ht="25.5">
      <c r="A2028" s="303"/>
      <c r="B2028" s="265" t="s">
        <v>714</v>
      </c>
      <c r="C2028" s="266" t="s">
        <v>2527</v>
      </c>
      <c r="D2028" s="181" t="s">
        <v>20</v>
      </c>
      <c r="F2028" s="587" t="s">
        <v>1047</v>
      </c>
      <c r="G2028" s="588"/>
      <c r="H2028" s="588"/>
      <c r="I2028" s="589"/>
      <c r="J2028" s="257" t="s">
        <v>23</v>
      </c>
      <c r="K2028" s="259">
        <f>SUM(L2028:M2028)</f>
        <v>2000000</v>
      </c>
      <c r="M2028" s="259">
        <v>2000000</v>
      </c>
    </row>
    <row r="2029" spans="1:31" customHeight="1" ht="24.75">
      <c r="A2029" s="303"/>
      <c r="B2029" s="266" t="s">
        <v>2528</v>
      </c>
      <c r="C2029" s="266" t="s">
        <v>2529</v>
      </c>
      <c r="D2029" s="181" t="s">
        <v>20</v>
      </c>
      <c r="F2029" s="587" t="s">
        <v>1047</v>
      </c>
      <c r="G2029" s="588"/>
      <c r="H2029" s="588"/>
      <c r="I2029" s="589"/>
      <c r="J2029" s="257" t="s">
        <v>23</v>
      </c>
      <c r="K2029" s="259">
        <f>SUM(L2029:M2029)</f>
        <v>2000000</v>
      </c>
      <c r="L2029" s="259">
        <v>2000000</v>
      </c>
    </row>
    <row r="2030" spans="1:31" s="73" customFormat="1">
      <c r="A2030" s="304"/>
      <c r="B2030" s="289" t="s">
        <v>2530</v>
      </c>
      <c r="C2030" s="274"/>
      <c r="D2030" s="258"/>
      <c r="E2030" s="226"/>
      <c r="F2030" s="587"/>
      <c r="G2030" s="588"/>
      <c r="H2030" s="588"/>
      <c r="I2030" s="589"/>
      <c r="J2030" s="258"/>
      <c r="K2030" s="259">
        <f>SUM(L2030:M2030)</f>
        <v>0</v>
      </c>
      <c r="L2030" s="259"/>
      <c r="M2030" s="259"/>
      <c r="N2030" s="260"/>
      <c r="O2030" s="1"/>
      <c r="P2030" s="196"/>
      <c r="Q2030" s="451"/>
      <c r="R2030" s="445"/>
      <c r="S2030" s="445"/>
      <c r="T2030" s="426"/>
      <c r="U2030" s="1"/>
      <c r="V2030" s="1"/>
      <c r="W2030" s="1"/>
      <c r="X2030" s="1"/>
      <c r="Y2030" s="1"/>
    </row>
    <row r="2031" spans="1:31" s="73" customFormat="1">
      <c r="A2031" s="303"/>
      <c r="B2031" s="289" t="s">
        <v>717</v>
      </c>
      <c r="C2031" s="265"/>
      <c r="D2031" s="258"/>
      <c r="E2031" s="226"/>
      <c r="F2031" s="587"/>
      <c r="G2031" s="588"/>
      <c r="H2031" s="588"/>
      <c r="I2031" s="589"/>
      <c r="J2031" s="258"/>
      <c r="K2031" s="259">
        <f>SUM(L2031:M2031)</f>
        <v>0</v>
      </c>
      <c r="L2031" s="259"/>
      <c r="M2031" s="259"/>
      <c r="N2031" s="260"/>
      <c r="O2031" s="1"/>
      <c r="P2031" s="196"/>
      <c r="Q2031" s="451"/>
      <c r="R2031" s="445"/>
      <c r="S2031" s="445"/>
      <c r="T2031" s="426"/>
      <c r="U2031" s="1"/>
      <c r="V2031" s="1"/>
      <c r="W2031" s="1"/>
      <c r="X2031" s="1"/>
      <c r="Y2031" s="1"/>
    </row>
    <row r="2032" spans="1:31" customHeight="1" ht="40.5" s="73" customFormat="1">
      <c r="A2032" s="303"/>
      <c r="B2032" s="266" t="s">
        <v>718</v>
      </c>
      <c r="C2032" s="266" t="s">
        <v>2525</v>
      </c>
      <c r="D2032" s="181" t="s">
        <v>20</v>
      </c>
      <c r="E2032" s="226"/>
      <c r="F2032" s="587" t="s">
        <v>1047</v>
      </c>
      <c r="G2032" s="588"/>
      <c r="H2032" s="588"/>
      <c r="I2032" s="589"/>
      <c r="J2032" s="257" t="s">
        <v>23</v>
      </c>
      <c r="K2032" s="259">
        <f>SUM(L2032:M2032)</f>
        <v>1000000</v>
      </c>
      <c r="L2032" s="259">
        <v>1000000</v>
      </c>
      <c r="M2032" s="259"/>
      <c r="N2032" s="260"/>
      <c r="O2032" s="1"/>
      <c r="P2032" s="196"/>
      <c r="Q2032" s="451"/>
      <c r="R2032" s="445"/>
      <c r="S2032" s="445"/>
      <c r="T2032" s="426"/>
      <c r="U2032" s="1"/>
      <c r="V2032" s="1"/>
      <c r="W2032" s="1"/>
      <c r="X2032" s="1"/>
      <c r="Y2032" s="1"/>
    </row>
    <row r="2033" spans="1:31" s="73" customFormat="1">
      <c r="A2033" s="303"/>
      <c r="B2033" s="264" t="s">
        <v>719</v>
      </c>
      <c r="C2033" s="266" t="s">
        <v>2525</v>
      </c>
      <c r="D2033" s="181" t="s">
        <v>20</v>
      </c>
      <c r="E2033" s="226"/>
      <c r="F2033" s="587" t="s">
        <v>2531</v>
      </c>
      <c r="G2033" s="588"/>
      <c r="H2033" s="588"/>
      <c r="I2033" s="589"/>
      <c r="J2033" s="257" t="s">
        <v>23</v>
      </c>
      <c r="K2033" s="259">
        <f>SUM(L2033:M2033)</f>
        <v>50000</v>
      </c>
      <c r="L2033" s="259">
        <v>50000</v>
      </c>
      <c r="M2033" s="259"/>
      <c r="N2033" s="260"/>
      <c r="O2033" s="1"/>
      <c r="P2033" s="196"/>
      <c r="Q2033" s="451"/>
      <c r="R2033" s="445"/>
      <c r="S2033" s="445"/>
      <c r="T2033" s="426"/>
      <c r="U2033" s="1"/>
      <c r="V2033" s="1"/>
      <c r="W2033" s="1"/>
      <c r="X2033" s="1"/>
      <c r="Y2033" s="1"/>
    </row>
    <row r="2034" spans="1:31" customHeight="1" ht="24" s="73" customFormat="1">
      <c r="A2034" s="303"/>
      <c r="B2034" s="266" t="s">
        <v>721</v>
      </c>
      <c r="C2034" s="266" t="s">
        <v>2525</v>
      </c>
      <c r="D2034" s="181" t="s">
        <v>20</v>
      </c>
      <c r="E2034" s="226"/>
      <c r="F2034" s="587" t="s">
        <v>1047</v>
      </c>
      <c r="G2034" s="588"/>
      <c r="H2034" s="588"/>
      <c r="I2034" s="589"/>
      <c r="J2034" s="257" t="s">
        <v>23</v>
      </c>
      <c r="K2034" s="259">
        <f>SUM(L2034:M2034)</f>
        <v>50000</v>
      </c>
      <c r="L2034" s="259">
        <v>50000</v>
      </c>
      <c r="M2034" s="259"/>
      <c r="N2034" s="260"/>
      <c r="O2034" s="1"/>
      <c r="P2034" s="196"/>
      <c r="Q2034" s="451"/>
      <c r="R2034" s="445"/>
      <c r="S2034" s="445"/>
      <c r="T2034" s="426"/>
      <c r="U2034" s="1"/>
      <c r="V2034" s="1"/>
      <c r="W2034" s="1"/>
      <c r="X2034" s="1"/>
      <c r="Y2034" s="1"/>
    </row>
    <row r="2035" spans="1:31" customHeight="1" ht="27" s="73" customFormat="1">
      <c r="A2035" s="303"/>
      <c r="B2035" s="266" t="s">
        <v>722</v>
      </c>
      <c r="C2035" s="266" t="s">
        <v>2525</v>
      </c>
      <c r="D2035" s="181" t="s">
        <v>20</v>
      </c>
      <c r="E2035" s="226"/>
      <c r="F2035" s="587" t="s">
        <v>1047</v>
      </c>
      <c r="G2035" s="588"/>
      <c r="H2035" s="588"/>
      <c r="I2035" s="589"/>
      <c r="J2035" s="257" t="s">
        <v>23</v>
      </c>
      <c r="K2035" s="259">
        <f>SUM(L2035:M2035)</f>
        <v>200000</v>
      </c>
      <c r="L2035" s="259">
        <v>200000</v>
      </c>
      <c r="M2035" s="259"/>
      <c r="N2035" s="260"/>
      <c r="O2035" s="1"/>
      <c r="P2035" s="196"/>
      <c r="Q2035" s="451"/>
      <c r="R2035" s="445"/>
      <c r="S2035" s="445"/>
      <c r="T2035" s="426"/>
      <c r="U2035" s="1"/>
      <c r="V2035" s="1"/>
      <c r="W2035" s="1"/>
      <c r="X2035" s="1"/>
      <c r="Y2035" s="1"/>
    </row>
    <row r="2036" spans="1:31" s="73" customFormat="1">
      <c r="A2036" s="303"/>
      <c r="B2036" s="265" t="s">
        <v>723</v>
      </c>
      <c r="C2036" s="266" t="s">
        <v>2525</v>
      </c>
      <c r="D2036" s="181" t="s">
        <v>20</v>
      </c>
      <c r="E2036" s="226"/>
      <c r="F2036" s="587" t="s">
        <v>1047</v>
      </c>
      <c r="G2036" s="588"/>
      <c r="H2036" s="588"/>
      <c r="I2036" s="589"/>
      <c r="J2036" s="257" t="s">
        <v>23</v>
      </c>
      <c r="K2036" s="259">
        <f>SUM(L2036:M2036)</f>
        <v>1000000</v>
      </c>
      <c r="L2036" s="259">
        <v>1000000</v>
      </c>
      <c r="M2036" s="259"/>
      <c r="N2036" s="260"/>
      <c r="O2036" s="1"/>
      <c r="P2036" s="196"/>
      <c r="Q2036" s="451"/>
      <c r="R2036" s="445"/>
      <c r="S2036" s="445"/>
      <c r="T2036" s="426"/>
      <c r="U2036" s="1"/>
      <c r="V2036" s="1"/>
      <c r="W2036" s="1"/>
      <c r="X2036" s="1"/>
      <c r="Y2036" s="1"/>
    </row>
    <row r="2037" spans="1:31" customHeight="1" ht="25.5">
      <c r="A2037" s="303"/>
      <c r="B2037" s="266" t="s">
        <v>725</v>
      </c>
      <c r="C2037" s="266" t="s">
        <v>2525</v>
      </c>
      <c r="D2037" s="181" t="s">
        <v>20</v>
      </c>
      <c r="F2037" s="587" t="s">
        <v>2532</v>
      </c>
      <c r="G2037" s="588"/>
      <c r="H2037" s="588"/>
      <c r="I2037" s="589"/>
      <c r="J2037" s="257" t="s">
        <v>23</v>
      </c>
      <c r="K2037" s="259">
        <f>SUM(L2037:M2037)</f>
        <v>1500000</v>
      </c>
      <c r="L2037" s="259">
        <v>1500000</v>
      </c>
    </row>
    <row r="2038" spans="1:31" customHeight="1" ht="68.25">
      <c r="A2038" s="303"/>
      <c r="B2038" s="266" t="s">
        <v>2533</v>
      </c>
      <c r="C2038" s="266" t="s">
        <v>2525</v>
      </c>
      <c r="D2038" s="181" t="s">
        <v>20</v>
      </c>
      <c r="F2038" s="587" t="s">
        <v>1047</v>
      </c>
      <c r="G2038" s="588"/>
      <c r="H2038" s="588"/>
      <c r="I2038" s="589"/>
      <c r="J2038" s="257" t="s">
        <v>23</v>
      </c>
      <c r="K2038" s="259">
        <f>SUM(L2038:M2038)</f>
        <v>1000000</v>
      </c>
      <c r="L2038" s="259">
        <v>700000</v>
      </c>
      <c r="M2038" s="259">
        <v>300000</v>
      </c>
    </row>
    <row r="2039" spans="1:31" customHeight="1" ht="39">
      <c r="A2039" s="303"/>
      <c r="B2039" s="266" t="s">
        <v>2534</v>
      </c>
      <c r="C2039" s="266" t="s">
        <v>2525</v>
      </c>
      <c r="D2039" s="181" t="s">
        <v>20</v>
      </c>
      <c r="F2039" s="587" t="s">
        <v>2535</v>
      </c>
      <c r="G2039" s="588"/>
      <c r="H2039" s="588"/>
      <c r="I2039" s="589"/>
      <c r="J2039" s="257" t="s">
        <v>23</v>
      </c>
      <c r="K2039" s="259">
        <f>SUM(L2039:M2039)</f>
        <v>4200000</v>
      </c>
      <c r="M2039" s="259">
        <v>4200000</v>
      </c>
    </row>
    <row r="2040" spans="1:31" customHeight="1" ht="28.5">
      <c r="A2040" s="303"/>
      <c r="B2040" s="266" t="s">
        <v>2536</v>
      </c>
      <c r="C2040" s="266" t="s">
        <v>2525</v>
      </c>
      <c r="D2040" s="181" t="s">
        <v>20</v>
      </c>
      <c r="F2040" s="587" t="s">
        <v>2535</v>
      </c>
      <c r="G2040" s="588"/>
      <c r="H2040" s="588"/>
      <c r="I2040" s="589"/>
      <c r="J2040" s="257" t="s">
        <v>23</v>
      </c>
      <c r="K2040" s="259">
        <f>SUM(L2040:M2040)</f>
        <v>3000000</v>
      </c>
      <c r="M2040" s="259">
        <v>3000000</v>
      </c>
    </row>
    <row r="2041" spans="1:31">
      <c r="F2041" s="587"/>
      <c r="G2041" s="588"/>
      <c r="H2041" s="588"/>
      <c r="I2041" s="589"/>
    </row>
    <row r="2042" spans="1:31">
      <c r="A2042" s="303"/>
      <c r="B2042" s="289" t="s">
        <v>732</v>
      </c>
      <c r="C2042" s="265"/>
      <c r="F2042" s="587"/>
      <c r="G2042" s="588"/>
      <c r="H2042" s="588"/>
      <c r="I2042" s="589"/>
      <c r="K2042" s="259">
        <f>SUM(L2042:M2042)</f>
        <v>0</v>
      </c>
    </row>
    <row r="2043" spans="1:31">
      <c r="A2043" s="303"/>
      <c r="B2043" s="264" t="s">
        <v>733</v>
      </c>
      <c r="C2043" s="266" t="s">
        <v>2525</v>
      </c>
      <c r="D2043" s="181" t="s">
        <v>20</v>
      </c>
      <c r="F2043" s="587" t="s">
        <v>1047</v>
      </c>
      <c r="G2043" s="588"/>
      <c r="H2043" s="588"/>
      <c r="I2043" s="589"/>
      <c r="J2043" s="257" t="s">
        <v>23</v>
      </c>
      <c r="K2043" s="259">
        <f>SUM(L2043:M2043)</f>
        <v>14146494.17</v>
      </c>
      <c r="L2043" s="259">
        <v>14146494.17</v>
      </c>
    </row>
    <row r="2044" spans="1:31" customHeight="1" ht="38.25">
      <c r="A2044" s="303"/>
      <c r="B2044" s="266" t="s">
        <v>734</v>
      </c>
      <c r="C2044" s="266" t="s">
        <v>2525</v>
      </c>
      <c r="D2044" s="181" t="s">
        <v>20</v>
      </c>
      <c r="F2044" s="587" t="s">
        <v>1047</v>
      </c>
      <c r="G2044" s="588"/>
      <c r="H2044" s="588"/>
      <c r="I2044" s="589"/>
      <c r="J2044" s="257" t="s">
        <v>23</v>
      </c>
      <c r="K2044" s="259">
        <f>SUM(L2044:M2044)</f>
        <v>1000000</v>
      </c>
      <c r="L2044" s="259">
        <v>1000000</v>
      </c>
    </row>
    <row r="2045" spans="1:31">
      <c r="A2045" s="303"/>
      <c r="B2045" s="264" t="s">
        <v>2537</v>
      </c>
      <c r="C2045" s="266" t="s">
        <v>2525</v>
      </c>
      <c r="D2045" s="181" t="s">
        <v>20</v>
      </c>
      <c r="F2045" s="587" t="s">
        <v>1047</v>
      </c>
      <c r="G2045" s="588"/>
      <c r="H2045" s="588"/>
      <c r="I2045" s="589"/>
      <c r="J2045" s="257" t="s">
        <v>23</v>
      </c>
      <c r="K2045" s="259">
        <f>SUM(L2045:M2045)</f>
        <v>4300000</v>
      </c>
      <c r="L2045" s="259">
        <v>4300000</v>
      </c>
    </row>
    <row r="2046" spans="1:31" customHeight="1" ht="26.25">
      <c r="A2046" s="303"/>
      <c r="B2046" s="266" t="s">
        <v>2538</v>
      </c>
      <c r="C2046" s="266" t="s">
        <v>2529</v>
      </c>
      <c r="D2046" s="181" t="s">
        <v>20</v>
      </c>
      <c r="F2046" s="587" t="s">
        <v>1047</v>
      </c>
      <c r="G2046" s="588"/>
      <c r="H2046" s="588"/>
      <c r="I2046" s="589"/>
      <c r="J2046" s="257" t="s">
        <v>23</v>
      </c>
      <c r="K2046" s="259">
        <f>SUM(L2046:M2046)</f>
        <v>1508486.39</v>
      </c>
      <c r="M2046" s="259">
        <v>1508486.39</v>
      </c>
    </row>
    <row r="2047" spans="1:31" customHeight="1" ht="25.5">
      <c r="A2047" s="303"/>
      <c r="B2047" s="264" t="s">
        <v>737</v>
      </c>
      <c r="C2047" s="266" t="s">
        <v>2529</v>
      </c>
      <c r="D2047" s="181" t="s">
        <v>20</v>
      </c>
      <c r="F2047" s="587" t="s">
        <v>1047</v>
      </c>
      <c r="G2047" s="588"/>
      <c r="H2047" s="588"/>
      <c r="I2047" s="589"/>
      <c r="J2047" s="257" t="s">
        <v>23</v>
      </c>
      <c r="K2047" s="259">
        <f>SUM(L2047:M2047)</f>
        <v>500000</v>
      </c>
      <c r="L2047" s="259">
        <v>500000</v>
      </c>
    </row>
    <row r="2048" spans="1:31" customHeight="1" ht="26.25">
      <c r="A2048" s="303"/>
      <c r="B2048" s="266" t="s">
        <v>2539</v>
      </c>
      <c r="C2048" s="266" t="s">
        <v>2525</v>
      </c>
      <c r="D2048" s="181" t="s">
        <v>20</v>
      </c>
      <c r="F2048" s="587" t="s">
        <v>1047</v>
      </c>
      <c r="G2048" s="588"/>
      <c r="H2048" s="588"/>
      <c r="I2048" s="589"/>
      <c r="J2048" s="257" t="s">
        <v>23</v>
      </c>
      <c r="K2048" s="259">
        <f>SUM(L2048:M2048)</f>
        <v>2000000</v>
      </c>
      <c r="L2048" s="259">
        <v>2000000</v>
      </c>
    </row>
    <row r="2049" spans="1:31" customHeight="1" ht="25.5">
      <c r="A2049" s="303"/>
      <c r="B2049" s="266" t="s">
        <v>739</v>
      </c>
      <c r="C2049" s="266" t="s">
        <v>2527</v>
      </c>
      <c r="D2049" s="181" t="s">
        <v>20</v>
      </c>
      <c r="F2049" s="587" t="s">
        <v>1047</v>
      </c>
      <c r="G2049" s="588"/>
      <c r="H2049" s="588"/>
      <c r="I2049" s="589"/>
      <c r="J2049" s="257" t="s">
        <v>23</v>
      </c>
      <c r="K2049" s="259">
        <f>SUM(L2049:M2049)</f>
        <v>2000000</v>
      </c>
      <c r="L2049" s="259">
        <v>2000000</v>
      </c>
    </row>
    <row r="2050" spans="1:31">
      <c r="A2050" s="303"/>
      <c r="B2050" s="264" t="s">
        <v>740</v>
      </c>
      <c r="C2050" s="266" t="s">
        <v>2525</v>
      </c>
      <c r="D2050" s="181" t="s">
        <v>20</v>
      </c>
      <c r="F2050" s="587" t="s">
        <v>1047</v>
      </c>
      <c r="G2050" s="588"/>
      <c r="H2050" s="588"/>
      <c r="I2050" s="589"/>
      <c r="J2050" s="257" t="s">
        <v>23</v>
      </c>
      <c r="K2050" s="259">
        <f>SUM(L2050:M2050)</f>
        <v>1000000</v>
      </c>
      <c r="L2050" s="259">
        <v>1000000</v>
      </c>
    </row>
    <row r="2051" spans="1:31" s="179" customFormat="1">
      <c r="A2051" s="274"/>
      <c r="B2051" s="236" t="s">
        <v>2540</v>
      </c>
      <c r="C2051" s="305"/>
      <c r="D2051" s="274"/>
      <c r="E2051" s="236"/>
      <c r="F2051" s="596"/>
      <c r="G2051" s="597"/>
      <c r="H2051" s="597"/>
      <c r="I2051" s="598"/>
      <c r="J2051" s="274"/>
      <c r="K2051" s="306">
        <f>SUM(L2051:M2051)</f>
        <v>47154980.56</v>
      </c>
      <c r="L2051" s="306">
        <f>SUM(L2026:L2050)</f>
        <v>36146494.17</v>
      </c>
      <c r="M2051" s="306">
        <f>SUM(M2026:M2050)</f>
        <v>11008486.39</v>
      </c>
      <c r="N2051" s="307"/>
      <c r="P2051" s="442"/>
      <c r="Q2051" s="459"/>
      <c r="R2051" s="450"/>
      <c r="S2051" s="450"/>
      <c r="T2051" s="444"/>
    </row>
    <row r="2052" spans="1:31">
      <c r="F2052" s="587"/>
      <c r="G2052" s="588"/>
      <c r="H2052" s="588"/>
      <c r="I2052" s="589"/>
    </row>
    <row r="2053" spans="1:31" s="260" customFormat="1">
      <c r="A2053" s="302" t="s">
        <v>2541</v>
      </c>
      <c r="B2053" s="302"/>
      <c r="C2053" s="265"/>
      <c r="D2053" s="258"/>
      <c r="E2053" s="226"/>
      <c r="F2053" s="587"/>
      <c r="G2053" s="588"/>
      <c r="H2053" s="588"/>
      <c r="I2053" s="589"/>
      <c r="J2053" s="258"/>
      <c r="K2053" s="259"/>
      <c r="L2053" s="259"/>
      <c r="M2053" s="259"/>
      <c r="O2053" s="1"/>
      <c r="P2053" s="196"/>
      <c r="Q2053" s="451"/>
      <c r="R2053" s="445"/>
      <c r="S2053" s="445"/>
      <c r="T2053" s="426"/>
      <c r="U2053" s="1"/>
      <c r="V2053" s="1"/>
      <c r="W2053" s="1"/>
      <c r="X2053" s="1"/>
      <c r="Y2053" s="1"/>
      <c r="Z2053" s="1"/>
      <c r="AA2053" s="1"/>
    </row>
    <row r="2054" spans="1:31" s="260" customFormat="1">
      <c r="A2054" s="302" t="s">
        <v>2542</v>
      </c>
      <c r="B2054" s="264"/>
      <c r="C2054" s="265"/>
      <c r="D2054" s="258"/>
      <c r="E2054" s="226"/>
      <c r="F2054" s="587"/>
      <c r="G2054" s="588"/>
      <c r="H2054" s="588"/>
      <c r="I2054" s="589"/>
      <c r="J2054" s="258"/>
      <c r="K2054" s="259"/>
      <c r="L2054" s="259"/>
      <c r="M2054" s="259"/>
      <c r="O2054" s="1"/>
      <c r="P2054" s="196"/>
      <c r="Q2054" s="451"/>
      <c r="R2054" s="445"/>
      <c r="S2054" s="445"/>
      <c r="T2054" s="426"/>
      <c r="U2054" s="1"/>
      <c r="V2054" s="1"/>
      <c r="W2054" s="1"/>
      <c r="X2054" s="1"/>
      <c r="Y2054" s="1"/>
      <c r="Z2054" s="1"/>
      <c r="AA2054" s="1"/>
    </row>
    <row r="2055" spans="1:31" s="260" customFormat="1">
      <c r="A2055" s="302" t="s">
        <v>2543</v>
      </c>
      <c r="B2055" s="264"/>
      <c r="C2055" s="265"/>
      <c r="D2055" s="258"/>
      <c r="E2055" s="226"/>
      <c r="F2055" s="587"/>
      <c r="G2055" s="588"/>
      <c r="H2055" s="588"/>
      <c r="I2055" s="589"/>
      <c r="J2055" s="258"/>
      <c r="K2055" s="259"/>
      <c r="L2055" s="259"/>
      <c r="M2055" s="259"/>
      <c r="O2055" s="1"/>
      <c r="P2055" s="196"/>
      <c r="Q2055" s="451"/>
      <c r="R2055" s="445"/>
      <c r="S2055" s="445"/>
      <c r="T2055" s="426"/>
      <c r="U2055" s="1"/>
      <c r="V2055" s="1"/>
      <c r="W2055" s="1"/>
      <c r="X2055" s="1"/>
      <c r="Y2055" s="1"/>
      <c r="Z2055" s="1"/>
      <c r="AA2055" s="1"/>
    </row>
    <row r="2056" spans="1:31" s="260" customFormat="1">
      <c r="A2056" s="302" t="s">
        <v>2544</v>
      </c>
      <c r="B2056" s="264"/>
      <c r="C2056" s="265"/>
      <c r="D2056" s="258"/>
      <c r="E2056" s="226"/>
      <c r="F2056" s="587"/>
      <c r="G2056" s="588"/>
      <c r="H2056" s="588"/>
      <c r="I2056" s="589"/>
      <c r="J2056" s="258"/>
      <c r="K2056" s="259"/>
      <c r="L2056" s="259"/>
      <c r="M2056" s="259"/>
      <c r="O2056" s="1"/>
      <c r="P2056" s="196"/>
      <c r="Q2056" s="451"/>
      <c r="R2056" s="445"/>
      <c r="S2056" s="445"/>
      <c r="T2056" s="426"/>
      <c r="U2056" s="1"/>
      <c r="V2056" s="1"/>
      <c r="W2056" s="1"/>
      <c r="X2056" s="1"/>
      <c r="Y2056" s="1"/>
      <c r="Z2056" s="1"/>
      <c r="AA2056" s="1"/>
    </row>
    <row r="2057" spans="1:31" customHeight="1" ht="39" s="260" customFormat="1">
      <c r="A2057" s="264"/>
      <c r="B2057" s="266" t="s">
        <v>2545</v>
      </c>
      <c r="C2057" s="265" t="s">
        <v>2546</v>
      </c>
      <c r="D2057" s="181" t="s">
        <v>20</v>
      </c>
      <c r="E2057" s="181" t="s">
        <v>508</v>
      </c>
      <c r="F2057" s="587" t="s">
        <v>1047</v>
      </c>
      <c r="G2057" s="588"/>
      <c r="H2057" s="588"/>
      <c r="I2057" s="589"/>
      <c r="J2057" s="257" t="s">
        <v>23</v>
      </c>
      <c r="K2057" s="259">
        <f>SUM(L2057:M2057)</f>
        <v>8700000</v>
      </c>
      <c r="L2057" s="259">
        <v>8700000</v>
      </c>
      <c r="M2057" s="259"/>
      <c r="O2057" s="1"/>
      <c r="P2057" s="196"/>
      <c r="Q2057" s="451"/>
      <c r="R2057" s="445"/>
      <c r="S2057" s="445"/>
      <c r="T2057" s="426"/>
      <c r="U2057" s="1"/>
      <c r="V2057" s="1"/>
      <c r="W2057" s="1"/>
      <c r="X2057" s="1"/>
      <c r="Y2057" s="1"/>
      <c r="Z2057" s="1"/>
      <c r="AA2057" s="1"/>
    </row>
    <row r="2058" spans="1:31" customHeight="1" ht="26.25" s="260" customFormat="1">
      <c r="A2058" s="264"/>
      <c r="B2058" s="266" t="s">
        <v>2547</v>
      </c>
      <c r="C2058" s="265" t="s">
        <v>2548</v>
      </c>
      <c r="D2058" s="181" t="s">
        <v>20</v>
      </c>
      <c r="E2058" s="226" t="s">
        <v>2549</v>
      </c>
      <c r="F2058" s="587" t="s">
        <v>1047</v>
      </c>
      <c r="G2058" s="588"/>
      <c r="H2058" s="588"/>
      <c r="I2058" s="589"/>
      <c r="J2058" s="257" t="s">
        <v>23</v>
      </c>
      <c r="K2058" s="259">
        <f>SUM(L2058:M2058)</f>
        <v>3000000</v>
      </c>
      <c r="L2058" s="259">
        <v>3000000</v>
      </c>
      <c r="M2058" s="259"/>
      <c r="O2058" s="1"/>
      <c r="P2058" s="196"/>
      <c r="Q2058" s="451"/>
      <c r="R2058" s="445"/>
      <c r="S2058" s="445"/>
      <c r="T2058" s="426"/>
      <c r="U2058" s="1"/>
      <c r="V2058" s="1"/>
      <c r="W2058" s="1"/>
      <c r="X2058" s="1"/>
      <c r="Y2058" s="1"/>
      <c r="Z2058" s="1"/>
      <c r="AA2058" s="1"/>
    </row>
    <row r="2059" spans="1:31" s="260" customFormat="1">
      <c r="A2059" s="302"/>
      <c r="B2059" s="266" t="s">
        <v>2550</v>
      </c>
      <c r="C2059" s="265" t="s">
        <v>2551</v>
      </c>
      <c r="D2059" s="181" t="s">
        <v>20</v>
      </c>
      <c r="E2059" s="226"/>
      <c r="F2059" s="587" t="s">
        <v>1047</v>
      </c>
      <c r="G2059" s="588"/>
      <c r="H2059" s="588"/>
      <c r="I2059" s="589"/>
      <c r="J2059" s="257" t="s">
        <v>23</v>
      </c>
      <c r="K2059" s="259">
        <f>SUM(L2059:M2059)</f>
        <v>10000000</v>
      </c>
      <c r="L2059" s="259"/>
      <c r="M2059" s="259">
        <v>10000000</v>
      </c>
      <c r="O2059" s="1"/>
      <c r="P2059" s="196"/>
      <c r="Q2059" s="451"/>
      <c r="R2059" s="445"/>
      <c r="S2059" s="445"/>
      <c r="T2059" s="426"/>
      <c r="U2059" s="1"/>
      <c r="V2059" s="1"/>
      <c r="W2059" s="1"/>
      <c r="X2059" s="1"/>
      <c r="Y2059" s="1"/>
      <c r="Z2059" s="1"/>
      <c r="AA2059" s="1"/>
    </row>
    <row r="2060" spans="1:31" customHeight="1" ht="25.5" s="260" customFormat="1">
      <c r="A2060" s="302"/>
      <c r="B2060" s="241" t="s">
        <v>2552</v>
      </c>
      <c r="C2060" s="265" t="s">
        <v>2553</v>
      </c>
      <c r="D2060" s="181" t="s">
        <v>20</v>
      </c>
      <c r="E2060" s="226" t="s">
        <v>2549</v>
      </c>
      <c r="F2060" s="587" t="s">
        <v>1047</v>
      </c>
      <c r="G2060" s="588"/>
      <c r="H2060" s="588"/>
      <c r="I2060" s="589"/>
      <c r="J2060" s="257" t="s">
        <v>23</v>
      </c>
      <c r="K2060" s="259">
        <f>SUM(L2060:M2060)</f>
        <v>9000000</v>
      </c>
      <c r="L2060" s="259"/>
      <c r="M2060" s="259">
        <v>9000000</v>
      </c>
      <c r="O2060" s="1"/>
      <c r="P2060" s="196"/>
      <c r="Q2060" s="451"/>
      <c r="R2060" s="445"/>
      <c r="S2060" s="445"/>
      <c r="T2060" s="426"/>
      <c r="U2060" s="1"/>
      <c r="V2060" s="1"/>
      <c r="W2060" s="1"/>
      <c r="X2060" s="1"/>
      <c r="Y2060" s="1"/>
      <c r="Z2060" s="1"/>
      <c r="AA2060" s="1"/>
    </row>
    <row r="2061" spans="1:31" s="260" customFormat="1">
      <c r="A2061" s="264"/>
      <c r="B2061" s="264"/>
      <c r="C2061" s="264"/>
      <c r="D2061" s="258"/>
      <c r="E2061" s="226"/>
      <c r="F2061" s="587"/>
      <c r="G2061" s="588"/>
      <c r="H2061" s="588"/>
      <c r="I2061" s="589"/>
      <c r="J2061" s="258"/>
      <c r="K2061" s="259">
        <f>SUM(L2061:M2061)</f>
        <v>0</v>
      </c>
      <c r="L2061" s="259"/>
      <c r="M2061" s="259"/>
      <c r="O2061" s="1"/>
      <c r="P2061" s="196"/>
      <c r="Q2061" s="451"/>
      <c r="R2061" s="445"/>
      <c r="S2061" s="445"/>
      <c r="T2061" s="426"/>
      <c r="U2061" s="1"/>
      <c r="V2061" s="1"/>
      <c r="W2061" s="1"/>
      <c r="X2061" s="1"/>
      <c r="Y2061" s="1"/>
      <c r="Z2061" s="1"/>
      <c r="AA2061" s="1"/>
    </row>
    <row r="2062" spans="1:31" s="260" customFormat="1">
      <c r="A2062" s="302" t="s">
        <v>2554</v>
      </c>
      <c r="B2062" s="264"/>
      <c r="C2062" s="265"/>
      <c r="D2062" s="258"/>
      <c r="E2062" s="226"/>
      <c r="F2062" s="587"/>
      <c r="G2062" s="588"/>
      <c r="H2062" s="588"/>
      <c r="I2062" s="589"/>
      <c r="J2062" s="258"/>
      <c r="K2062" s="259">
        <f>SUM(L2062:M2062)</f>
        <v>0</v>
      </c>
      <c r="L2062" s="259"/>
      <c r="M2062" s="259"/>
      <c r="O2062" s="1"/>
      <c r="P2062" s="196"/>
      <c r="Q2062" s="451"/>
      <c r="R2062" s="445"/>
      <c r="S2062" s="445"/>
      <c r="T2062" s="426"/>
      <c r="U2062" s="1"/>
      <c r="V2062" s="1"/>
      <c r="W2062" s="1"/>
      <c r="X2062" s="1"/>
      <c r="Y2062" s="1"/>
      <c r="Z2062" s="1"/>
      <c r="AA2062" s="1"/>
    </row>
    <row r="2063" spans="1:31" customHeight="1" ht="25.5" s="260" customFormat="1">
      <c r="A2063" s="302"/>
      <c r="B2063" s="241" t="s">
        <v>2555</v>
      </c>
      <c r="C2063" s="265" t="s">
        <v>2556</v>
      </c>
      <c r="D2063" s="181" t="s">
        <v>20</v>
      </c>
      <c r="E2063" s="226" t="s">
        <v>2549</v>
      </c>
      <c r="F2063" s="587" t="s">
        <v>1047</v>
      </c>
      <c r="G2063" s="588"/>
      <c r="H2063" s="588"/>
      <c r="I2063" s="589"/>
      <c r="J2063" s="257" t="s">
        <v>23</v>
      </c>
      <c r="K2063" s="259">
        <f>SUM(L2063:M2063)</f>
        <v>2000000</v>
      </c>
      <c r="L2063" s="259"/>
      <c r="M2063" s="259">
        <v>2000000</v>
      </c>
      <c r="O2063" s="1"/>
      <c r="P2063" s="196"/>
      <c r="Q2063" s="451"/>
      <c r="R2063" s="445"/>
      <c r="S2063" s="445"/>
      <c r="T2063" s="426"/>
      <c r="U2063" s="1"/>
      <c r="V2063" s="1"/>
      <c r="W2063" s="1"/>
      <c r="X2063" s="1"/>
      <c r="Y2063" s="1"/>
      <c r="Z2063" s="1"/>
      <c r="AA2063" s="1"/>
    </row>
    <row r="2064" spans="1:31" customHeight="1" ht="25.5" s="260" customFormat="1">
      <c r="A2064" s="302"/>
      <c r="B2064" s="241" t="s">
        <v>2557</v>
      </c>
      <c r="C2064" s="265" t="s">
        <v>2556</v>
      </c>
      <c r="D2064" s="181" t="s">
        <v>20</v>
      </c>
      <c r="E2064" s="226" t="s">
        <v>2549</v>
      </c>
      <c r="F2064" s="587" t="s">
        <v>1047</v>
      </c>
      <c r="G2064" s="588"/>
      <c r="H2064" s="588"/>
      <c r="I2064" s="589"/>
      <c r="J2064" s="257" t="s">
        <v>23</v>
      </c>
      <c r="K2064" s="259">
        <f>SUM(L2064:M2064)</f>
        <v>3000000</v>
      </c>
      <c r="L2064" s="259"/>
      <c r="M2064" s="259">
        <v>3000000</v>
      </c>
      <c r="O2064" s="1"/>
      <c r="P2064" s="196"/>
      <c r="Q2064" s="451"/>
      <c r="R2064" s="445"/>
      <c r="S2064" s="445"/>
      <c r="T2064" s="426"/>
      <c r="U2064" s="1"/>
      <c r="V2064" s="1"/>
      <c r="W2064" s="1"/>
      <c r="X2064" s="1"/>
      <c r="Y2064" s="1"/>
      <c r="Z2064" s="1"/>
      <c r="AA2064" s="1"/>
    </row>
    <row r="2065" spans="1:31" customHeight="1" ht="21.75" s="260" customFormat="1">
      <c r="A2065" s="258"/>
      <c r="B2065" s="266" t="s">
        <v>2558</v>
      </c>
      <c r="C2065" s="265" t="s">
        <v>2556</v>
      </c>
      <c r="D2065" s="181" t="s">
        <v>20</v>
      </c>
      <c r="E2065" s="226" t="s">
        <v>2549</v>
      </c>
      <c r="F2065" s="587" t="s">
        <v>1047</v>
      </c>
      <c r="G2065" s="588"/>
      <c r="H2065" s="588"/>
      <c r="I2065" s="589"/>
      <c r="J2065" s="257" t="s">
        <v>23</v>
      </c>
      <c r="K2065" s="259">
        <f>SUM(L2065:M2065)</f>
        <v>3000000</v>
      </c>
      <c r="L2065" s="259"/>
      <c r="M2065" s="259">
        <v>3000000</v>
      </c>
      <c r="O2065" s="1"/>
      <c r="P2065" s="196"/>
      <c r="Q2065" s="451"/>
      <c r="R2065" s="445"/>
      <c r="S2065" s="445"/>
      <c r="T2065" s="426"/>
      <c r="U2065" s="1"/>
      <c r="V2065" s="1"/>
      <c r="W2065" s="1"/>
      <c r="X2065" s="1"/>
      <c r="Y2065" s="1"/>
      <c r="Z2065" s="1"/>
      <c r="AA2065" s="1"/>
    </row>
    <row r="2066" spans="1:31" customHeight="1" ht="25.5" s="260" customFormat="1">
      <c r="A2066" s="258"/>
      <c r="B2066" s="241" t="s">
        <v>441</v>
      </c>
      <c r="C2066" s="266" t="s">
        <v>2559</v>
      </c>
      <c r="D2066" s="181" t="s">
        <v>20</v>
      </c>
      <c r="E2066" s="226" t="s">
        <v>2549</v>
      </c>
      <c r="F2066" s="587" t="s">
        <v>1047</v>
      </c>
      <c r="G2066" s="588"/>
      <c r="H2066" s="588"/>
      <c r="I2066" s="589"/>
      <c r="J2066" s="257" t="s">
        <v>23</v>
      </c>
      <c r="K2066" s="259">
        <f>SUM(L2066:M2066)</f>
        <v>60636701.4</v>
      </c>
      <c r="L2066" s="259">
        <v>60636701.4</v>
      </c>
      <c r="M2066" s="259"/>
      <c r="O2066" s="1"/>
      <c r="P2066" s="196"/>
      <c r="Q2066" s="451"/>
      <c r="R2066" s="445"/>
      <c r="S2066" s="445"/>
      <c r="T2066" s="426"/>
      <c r="U2066" s="1"/>
      <c r="V2066" s="1"/>
      <c r="W2066" s="1"/>
      <c r="X2066" s="1"/>
      <c r="Y2066" s="1"/>
      <c r="Z2066" s="1"/>
      <c r="AA2066" s="1"/>
    </row>
    <row r="2067" spans="1:31" customHeight="1" ht="25.5" s="260" customFormat="1">
      <c r="A2067" s="258"/>
      <c r="B2067" s="241" t="s">
        <v>442</v>
      </c>
      <c r="C2067" s="266" t="s">
        <v>2559</v>
      </c>
      <c r="D2067" s="181" t="s">
        <v>20</v>
      </c>
      <c r="E2067" s="226" t="s">
        <v>2549</v>
      </c>
      <c r="F2067" s="587" t="s">
        <v>1047</v>
      </c>
      <c r="G2067" s="588"/>
      <c r="H2067" s="588"/>
      <c r="I2067" s="589"/>
      <c r="J2067" s="257" t="s">
        <v>23</v>
      </c>
      <c r="K2067" s="259">
        <f>SUM(L2067:M2067)</f>
        <v>7000000</v>
      </c>
      <c r="L2067" s="259">
        <v>7000000</v>
      </c>
      <c r="M2067" s="259"/>
      <c r="O2067" s="1"/>
      <c r="P2067" s="196"/>
      <c r="Q2067" s="451"/>
      <c r="R2067" s="445"/>
      <c r="S2067" s="445"/>
      <c r="T2067" s="426"/>
      <c r="U2067" s="1"/>
      <c r="V2067" s="1"/>
      <c r="W2067" s="1"/>
      <c r="X2067" s="1"/>
      <c r="Y2067" s="1"/>
      <c r="Z2067" s="1"/>
      <c r="AA2067" s="1"/>
    </row>
    <row r="2068" spans="1:31" customHeight="1" ht="25.5" s="260" customFormat="1">
      <c r="A2068" s="258"/>
      <c r="B2068" s="241" t="s">
        <v>2560</v>
      </c>
      <c r="C2068" s="266" t="s">
        <v>2559</v>
      </c>
      <c r="D2068" s="181" t="s">
        <v>20</v>
      </c>
      <c r="E2068" s="226" t="s">
        <v>2549</v>
      </c>
      <c r="F2068" s="587" t="s">
        <v>1047</v>
      </c>
      <c r="G2068" s="588"/>
      <c r="H2068" s="588"/>
      <c r="I2068" s="589"/>
      <c r="J2068" s="257" t="s">
        <v>23</v>
      </c>
      <c r="K2068" s="259">
        <f>SUM(L2068:M2068)</f>
        <v>2000000</v>
      </c>
      <c r="L2068" s="259">
        <v>2000000</v>
      </c>
      <c r="M2068" s="259"/>
      <c r="O2068" s="1"/>
      <c r="P2068" s="196"/>
      <c r="Q2068" s="451"/>
      <c r="R2068" s="445"/>
      <c r="S2068" s="445"/>
      <c r="T2068" s="426"/>
      <c r="U2068" s="1"/>
      <c r="V2068" s="1"/>
      <c r="W2068" s="1"/>
      <c r="X2068" s="1"/>
      <c r="Y2068" s="1"/>
      <c r="Z2068" s="1"/>
      <c r="AA2068" s="1"/>
    </row>
    <row r="2069" spans="1:31" customHeight="1" ht="25.5" s="260" customFormat="1">
      <c r="A2069" s="258"/>
      <c r="B2069" s="241" t="s">
        <v>2561</v>
      </c>
      <c r="C2069" s="266" t="s">
        <v>2559</v>
      </c>
      <c r="D2069" s="181" t="s">
        <v>20</v>
      </c>
      <c r="E2069" s="226" t="s">
        <v>2549</v>
      </c>
      <c r="F2069" s="587" t="s">
        <v>1047</v>
      </c>
      <c r="G2069" s="588"/>
      <c r="H2069" s="588"/>
      <c r="I2069" s="589"/>
      <c r="J2069" s="257" t="s">
        <v>23</v>
      </c>
      <c r="K2069" s="259">
        <f>SUM(L2069:M2069)</f>
        <v>22000000</v>
      </c>
      <c r="L2069" s="259">
        <v>22000000</v>
      </c>
      <c r="M2069" s="259"/>
      <c r="O2069" s="1"/>
      <c r="P2069" s="196"/>
      <c r="Q2069" s="451"/>
      <c r="R2069" s="445"/>
      <c r="S2069" s="445"/>
      <c r="T2069" s="426"/>
      <c r="U2069" s="1"/>
      <c r="V2069" s="1"/>
      <c r="W2069" s="1"/>
      <c r="X2069" s="1"/>
      <c r="Y2069" s="1"/>
      <c r="Z2069" s="1"/>
      <c r="AA2069" s="1"/>
    </row>
    <row r="2070" spans="1:31" customHeight="1" ht="25.5" s="260" customFormat="1">
      <c r="A2070" s="308"/>
      <c r="B2070" s="241" t="s">
        <v>2562</v>
      </c>
      <c r="C2070" s="266" t="s">
        <v>2563</v>
      </c>
      <c r="D2070" s="181" t="s">
        <v>20</v>
      </c>
      <c r="E2070" s="226" t="s">
        <v>2549</v>
      </c>
      <c r="F2070" s="587" t="s">
        <v>1047</v>
      </c>
      <c r="G2070" s="588"/>
      <c r="H2070" s="588"/>
      <c r="I2070" s="589"/>
      <c r="J2070" s="257" t="s">
        <v>23</v>
      </c>
      <c r="K2070" s="259">
        <f>SUM(L2070:M2070)</f>
        <v>1000000</v>
      </c>
      <c r="L2070" s="259">
        <v>1000000</v>
      </c>
      <c r="M2070" s="259"/>
      <c r="O2070" s="1"/>
      <c r="P2070" s="196"/>
      <c r="Q2070" s="451"/>
      <c r="R2070" s="445"/>
      <c r="S2070" s="445"/>
      <c r="T2070" s="426"/>
      <c r="U2070" s="1"/>
      <c r="V2070" s="1"/>
      <c r="W2070" s="1"/>
      <c r="X2070" s="1"/>
      <c r="Y2070" s="1"/>
      <c r="Z2070" s="1"/>
      <c r="AA2070" s="1"/>
    </row>
    <row r="2071" spans="1:31" customHeight="1" ht="25.5" s="260" customFormat="1">
      <c r="A2071" s="308"/>
      <c r="B2071" s="266" t="s">
        <v>2564</v>
      </c>
      <c r="C2071" s="266" t="s">
        <v>2563</v>
      </c>
      <c r="D2071" s="181" t="s">
        <v>20</v>
      </c>
      <c r="E2071" s="226" t="s">
        <v>2549</v>
      </c>
      <c r="F2071" s="587" t="s">
        <v>1047</v>
      </c>
      <c r="G2071" s="588"/>
      <c r="H2071" s="588"/>
      <c r="I2071" s="589"/>
      <c r="J2071" s="257" t="s">
        <v>23</v>
      </c>
      <c r="K2071" s="259">
        <f>SUM(L2071:M2071)</f>
        <v>700000</v>
      </c>
      <c r="L2071" s="259">
        <v>700000</v>
      </c>
      <c r="M2071" s="259"/>
      <c r="O2071" s="1"/>
      <c r="P2071" s="196"/>
      <c r="Q2071" s="451"/>
      <c r="R2071" s="445"/>
      <c r="S2071" s="445"/>
      <c r="T2071" s="426"/>
      <c r="U2071" s="1"/>
      <c r="V2071" s="1"/>
      <c r="W2071" s="1"/>
      <c r="X2071" s="1"/>
      <c r="Y2071" s="1"/>
      <c r="Z2071" s="1"/>
      <c r="AA2071" s="1"/>
    </row>
    <row r="2072" spans="1:31" s="260" customFormat="1">
      <c r="A2072" s="302"/>
      <c r="B2072" s="266" t="s">
        <v>2550</v>
      </c>
      <c r="C2072" s="265" t="s">
        <v>2551</v>
      </c>
      <c r="D2072" s="181" t="s">
        <v>20</v>
      </c>
      <c r="E2072" s="226"/>
      <c r="F2072" s="587" t="s">
        <v>1047</v>
      </c>
      <c r="G2072" s="588"/>
      <c r="H2072" s="588"/>
      <c r="I2072" s="589"/>
      <c r="J2072" s="257" t="s">
        <v>23</v>
      </c>
      <c r="K2072" s="259">
        <f>SUM(L2072:M2072)</f>
        <v>15000000</v>
      </c>
      <c r="L2072" s="259"/>
      <c r="M2072" s="259">
        <v>15000000</v>
      </c>
      <c r="O2072" s="1"/>
      <c r="P2072" s="196"/>
      <c r="Q2072" s="451"/>
      <c r="R2072" s="445"/>
      <c r="S2072" s="445"/>
      <c r="T2072" s="426"/>
      <c r="U2072" s="1"/>
      <c r="V2072" s="1"/>
      <c r="W2072" s="1"/>
      <c r="X2072" s="1"/>
      <c r="Y2072" s="1"/>
      <c r="Z2072" s="1"/>
      <c r="AA2072" s="1"/>
    </row>
    <row r="2073" spans="1:31" s="260" customFormat="1">
      <c r="A2073" s="258"/>
      <c r="B2073" s="258"/>
      <c r="C2073" s="258"/>
      <c r="D2073" s="258"/>
      <c r="E2073" s="226"/>
      <c r="F2073" s="587"/>
      <c r="G2073" s="588"/>
      <c r="H2073" s="588"/>
      <c r="I2073" s="589"/>
      <c r="J2073" s="258"/>
      <c r="K2073" s="259">
        <f>SUM(L2073:M2073)</f>
        <v>0</v>
      </c>
      <c r="L2073" s="259"/>
      <c r="M2073" s="259"/>
      <c r="O2073" s="1"/>
      <c r="P2073" s="196"/>
      <c r="Q2073" s="451"/>
      <c r="R2073" s="445"/>
      <c r="S2073" s="445"/>
      <c r="T2073" s="426"/>
      <c r="U2073" s="1"/>
      <c r="V2073" s="1"/>
      <c r="W2073" s="1"/>
      <c r="X2073" s="1"/>
      <c r="Y2073" s="1"/>
      <c r="Z2073" s="1"/>
      <c r="AA2073" s="1"/>
    </row>
    <row r="2074" spans="1:31" s="260" customFormat="1">
      <c r="A2074" s="302" t="s">
        <v>2565</v>
      </c>
      <c r="B2074" s="258"/>
      <c r="C2074" s="302"/>
      <c r="D2074" s="258"/>
      <c r="E2074" s="226"/>
      <c r="F2074" s="587"/>
      <c r="G2074" s="588"/>
      <c r="H2074" s="588"/>
      <c r="I2074" s="589"/>
      <c r="J2074" s="258"/>
      <c r="K2074" s="259">
        <f>SUM(L2074:M2074)</f>
        <v>0</v>
      </c>
      <c r="L2074" s="259"/>
      <c r="M2074" s="259"/>
      <c r="O2074" s="1"/>
      <c r="P2074" s="196"/>
      <c r="Q2074" s="451"/>
      <c r="R2074" s="445"/>
      <c r="S2074" s="445"/>
      <c r="T2074" s="426"/>
      <c r="U2074" s="1"/>
      <c r="V2074" s="1"/>
      <c r="W2074" s="1"/>
      <c r="X2074" s="1"/>
      <c r="Y2074" s="1"/>
      <c r="Z2074" s="1"/>
      <c r="AA2074" s="1"/>
    </row>
    <row r="2075" spans="1:31" customHeight="1" ht="38.25" s="260" customFormat="1">
      <c r="A2075" s="258"/>
      <c r="B2075" s="241" t="s">
        <v>2566</v>
      </c>
      <c r="C2075" s="266" t="s">
        <v>2567</v>
      </c>
      <c r="D2075" s="181" t="s">
        <v>20</v>
      </c>
      <c r="E2075" s="226" t="s">
        <v>2549</v>
      </c>
      <c r="F2075" s="587" t="s">
        <v>1047</v>
      </c>
      <c r="G2075" s="588"/>
      <c r="H2075" s="588"/>
      <c r="I2075" s="589"/>
      <c r="J2075" s="257" t="s">
        <v>23</v>
      </c>
      <c r="K2075" s="259">
        <f>SUM(L2075:M2075)</f>
        <v>2500000</v>
      </c>
      <c r="L2075" s="259"/>
      <c r="M2075" s="259">
        <v>2500000</v>
      </c>
      <c r="O2075" s="1"/>
      <c r="P2075" s="196"/>
      <c r="Q2075" s="451"/>
      <c r="R2075" s="445"/>
      <c r="S2075" s="445"/>
      <c r="T2075" s="426"/>
      <c r="U2075" s="1"/>
      <c r="V2075" s="1"/>
      <c r="W2075" s="1"/>
      <c r="X2075" s="1"/>
      <c r="Y2075" s="1"/>
      <c r="Z2075" s="1"/>
      <c r="AA2075" s="1"/>
    </row>
    <row r="2076" spans="1:31" customHeight="1" ht="38.25" s="260" customFormat="1">
      <c r="A2076" s="258"/>
      <c r="B2076" s="241" t="s">
        <v>2568</v>
      </c>
      <c r="C2076" s="266" t="s">
        <v>2567</v>
      </c>
      <c r="D2076" s="181" t="s">
        <v>20</v>
      </c>
      <c r="E2076" s="226" t="s">
        <v>2549</v>
      </c>
      <c r="F2076" s="587" t="s">
        <v>1047</v>
      </c>
      <c r="G2076" s="588"/>
      <c r="H2076" s="588"/>
      <c r="I2076" s="589"/>
      <c r="J2076" s="257" t="s">
        <v>23</v>
      </c>
      <c r="K2076" s="259">
        <f>SUM(L2076:M2076)</f>
        <v>3000000</v>
      </c>
      <c r="L2076" s="259"/>
      <c r="M2076" s="259">
        <v>3000000</v>
      </c>
      <c r="O2076" s="1"/>
      <c r="P2076" s="196"/>
      <c r="Q2076" s="451"/>
      <c r="R2076" s="445"/>
      <c r="S2076" s="445"/>
      <c r="T2076" s="426"/>
      <c r="U2076" s="1"/>
      <c r="V2076" s="1"/>
      <c r="W2076" s="1"/>
      <c r="X2076" s="1"/>
      <c r="Y2076" s="1"/>
      <c r="Z2076" s="1"/>
      <c r="AA2076" s="1"/>
    </row>
    <row r="2077" spans="1:31" customHeight="1" ht="38.25" s="260" customFormat="1">
      <c r="A2077" s="258"/>
      <c r="B2077" s="241" t="s">
        <v>2569</v>
      </c>
      <c r="C2077" s="266" t="s">
        <v>2567</v>
      </c>
      <c r="D2077" s="181" t="s">
        <v>20</v>
      </c>
      <c r="E2077" s="226" t="s">
        <v>2549</v>
      </c>
      <c r="F2077" s="587" t="s">
        <v>1047</v>
      </c>
      <c r="G2077" s="588"/>
      <c r="H2077" s="588"/>
      <c r="I2077" s="589"/>
      <c r="J2077" s="257" t="s">
        <v>23</v>
      </c>
      <c r="K2077" s="259">
        <f>SUM(L2077:M2077)</f>
        <v>2500000</v>
      </c>
      <c r="L2077" s="259"/>
      <c r="M2077" s="259">
        <v>2500000</v>
      </c>
      <c r="O2077" s="1"/>
      <c r="P2077" s="196"/>
      <c r="Q2077" s="451"/>
      <c r="R2077" s="445"/>
      <c r="S2077" s="445"/>
      <c r="T2077" s="426"/>
      <c r="U2077" s="1"/>
      <c r="V2077" s="1"/>
      <c r="W2077" s="1"/>
      <c r="X2077" s="1"/>
      <c r="Y2077" s="1"/>
      <c r="Z2077" s="1"/>
      <c r="AA2077" s="1"/>
    </row>
    <row r="2078" spans="1:31" customHeight="1" ht="38.25" s="260" customFormat="1">
      <c r="A2078" s="258"/>
      <c r="B2078" s="241" t="s">
        <v>2570</v>
      </c>
      <c r="C2078" s="266" t="s">
        <v>2567</v>
      </c>
      <c r="D2078" s="181" t="s">
        <v>20</v>
      </c>
      <c r="E2078" s="226" t="s">
        <v>2549</v>
      </c>
      <c r="F2078" s="587" t="s">
        <v>1047</v>
      </c>
      <c r="G2078" s="588"/>
      <c r="H2078" s="588"/>
      <c r="I2078" s="589"/>
      <c r="J2078" s="257" t="s">
        <v>23</v>
      </c>
      <c r="K2078" s="259">
        <f>SUM(L2078:M2078)</f>
        <v>2000000</v>
      </c>
      <c r="L2078" s="259"/>
      <c r="M2078" s="259">
        <v>2000000</v>
      </c>
      <c r="O2078" s="1"/>
      <c r="P2078" s="196"/>
      <c r="Q2078" s="451"/>
      <c r="R2078" s="445"/>
      <c r="S2078" s="445"/>
      <c r="T2078" s="426"/>
      <c r="U2078" s="1"/>
      <c r="V2078" s="1"/>
      <c r="W2078" s="1"/>
      <c r="X2078" s="1"/>
      <c r="Y2078" s="1"/>
      <c r="Z2078" s="1"/>
      <c r="AA2078" s="1"/>
    </row>
    <row r="2079" spans="1:31" customHeight="1" ht="38.25" s="260" customFormat="1">
      <c r="A2079" s="258"/>
      <c r="B2079" s="241" t="s">
        <v>2571</v>
      </c>
      <c r="C2079" s="266" t="s">
        <v>2567</v>
      </c>
      <c r="D2079" s="181" t="s">
        <v>20</v>
      </c>
      <c r="E2079" s="226" t="s">
        <v>2549</v>
      </c>
      <c r="F2079" s="587" t="s">
        <v>1047</v>
      </c>
      <c r="G2079" s="588"/>
      <c r="H2079" s="588"/>
      <c r="I2079" s="589"/>
      <c r="J2079" s="257" t="s">
        <v>23</v>
      </c>
      <c r="K2079" s="259">
        <f>SUM(L2079:M2079)</f>
        <v>1500000</v>
      </c>
      <c r="L2079" s="259"/>
      <c r="M2079" s="259">
        <v>1500000</v>
      </c>
      <c r="O2079" s="1"/>
      <c r="P2079" s="196"/>
      <c r="Q2079" s="451"/>
      <c r="R2079" s="445"/>
      <c r="S2079" s="445"/>
      <c r="T2079" s="426"/>
      <c r="U2079" s="1"/>
      <c r="V2079" s="1"/>
      <c r="W2079" s="1"/>
      <c r="X2079" s="1"/>
      <c r="Y2079" s="1"/>
      <c r="Z2079" s="1"/>
      <c r="AA2079" s="1"/>
    </row>
    <row r="2080" spans="1:31" s="260" customFormat="1">
      <c r="A2080" s="258"/>
      <c r="B2080" s="302" t="s">
        <v>2572</v>
      </c>
      <c r="C2080" s="258"/>
      <c r="D2080" s="258"/>
      <c r="E2080" s="226"/>
      <c r="F2080" s="587"/>
      <c r="G2080" s="588"/>
      <c r="H2080" s="588"/>
      <c r="I2080" s="589"/>
      <c r="J2080" s="258"/>
      <c r="K2080" s="306">
        <f>SUM(L2080:M2080)</f>
        <v>158536701.4</v>
      </c>
      <c r="L2080" s="306">
        <f>SUM(L2057:L2079)</f>
        <v>105036701.4</v>
      </c>
      <c r="M2080" s="306">
        <f>SUM(M2057:M2079)</f>
        <v>53500000</v>
      </c>
      <c r="O2080" s="1"/>
      <c r="P2080" s="196"/>
      <c r="Q2080" s="451"/>
      <c r="R2080" s="445"/>
      <c r="S2080" s="445"/>
      <c r="T2080" s="426"/>
      <c r="U2080" s="1"/>
      <c r="V2080" s="1"/>
      <c r="W2080" s="1"/>
      <c r="X2080" s="1"/>
      <c r="Y2080" s="1"/>
      <c r="Z2080" s="1"/>
      <c r="AA2080" s="1"/>
    </row>
    <row r="2081" spans="1:31" s="260" customFormat="1">
      <c r="A2081" s="258"/>
      <c r="B2081" s="226"/>
      <c r="C2081" s="257"/>
      <c r="D2081" s="258"/>
      <c r="E2081" s="226"/>
      <c r="F2081" s="587"/>
      <c r="G2081" s="588"/>
      <c r="H2081" s="588"/>
      <c r="I2081" s="589"/>
      <c r="J2081" s="258"/>
      <c r="K2081" s="259"/>
      <c r="L2081" s="259"/>
      <c r="M2081" s="259"/>
      <c r="O2081" s="1"/>
      <c r="P2081" s="196"/>
      <c r="Q2081" s="451"/>
      <c r="R2081" s="445"/>
      <c r="S2081" s="445"/>
      <c r="T2081" s="426"/>
      <c r="U2081" s="1"/>
      <c r="V2081" s="1"/>
      <c r="W2081" s="1"/>
      <c r="X2081" s="1"/>
      <c r="Y2081" s="1"/>
      <c r="Z2081" s="1"/>
      <c r="AA2081" s="1"/>
    </row>
    <row r="2082" spans="1:31" s="260" customFormat="1">
      <c r="A2082" s="302" t="s">
        <v>2521</v>
      </c>
      <c r="B2082" s="265"/>
      <c r="C2082" s="258"/>
      <c r="D2082" s="264"/>
      <c r="E2082" s="264"/>
      <c r="F2082" s="587"/>
      <c r="G2082" s="588"/>
      <c r="H2082" s="588"/>
      <c r="I2082" s="589"/>
      <c r="J2082" s="258"/>
      <c r="K2082" s="259"/>
      <c r="L2082" s="259"/>
      <c r="M2082" s="259"/>
      <c r="O2082" s="1"/>
      <c r="P2082" s="196"/>
      <c r="Q2082" s="451"/>
      <c r="R2082" s="445"/>
      <c r="S2082" s="445"/>
      <c r="T2082" s="426"/>
      <c r="U2082" s="1"/>
      <c r="V2082" s="1"/>
      <c r="W2082" s="1"/>
      <c r="X2082" s="1"/>
      <c r="Y2082" s="1"/>
      <c r="Z2082" s="1"/>
      <c r="AA2082" s="1"/>
    </row>
    <row r="2083" spans="1:31" s="260" customFormat="1">
      <c r="A2083" s="302" t="s">
        <v>2573</v>
      </c>
      <c r="B2083" s="265"/>
      <c r="C2083" s="258"/>
      <c r="D2083" s="264"/>
      <c r="E2083" s="264"/>
      <c r="F2083" s="587"/>
      <c r="G2083" s="588"/>
      <c r="H2083" s="588"/>
      <c r="I2083" s="589"/>
      <c r="J2083" s="258"/>
      <c r="K2083" s="259"/>
      <c r="L2083" s="259"/>
      <c r="M2083" s="259"/>
      <c r="O2083" s="1"/>
      <c r="P2083" s="196"/>
      <c r="Q2083" s="451"/>
      <c r="R2083" s="445"/>
      <c r="S2083" s="445"/>
      <c r="T2083" s="426"/>
      <c r="U2083" s="1"/>
      <c r="V2083" s="1"/>
      <c r="W2083" s="1"/>
      <c r="X2083" s="1"/>
      <c r="Y2083" s="1"/>
      <c r="Z2083" s="1"/>
      <c r="AA2083" s="1"/>
    </row>
    <row r="2084" spans="1:31" s="260" customFormat="1">
      <c r="A2084" s="302" t="s">
        <v>140</v>
      </c>
      <c r="B2084" s="265"/>
      <c r="C2084" s="258"/>
      <c r="D2084" s="264"/>
      <c r="E2084" s="264"/>
      <c r="F2084" s="587"/>
      <c r="G2084" s="588"/>
      <c r="H2084" s="588"/>
      <c r="I2084" s="589"/>
      <c r="J2084" s="258"/>
      <c r="K2084" s="259"/>
      <c r="L2084" s="259"/>
      <c r="M2084" s="259"/>
      <c r="O2084" s="1"/>
      <c r="P2084" s="196"/>
      <c r="Q2084" s="451"/>
      <c r="R2084" s="445"/>
      <c r="S2084" s="445"/>
      <c r="T2084" s="426"/>
      <c r="U2084" s="1"/>
      <c r="V2084" s="1"/>
      <c r="W2084" s="1"/>
      <c r="X2084" s="1"/>
      <c r="Y2084" s="1"/>
      <c r="Z2084" s="1"/>
      <c r="AA2084" s="1"/>
    </row>
    <row r="2085" spans="1:31" customHeight="1" ht="27" s="259" customFormat="1">
      <c r="A2085" s="264"/>
      <c r="B2085" s="244" t="s">
        <v>764</v>
      </c>
      <c r="C2085" s="244"/>
      <c r="D2085" s="241"/>
      <c r="E2085" s="241"/>
      <c r="F2085" s="587"/>
      <c r="G2085" s="588"/>
      <c r="H2085" s="588"/>
      <c r="I2085" s="589"/>
      <c r="J2085" s="258"/>
      <c r="L2085" s="309"/>
      <c r="N2085" s="260"/>
      <c r="O2085" s="1"/>
      <c r="P2085" s="196"/>
      <c r="Q2085" s="451"/>
      <c r="R2085" s="445"/>
      <c r="S2085" s="445"/>
      <c r="T2085" s="426"/>
      <c r="U2085" s="1"/>
      <c r="V2085" s="1"/>
      <c r="W2085" s="1"/>
      <c r="X2085" s="1"/>
      <c r="Y2085" s="1"/>
      <c r="Z2085" s="1"/>
      <c r="AA2085" s="1"/>
    </row>
    <row r="2086" spans="1:31" customHeight="1" ht="18" s="259" customFormat="1">
      <c r="A2086" s="264"/>
      <c r="B2086" s="244" t="s">
        <v>765</v>
      </c>
      <c r="C2086" s="244"/>
      <c r="D2086" s="241"/>
      <c r="E2086" s="241"/>
      <c r="F2086" s="587"/>
      <c r="G2086" s="588"/>
      <c r="H2086" s="588"/>
      <c r="I2086" s="589"/>
      <c r="J2086" s="258"/>
      <c r="L2086" s="309"/>
      <c r="N2086" s="260"/>
      <c r="O2086" s="1"/>
      <c r="P2086" s="196"/>
      <c r="Q2086" s="451"/>
      <c r="R2086" s="445"/>
      <c r="S2086" s="445"/>
      <c r="T2086" s="426"/>
      <c r="U2086" s="1"/>
      <c r="V2086" s="1"/>
      <c r="W2086" s="1"/>
      <c r="X2086" s="1"/>
      <c r="Y2086" s="1"/>
      <c r="Z2086" s="1"/>
      <c r="AA2086" s="1"/>
    </row>
    <row r="2087" spans="1:31" customHeight="1" ht="25.5" s="259" customFormat="1">
      <c r="A2087" s="264"/>
      <c r="B2087" s="244" t="s">
        <v>2574</v>
      </c>
      <c r="C2087" s="266" t="s">
        <v>142</v>
      </c>
      <c r="D2087" s="181" t="s">
        <v>20</v>
      </c>
      <c r="E2087" s="241" t="s">
        <v>862</v>
      </c>
      <c r="F2087" s="587" t="s">
        <v>966</v>
      </c>
      <c r="G2087" s="588"/>
      <c r="H2087" s="588"/>
      <c r="I2087" s="589"/>
      <c r="J2087" s="257" t="s">
        <v>23</v>
      </c>
      <c r="L2087" s="309"/>
      <c r="N2087" s="260"/>
      <c r="O2087" s="1"/>
      <c r="P2087" s="196"/>
      <c r="Q2087" s="451"/>
      <c r="R2087" s="445"/>
      <c r="S2087" s="445"/>
      <c r="T2087" s="426"/>
      <c r="U2087" s="1"/>
      <c r="V2087" s="1"/>
      <c r="W2087" s="1"/>
      <c r="X2087" s="1"/>
      <c r="Y2087" s="1"/>
      <c r="Z2087" s="1"/>
      <c r="AA2087" s="1"/>
    </row>
    <row r="2088" spans="1:31" s="259" customFormat="1">
      <c r="A2088" s="264"/>
      <c r="B2088" s="241" t="s">
        <v>2575</v>
      </c>
      <c r="C2088" s="266"/>
      <c r="D2088" s="181"/>
      <c r="E2088" s="241"/>
      <c r="F2088" s="238"/>
      <c r="G2088" s="239"/>
      <c r="H2088" s="239"/>
      <c r="I2088" s="240"/>
      <c r="J2088" s="257"/>
      <c r="K2088" s="259">
        <f>SUM(L2088:M2088)</f>
        <v>15600</v>
      </c>
      <c r="L2088" s="309">
        <v>15600</v>
      </c>
      <c r="N2088" s="260"/>
      <c r="O2088" s="1"/>
      <c r="P2088" s="196"/>
      <c r="Q2088" s="451"/>
      <c r="R2088" s="445"/>
      <c r="S2088" s="445"/>
      <c r="T2088" s="426"/>
      <c r="U2088" s="1"/>
      <c r="V2088" s="1"/>
      <c r="W2088" s="1"/>
      <c r="X2088" s="1"/>
      <c r="Y2088" s="1"/>
      <c r="Z2088" s="1"/>
      <c r="AA2088" s="1"/>
    </row>
    <row r="2089" spans="1:31" s="259" customFormat="1">
      <c r="A2089" s="264"/>
      <c r="B2089" s="266" t="s">
        <v>2576</v>
      </c>
      <c r="C2089" s="266"/>
      <c r="D2089" s="181"/>
      <c r="E2089" s="241"/>
      <c r="F2089" s="238"/>
      <c r="G2089" s="239"/>
      <c r="H2089" s="239"/>
      <c r="I2089" s="240"/>
      <c r="J2089" s="257"/>
      <c r="K2089" s="259">
        <f>SUM(L2089:M2089)</f>
        <v>2000</v>
      </c>
      <c r="L2089" s="309">
        <v>2000</v>
      </c>
      <c r="N2089" s="260"/>
      <c r="O2089" s="1"/>
      <c r="P2089" s="196"/>
      <c r="Q2089" s="451"/>
      <c r="R2089" s="445"/>
      <c r="S2089" s="445"/>
      <c r="T2089" s="426"/>
      <c r="U2089" s="1"/>
      <c r="V2089" s="1"/>
      <c r="W2089" s="1"/>
      <c r="X2089" s="1"/>
      <c r="Y2089" s="1"/>
      <c r="Z2089" s="1"/>
      <c r="AA2089" s="1"/>
    </row>
    <row r="2090" spans="1:31" s="259" customFormat="1">
      <c r="A2090" s="264"/>
      <c r="B2090" s="266" t="s">
        <v>2577</v>
      </c>
      <c r="C2090" s="266"/>
      <c r="D2090" s="181"/>
      <c r="E2090" s="241"/>
      <c r="F2090" s="238"/>
      <c r="G2090" s="239"/>
      <c r="H2090" s="239"/>
      <c r="I2090" s="240"/>
      <c r="J2090" s="257"/>
      <c r="K2090" s="259">
        <f>SUM(L2090:M2090)</f>
        <v>600</v>
      </c>
      <c r="L2090" s="309">
        <v>600</v>
      </c>
      <c r="N2090" s="260"/>
      <c r="O2090" s="1"/>
      <c r="P2090" s="196"/>
      <c r="Q2090" s="451"/>
      <c r="R2090" s="445"/>
      <c r="S2090" s="445"/>
      <c r="T2090" s="426"/>
      <c r="U2090" s="1"/>
      <c r="V2090" s="1"/>
      <c r="W2090" s="1"/>
      <c r="X2090" s="1"/>
      <c r="Y2090" s="1"/>
      <c r="Z2090" s="1"/>
      <c r="AA2090" s="1"/>
    </row>
    <row r="2091" spans="1:31" s="259" customFormat="1">
      <c r="A2091" s="264"/>
      <c r="B2091" s="266" t="s">
        <v>2578</v>
      </c>
      <c r="C2091" s="266"/>
      <c r="D2091" s="181"/>
      <c r="E2091" s="241"/>
      <c r="F2091" s="238"/>
      <c r="G2091" s="239"/>
      <c r="H2091" s="239"/>
      <c r="I2091" s="240"/>
      <c r="J2091" s="257"/>
      <c r="K2091" s="259">
        <f>SUM(L2091:M2091)</f>
        <v>1800</v>
      </c>
      <c r="L2091" s="309">
        <v>1800</v>
      </c>
      <c r="N2091" s="260"/>
      <c r="O2091" s="1"/>
      <c r="P2091" s="196"/>
      <c r="Q2091" s="451"/>
      <c r="R2091" s="445"/>
      <c r="S2091" s="445"/>
      <c r="T2091" s="426"/>
      <c r="U2091" s="1"/>
      <c r="V2091" s="1"/>
      <c r="W2091" s="1"/>
      <c r="X2091" s="1"/>
      <c r="Y2091" s="1"/>
      <c r="Z2091" s="1"/>
      <c r="AA2091" s="1"/>
    </row>
    <row r="2092" spans="1:31" customHeight="1" ht="25.5" s="259" customFormat="1">
      <c r="A2092" s="264"/>
      <c r="B2092" s="244" t="s">
        <v>2579</v>
      </c>
      <c r="C2092" s="266" t="s">
        <v>142</v>
      </c>
      <c r="D2092" s="181" t="s">
        <v>20</v>
      </c>
      <c r="E2092" s="241" t="s">
        <v>862</v>
      </c>
      <c r="F2092" s="587" t="s">
        <v>933</v>
      </c>
      <c r="G2092" s="588"/>
      <c r="H2092" s="588"/>
      <c r="I2092" s="589"/>
      <c r="J2092" s="257" t="s">
        <v>23</v>
      </c>
      <c r="K2092" s="259">
        <f>SUM(L2092:M2092)</f>
        <v>0</v>
      </c>
      <c r="L2092" s="309"/>
      <c r="N2092" s="260"/>
      <c r="O2092" s="1"/>
      <c r="P2092" s="196"/>
      <c r="Q2092" s="451"/>
      <c r="R2092" s="445"/>
      <c r="S2092" s="445"/>
      <c r="T2092" s="426"/>
      <c r="U2092" s="1"/>
      <c r="V2092" s="1"/>
      <c r="W2092" s="1"/>
      <c r="X2092" s="1"/>
      <c r="Y2092" s="1"/>
      <c r="Z2092" s="1"/>
      <c r="AA2092" s="1"/>
    </row>
    <row r="2093" spans="1:31" s="259" customFormat="1">
      <c r="A2093" s="264"/>
      <c r="B2093" s="266" t="s">
        <v>2575</v>
      </c>
      <c r="C2093" s="266"/>
      <c r="D2093" s="181"/>
      <c r="E2093" s="241"/>
      <c r="F2093" s="238"/>
      <c r="G2093" s="239"/>
      <c r="H2093" s="239"/>
      <c r="I2093" s="240"/>
      <c r="J2093" s="257"/>
      <c r="K2093" s="259">
        <f>SUM(L2093:M2093)</f>
        <v>15600</v>
      </c>
      <c r="L2093" s="309">
        <v>15600</v>
      </c>
      <c r="N2093" s="260"/>
      <c r="O2093" s="1"/>
      <c r="P2093" s="196"/>
      <c r="Q2093" s="451"/>
      <c r="R2093" s="445"/>
      <c r="S2093" s="445"/>
      <c r="T2093" s="426"/>
      <c r="U2093" s="1"/>
      <c r="V2093" s="1"/>
      <c r="W2093" s="1"/>
      <c r="X2093" s="1"/>
      <c r="Y2093" s="1"/>
      <c r="Z2093" s="1"/>
      <c r="AA2093" s="1"/>
    </row>
    <row r="2094" spans="1:31" s="259" customFormat="1">
      <c r="A2094" s="264"/>
      <c r="B2094" s="266" t="s">
        <v>2576</v>
      </c>
      <c r="C2094" s="266"/>
      <c r="D2094" s="181"/>
      <c r="E2094" s="241"/>
      <c r="F2094" s="238"/>
      <c r="G2094" s="239"/>
      <c r="H2094" s="239"/>
      <c r="I2094" s="240"/>
      <c r="J2094" s="257"/>
      <c r="K2094" s="259">
        <f>SUM(L2094:M2094)</f>
        <v>2000</v>
      </c>
      <c r="L2094" s="309">
        <v>2000</v>
      </c>
      <c r="N2094" s="260"/>
      <c r="O2094" s="1"/>
      <c r="P2094" s="196"/>
      <c r="Q2094" s="451"/>
      <c r="R2094" s="445"/>
      <c r="S2094" s="445"/>
      <c r="T2094" s="426"/>
      <c r="U2094" s="1"/>
      <c r="V2094" s="1"/>
      <c r="W2094" s="1"/>
      <c r="X2094" s="1"/>
      <c r="Y2094" s="1"/>
      <c r="Z2094" s="1"/>
      <c r="AA2094" s="1"/>
    </row>
    <row r="2095" spans="1:31" s="259" customFormat="1">
      <c r="A2095" s="264"/>
      <c r="B2095" s="266" t="s">
        <v>2577</v>
      </c>
      <c r="C2095" s="266"/>
      <c r="D2095" s="181"/>
      <c r="E2095" s="241"/>
      <c r="F2095" s="238"/>
      <c r="G2095" s="239"/>
      <c r="H2095" s="239"/>
      <c r="I2095" s="240"/>
      <c r="J2095" s="257"/>
      <c r="K2095" s="259">
        <f>SUM(L2095:M2095)</f>
        <v>600</v>
      </c>
      <c r="L2095" s="309">
        <v>600</v>
      </c>
      <c r="N2095" s="260"/>
      <c r="O2095" s="1"/>
      <c r="P2095" s="196"/>
      <c r="Q2095" s="451"/>
      <c r="R2095" s="445"/>
      <c r="S2095" s="445"/>
      <c r="T2095" s="426"/>
      <c r="U2095" s="1"/>
      <c r="V2095" s="1"/>
      <c r="W2095" s="1"/>
      <c r="X2095" s="1"/>
      <c r="Y2095" s="1"/>
      <c r="Z2095" s="1"/>
      <c r="AA2095" s="1"/>
    </row>
    <row r="2096" spans="1:31" s="259" customFormat="1">
      <c r="A2096" s="264"/>
      <c r="B2096" s="266" t="s">
        <v>2578</v>
      </c>
      <c r="C2096" s="266"/>
      <c r="D2096" s="181"/>
      <c r="E2096" s="241"/>
      <c r="F2096" s="238"/>
      <c r="G2096" s="239"/>
      <c r="H2096" s="239"/>
      <c r="I2096" s="240"/>
      <c r="J2096" s="257"/>
      <c r="K2096" s="259">
        <f>SUM(L2096:M2096)</f>
        <v>1800</v>
      </c>
      <c r="L2096" s="309">
        <v>1800</v>
      </c>
      <c r="N2096" s="260"/>
      <c r="O2096" s="1"/>
      <c r="P2096" s="196"/>
      <c r="Q2096" s="451"/>
      <c r="R2096" s="445"/>
      <c r="S2096" s="445"/>
      <c r="T2096" s="426"/>
      <c r="U2096" s="1"/>
      <c r="V2096" s="1"/>
      <c r="W2096" s="1"/>
      <c r="X2096" s="1"/>
      <c r="Y2096" s="1"/>
      <c r="Z2096" s="1"/>
      <c r="AA2096" s="1"/>
    </row>
    <row r="2097" spans="1:31" customHeight="1" ht="18" s="259" customFormat="1">
      <c r="A2097" s="264"/>
      <c r="B2097" s="244" t="s">
        <v>2580</v>
      </c>
      <c r="C2097" s="266" t="s">
        <v>142</v>
      </c>
      <c r="D2097" s="181" t="s">
        <v>20</v>
      </c>
      <c r="E2097" s="266"/>
      <c r="F2097" s="587"/>
      <c r="G2097" s="588"/>
      <c r="H2097" s="588"/>
      <c r="I2097" s="589"/>
      <c r="J2097" s="257" t="s">
        <v>23</v>
      </c>
      <c r="K2097" s="259">
        <f>SUM(L2097:M2097)</f>
        <v>0</v>
      </c>
      <c r="L2097" s="309"/>
      <c r="N2097" s="260"/>
      <c r="O2097" s="1"/>
      <c r="P2097" s="196"/>
      <c r="Q2097" s="451"/>
      <c r="R2097" s="445"/>
      <c r="S2097" s="445"/>
      <c r="T2097" s="426"/>
      <c r="U2097" s="1"/>
      <c r="V2097" s="1"/>
      <c r="W2097" s="1"/>
      <c r="X2097" s="1"/>
      <c r="Y2097" s="1"/>
      <c r="Z2097" s="1"/>
      <c r="AA2097" s="1"/>
    </row>
    <row r="2098" spans="1:31" customHeight="1" ht="40.5" s="259" customFormat="1">
      <c r="A2098" s="264"/>
      <c r="B2098" s="241" t="s">
        <v>2581</v>
      </c>
      <c r="C2098" s="266"/>
      <c r="D2098" s="181"/>
      <c r="E2098" s="241" t="s">
        <v>2582</v>
      </c>
      <c r="F2098" s="238"/>
      <c r="G2098" s="239"/>
      <c r="H2098" s="239"/>
      <c r="I2098" s="240"/>
      <c r="J2098" s="257"/>
      <c r="K2098" s="259">
        <f>SUM(L2098:M2098)</f>
        <v>100000</v>
      </c>
      <c r="L2098" s="309">
        <v>100000</v>
      </c>
      <c r="N2098" s="260"/>
      <c r="O2098" s="1"/>
      <c r="P2098" s="196"/>
      <c r="Q2098" s="451"/>
      <c r="R2098" s="445"/>
      <c r="S2098" s="445"/>
      <c r="T2098" s="426"/>
      <c r="U2098" s="1"/>
      <c r="V2098" s="1"/>
      <c r="W2098" s="1"/>
      <c r="X2098" s="1"/>
      <c r="Y2098" s="1"/>
      <c r="Z2098" s="1"/>
      <c r="AA2098" s="1"/>
    </row>
    <row r="2099" spans="1:31" customHeight="1" ht="40.5" s="259" customFormat="1">
      <c r="A2099" s="264"/>
      <c r="B2099" s="241" t="s">
        <v>2583</v>
      </c>
      <c r="C2099" s="266"/>
      <c r="D2099" s="181"/>
      <c r="E2099" s="241" t="s">
        <v>2582</v>
      </c>
      <c r="F2099" s="238"/>
      <c r="G2099" s="239"/>
      <c r="H2099" s="239"/>
      <c r="I2099" s="240"/>
      <c r="J2099" s="257"/>
      <c r="K2099" s="259">
        <f>SUM(L2099:M2099)</f>
        <v>150000</v>
      </c>
      <c r="L2099" s="309">
        <v>150000</v>
      </c>
      <c r="N2099" s="260"/>
      <c r="O2099" s="1"/>
      <c r="P2099" s="196"/>
      <c r="Q2099" s="451"/>
      <c r="R2099" s="445"/>
      <c r="S2099" s="445"/>
      <c r="T2099" s="426"/>
      <c r="U2099" s="1"/>
      <c r="V2099" s="1"/>
      <c r="W2099" s="1"/>
      <c r="X2099" s="1"/>
      <c r="Y2099" s="1"/>
      <c r="Z2099" s="1"/>
      <c r="AA2099" s="1"/>
    </row>
    <row r="2100" spans="1:31" customHeight="1" ht="26.25" s="259" customFormat="1">
      <c r="A2100" s="264"/>
      <c r="B2100" s="241" t="s">
        <v>2584</v>
      </c>
      <c r="C2100" s="266"/>
      <c r="D2100" s="181"/>
      <c r="E2100" s="241" t="s">
        <v>862</v>
      </c>
      <c r="F2100" s="238"/>
      <c r="G2100" s="239"/>
      <c r="H2100" s="239"/>
      <c r="I2100" s="240"/>
      <c r="J2100" s="257"/>
      <c r="K2100" s="259">
        <f>SUM(L2100:M2100)</f>
        <v>10000</v>
      </c>
      <c r="L2100" s="309">
        <v>10000</v>
      </c>
      <c r="N2100" s="260"/>
      <c r="O2100" s="1"/>
      <c r="P2100" s="196"/>
      <c r="Q2100" s="451"/>
      <c r="R2100" s="445"/>
      <c r="S2100" s="445"/>
      <c r="T2100" s="426"/>
      <c r="U2100" s="1"/>
      <c r="V2100" s="1"/>
      <c r="W2100" s="1"/>
      <c r="X2100" s="1"/>
      <c r="Y2100" s="1"/>
      <c r="Z2100" s="1"/>
      <c r="AA2100" s="1"/>
    </row>
    <row r="2101" spans="1:31" customHeight="1" ht="27" s="259" customFormat="1">
      <c r="A2101" s="264"/>
      <c r="B2101" s="241" t="s">
        <v>2585</v>
      </c>
      <c r="C2101" s="266"/>
      <c r="D2101" s="181"/>
      <c r="E2101" s="241" t="s">
        <v>862</v>
      </c>
      <c r="F2101" s="238"/>
      <c r="G2101" s="239"/>
      <c r="H2101" s="239"/>
      <c r="I2101" s="240"/>
      <c r="J2101" s="257"/>
      <c r="K2101" s="259">
        <f>SUM(L2101:M2101)</f>
        <v>1500</v>
      </c>
      <c r="L2101" s="309">
        <v>1500</v>
      </c>
      <c r="N2101" s="260"/>
      <c r="O2101" s="1"/>
      <c r="P2101" s="196"/>
      <c r="Q2101" s="451"/>
      <c r="R2101" s="445"/>
      <c r="S2101" s="445"/>
      <c r="T2101" s="426"/>
      <c r="U2101" s="1"/>
      <c r="V2101" s="1"/>
      <c r="W2101" s="1"/>
      <c r="X2101" s="1"/>
      <c r="Y2101" s="1"/>
      <c r="Z2101" s="1"/>
      <c r="AA2101" s="1"/>
    </row>
    <row r="2102" spans="1:31" s="259" customFormat="1">
      <c r="A2102" s="264"/>
      <c r="B2102" s="302" t="s">
        <v>2586</v>
      </c>
      <c r="C2102" s="266" t="s">
        <v>142</v>
      </c>
      <c r="D2102" s="181" t="s">
        <v>20</v>
      </c>
      <c r="E2102" s="241"/>
      <c r="F2102" s="587" t="s">
        <v>966</v>
      </c>
      <c r="G2102" s="588"/>
      <c r="H2102" s="588"/>
      <c r="I2102" s="589"/>
      <c r="J2102" s="257" t="s">
        <v>23</v>
      </c>
      <c r="K2102" s="259">
        <f>SUM(L2102:M2102)</f>
        <v>0</v>
      </c>
      <c r="L2102" s="309"/>
      <c r="N2102" s="260"/>
      <c r="O2102" s="1"/>
      <c r="P2102" s="196"/>
      <c r="Q2102" s="451"/>
      <c r="R2102" s="445"/>
      <c r="S2102" s="445"/>
      <c r="T2102" s="426"/>
      <c r="U2102" s="1"/>
      <c r="V2102" s="1"/>
      <c r="W2102" s="1"/>
      <c r="X2102" s="1"/>
      <c r="Y2102" s="1"/>
      <c r="Z2102" s="1"/>
      <c r="AA2102" s="1"/>
    </row>
    <row r="2103" spans="1:31" customHeight="1" ht="25.5" s="259" customFormat="1">
      <c r="A2103" s="264"/>
      <c r="B2103" s="241" t="s">
        <v>2587</v>
      </c>
      <c r="C2103" s="266"/>
      <c r="D2103" s="181"/>
      <c r="E2103" s="241" t="s">
        <v>862</v>
      </c>
      <c r="F2103" s="238"/>
      <c r="G2103" s="239"/>
      <c r="H2103" s="239"/>
      <c r="I2103" s="240"/>
      <c r="J2103" s="257"/>
      <c r="K2103" s="259">
        <f>SUM(L2103:M2103)</f>
        <v>19500</v>
      </c>
      <c r="L2103" s="309">
        <v>19500</v>
      </c>
      <c r="N2103" s="260"/>
      <c r="O2103" s="1"/>
      <c r="P2103" s="196"/>
      <c r="Q2103" s="451"/>
      <c r="R2103" s="445"/>
      <c r="S2103" s="445"/>
      <c r="T2103" s="426"/>
      <c r="U2103" s="1"/>
      <c r="V2103" s="1"/>
      <c r="W2103" s="1"/>
      <c r="X2103" s="1"/>
      <c r="Y2103" s="1"/>
      <c r="Z2103" s="1"/>
      <c r="AA2103" s="1"/>
    </row>
    <row r="2104" spans="1:31" customHeight="1" ht="25.5" s="259" customFormat="1">
      <c r="A2104" s="264"/>
      <c r="B2104" s="241" t="s">
        <v>2588</v>
      </c>
      <c r="C2104" s="266"/>
      <c r="D2104" s="181"/>
      <c r="E2104" s="241" t="s">
        <v>862</v>
      </c>
      <c r="F2104" s="238"/>
      <c r="G2104" s="239"/>
      <c r="H2104" s="239"/>
      <c r="I2104" s="240"/>
      <c r="J2104" s="257"/>
      <c r="K2104" s="259">
        <f>SUM(L2104:M2104)</f>
        <v>2500</v>
      </c>
      <c r="L2104" s="309">
        <v>2500</v>
      </c>
      <c r="N2104" s="260"/>
      <c r="O2104" s="1"/>
      <c r="P2104" s="196"/>
      <c r="Q2104" s="451"/>
      <c r="R2104" s="445"/>
      <c r="S2104" s="445"/>
      <c r="T2104" s="426"/>
      <c r="U2104" s="1"/>
      <c r="V2104" s="1"/>
      <c r="W2104" s="1"/>
      <c r="X2104" s="1"/>
      <c r="Y2104" s="1"/>
      <c r="Z2104" s="1"/>
      <c r="AA2104" s="1"/>
    </row>
    <row r="2105" spans="1:31" customHeight="1" ht="25.5" s="259" customFormat="1">
      <c r="A2105" s="264"/>
      <c r="B2105" s="241" t="s">
        <v>2577</v>
      </c>
      <c r="C2105" s="266"/>
      <c r="D2105" s="181"/>
      <c r="E2105" s="241" t="s">
        <v>862</v>
      </c>
      <c r="F2105" s="238"/>
      <c r="G2105" s="239"/>
      <c r="H2105" s="239"/>
      <c r="I2105" s="240"/>
      <c r="J2105" s="257"/>
      <c r="K2105" s="259">
        <f>SUM(L2105:M2105)</f>
        <v>1000</v>
      </c>
      <c r="L2105" s="309">
        <v>1000</v>
      </c>
      <c r="N2105" s="260"/>
      <c r="O2105" s="1"/>
      <c r="P2105" s="196"/>
      <c r="Q2105" s="451"/>
      <c r="R2105" s="445"/>
      <c r="S2105" s="445"/>
      <c r="T2105" s="426"/>
      <c r="U2105" s="1"/>
      <c r="V2105" s="1"/>
      <c r="W2105" s="1"/>
      <c r="X2105" s="1"/>
      <c r="Y2105" s="1"/>
      <c r="Z2105" s="1"/>
      <c r="AA2105" s="1"/>
    </row>
    <row r="2106" spans="1:31" customHeight="1" ht="25.5" s="259" customFormat="1">
      <c r="A2106" s="264"/>
      <c r="B2106" s="241" t="s">
        <v>2589</v>
      </c>
      <c r="C2106" s="266"/>
      <c r="D2106" s="181"/>
      <c r="E2106" s="241" t="s">
        <v>862</v>
      </c>
      <c r="F2106" s="238"/>
      <c r="G2106" s="239"/>
      <c r="H2106" s="239"/>
      <c r="I2106" s="240"/>
      <c r="J2106" s="257"/>
      <c r="K2106" s="259">
        <f>SUM(L2106:M2106)</f>
        <v>2000</v>
      </c>
      <c r="L2106" s="309">
        <v>2000</v>
      </c>
      <c r="N2106" s="260"/>
      <c r="O2106" s="1"/>
      <c r="P2106" s="196"/>
      <c r="Q2106" s="451"/>
      <c r="R2106" s="445"/>
      <c r="S2106" s="445"/>
      <c r="T2106" s="426"/>
      <c r="U2106" s="1"/>
      <c r="V2106" s="1"/>
      <c r="W2106" s="1"/>
      <c r="X2106" s="1"/>
      <c r="Y2106" s="1"/>
      <c r="Z2106" s="1"/>
      <c r="AA2106" s="1"/>
    </row>
    <row r="2107" spans="1:31" s="259" customFormat="1">
      <c r="A2107" s="264"/>
      <c r="B2107" s="302" t="s">
        <v>2590</v>
      </c>
      <c r="C2107" s="266" t="s">
        <v>142</v>
      </c>
      <c r="D2107" s="181" t="s">
        <v>20</v>
      </c>
      <c r="E2107" s="241"/>
      <c r="F2107" s="587" t="s">
        <v>2591</v>
      </c>
      <c r="G2107" s="588"/>
      <c r="H2107" s="588"/>
      <c r="I2107" s="589"/>
      <c r="J2107" s="257" t="s">
        <v>23</v>
      </c>
      <c r="K2107" s="259">
        <f>SUM(L2107:M2107)</f>
        <v>0</v>
      </c>
      <c r="L2107" s="309"/>
      <c r="N2107" s="260"/>
      <c r="O2107" s="1"/>
      <c r="P2107" s="196"/>
      <c r="Q2107" s="451"/>
      <c r="R2107" s="445"/>
      <c r="S2107" s="445"/>
      <c r="T2107" s="426"/>
      <c r="U2107" s="1"/>
      <c r="V2107" s="1"/>
      <c r="W2107" s="1"/>
      <c r="X2107" s="1"/>
      <c r="Y2107" s="1"/>
      <c r="Z2107" s="1"/>
      <c r="AA2107" s="1"/>
    </row>
    <row r="2108" spans="1:31" s="259" customFormat="1">
      <c r="A2108" s="264"/>
      <c r="B2108" s="242" t="s">
        <v>2592</v>
      </c>
      <c r="C2108" s="266"/>
      <c r="D2108" s="181"/>
      <c r="E2108" s="241"/>
      <c r="F2108" s="238"/>
      <c r="G2108" s="239"/>
      <c r="H2108" s="239"/>
      <c r="I2108" s="240"/>
      <c r="J2108" s="257"/>
      <c r="K2108" s="259">
        <f>SUM(L2108:M2108)</f>
        <v>0</v>
      </c>
      <c r="L2108" s="309"/>
      <c r="N2108" s="260"/>
      <c r="O2108" s="1"/>
      <c r="P2108" s="196"/>
      <c r="Q2108" s="451"/>
      <c r="R2108" s="445"/>
      <c r="S2108" s="445"/>
      <c r="T2108" s="426"/>
      <c r="U2108" s="1"/>
      <c r="V2108" s="1"/>
      <c r="W2108" s="1"/>
      <c r="X2108" s="1"/>
      <c r="Y2108" s="1"/>
      <c r="Z2108" s="1"/>
      <c r="AA2108" s="1"/>
    </row>
    <row r="2109" spans="1:31" customHeight="1" ht="25.5" s="259" customFormat="1">
      <c r="A2109" s="264"/>
      <c r="B2109" s="241" t="s">
        <v>2593</v>
      </c>
      <c r="C2109" s="266"/>
      <c r="D2109" s="181"/>
      <c r="E2109" s="241" t="s">
        <v>862</v>
      </c>
      <c r="F2109" s="238"/>
      <c r="G2109" s="239"/>
      <c r="H2109" s="239"/>
      <c r="I2109" s="240"/>
      <c r="J2109" s="257"/>
      <c r="K2109" s="473">
        <f>SUM(L2109:M2109)</f>
        <v>123280</v>
      </c>
      <c r="L2109" s="474">
        <v>123280</v>
      </c>
      <c r="N2109" s="260"/>
      <c r="O2109" s="1"/>
      <c r="P2109" s="196"/>
      <c r="Q2109" s="451"/>
      <c r="R2109" s="445"/>
      <c r="S2109" s="445"/>
      <c r="T2109" s="426"/>
      <c r="U2109" s="1"/>
      <c r="V2109" s="1"/>
      <c r="W2109" s="1"/>
      <c r="X2109" s="1"/>
      <c r="Y2109" s="1"/>
      <c r="Z2109" s="1"/>
      <c r="AA2109" s="1"/>
    </row>
    <row r="2110" spans="1:31" s="259" customFormat="1">
      <c r="A2110" s="264"/>
      <c r="B2110" s="242" t="s">
        <v>2594</v>
      </c>
      <c r="C2110" s="266"/>
      <c r="D2110" s="181"/>
      <c r="E2110" s="241"/>
      <c r="F2110" s="238"/>
      <c r="G2110" s="239"/>
      <c r="H2110" s="239"/>
      <c r="I2110" s="240"/>
      <c r="J2110" s="257"/>
      <c r="K2110" s="473">
        <f>SUM(L2110:M2110)</f>
        <v>0</v>
      </c>
      <c r="L2110" s="474"/>
      <c r="N2110" s="260"/>
      <c r="O2110" s="1"/>
      <c r="P2110" s="196"/>
      <c r="Q2110" s="451"/>
      <c r="R2110" s="445"/>
      <c r="S2110" s="445"/>
      <c r="T2110" s="426"/>
      <c r="U2110" s="1"/>
      <c r="V2110" s="1"/>
      <c r="W2110" s="1"/>
      <c r="X2110" s="1"/>
      <c r="Y2110" s="1"/>
      <c r="Z2110" s="1"/>
      <c r="AA2110" s="1"/>
    </row>
    <row r="2111" spans="1:31" customHeight="1" ht="25.5" s="259" customFormat="1">
      <c r="A2111" s="264"/>
      <c r="B2111" s="241" t="s">
        <v>2595</v>
      </c>
      <c r="C2111" s="266"/>
      <c r="D2111" s="181"/>
      <c r="E2111" s="241" t="s">
        <v>862</v>
      </c>
      <c r="F2111" s="238"/>
      <c r="G2111" s="239"/>
      <c r="H2111" s="239"/>
      <c r="I2111" s="240"/>
      <c r="J2111" s="257"/>
      <c r="K2111" s="473">
        <f>SUM(L2111:M2111)</f>
        <v>55200</v>
      </c>
      <c r="L2111" s="474">
        <v>55200</v>
      </c>
      <c r="N2111" s="260"/>
      <c r="O2111" s="1"/>
      <c r="P2111" s="196"/>
      <c r="Q2111" s="451"/>
      <c r="R2111" s="445"/>
      <c r="S2111" s="445"/>
      <c r="T2111" s="426"/>
      <c r="U2111" s="1"/>
      <c r="V2111" s="1"/>
      <c r="W2111" s="1"/>
      <c r="X2111" s="1"/>
      <c r="Y2111" s="1"/>
      <c r="Z2111" s="1"/>
      <c r="AA2111" s="1"/>
    </row>
    <row r="2112" spans="1:31" customHeight="1" ht="25.5" s="259" customFormat="1">
      <c r="A2112" s="264"/>
      <c r="B2112" s="244" t="s">
        <v>2596</v>
      </c>
      <c r="C2112" s="266" t="s">
        <v>142</v>
      </c>
      <c r="D2112" s="181" t="s">
        <v>20</v>
      </c>
      <c r="E2112" s="241"/>
      <c r="F2112" s="587"/>
      <c r="G2112" s="588"/>
      <c r="H2112" s="588"/>
      <c r="I2112" s="589"/>
      <c r="J2112" s="257" t="s">
        <v>23</v>
      </c>
      <c r="K2112" s="259">
        <f>SUM(L2112:M2112)</f>
        <v>80000</v>
      </c>
      <c r="L2112" s="309">
        <v>80000</v>
      </c>
      <c r="N2112" s="260"/>
      <c r="O2112" s="1"/>
      <c r="P2112" s="196"/>
      <c r="Q2112" s="451"/>
      <c r="R2112" s="445"/>
      <c r="S2112" s="445"/>
      <c r="T2112" s="426"/>
      <c r="U2112" s="1"/>
      <c r="V2112" s="1"/>
      <c r="W2112" s="1"/>
      <c r="X2112" s="1"/>
      <c r="Y2112" s="1"/>
      <c r="Z2112" s="1"/>
      <c r="AA2112" s="1"/>
    </row>
    <row r="2113" spans="1:31" customHeight="1" ht="25.5" s="259" customFormat="1">
      <c r="A2113" s="264"/>
      <c r="B2113" s="241" t="s">
        <v>2597</v>
      </c>
      <c r="C2113" s="266"/>
      <c r="D2113" s="181"/>
      <c r="E2113" s="241" t="s">
        <v>862</v>
      </c>
      <c r="F2113" s="587" t="s">
        <v>2598</v>
      </c>
      <c r="G2113" s="588"/>
      <c r="H2113" s="588"/>
      <c r="I2113" s="589"/>
      <c r="J2113" s="257"/>
      <c r="K2113" s="259">
        <f>SUM(L2113:M2113)</f>
        <v>68080</v>
      </c>
      <c r="L2113" s="309">
        <v>68080</v>
      </c>
      <c r="N2113" s="260"/>
      <c r="O2113" s="1"/>
      <c r="P2113" s="196"/>
      <c r="Q2113" s="451"/>
      <c r="R2113" s="445"/>
      <c r="S2113" s="445"/>
      <c r="T2113" s="426"/>
      <c r="U2113" s="1"/>
      <c r="V2113" s="1"/>
      <c r="W2113" s="1"/>
      <c r="X2113" s="1"/>
      <c r="Y2113" s="1"/>
      <c r="Z2113" s="1"/>
      <c r="AA2113" s="1"/>
    </row>
    <row r="2114" spans="1:31" customHeight="1" ht="25.5" s="259" customFormat="1">
      <c r="A2114" s="264"/>
      <c r="B2114" s="302" t="s">
        <v>2599</v>
      </c>
      <c r="C2114" s="266" t="s">
        <v>142</v>
      </c>
      <c r="D2114" s="181" t="s">
        <v>20</v>
      </c>
      <c r="E2114" s="241" t="s">
        <v>862</v>
      </c>
      <c r="F2114" s="587" t="s">
        <v>2591</v>
      </c>
      <c r="G2114" s="588"/>
      <c r="H2114" s="588"/>
      <c r="I2114" s="589"/>
      <c r="J2114" s="257" t="s">
        <v>23</v>
      </c>
      <c r="K2114" s="259">
        <f>SUM(L2114:M2114)</f>
        <v>0</v>
      </c>
      <c r="L2114" s="309"/>
      <c r="N2114" s="260"/>
      <c r="O2114" s="1"/>
      <c r="P2114" s="196"/>
      <c r="Q2114" s="451"/>
      <c r="R2114" s="445"/>
      <c r="S2114" s="445"/>
      <c r="T2114" s="426"/>
      <c r="U2114" s="1"/>
      <c r="V2114" s="1"/>
      <c r="W2114" s="1"/>
      <c r="X2114" s="1"/>
      <c r="Y2114" s="1"/>
      <c r="Z2114" s="1"/>
      <c r="AA2114" s="1"/>
    </row>
    <row r="2115" spans="1:31" s="259" customFormat="1">
      <c r="A2115" s="264"/>
      <c r="B2115" s="241" t="s">
        <v>2600</v>
      </c>
      <c r="C2115" s="266"/>
      <c r="D2115" s="181"/>
      <c r="E2115" s="241"/>
      <c r="F2115" s="238"/>
      <c r="G2115" s="239"/>
      <c r="H2115" s="239"/>
      <c r="I2115" s="240"/>
      <c r="J2115" s="257"/>
      <c r="K2115" s="259">
        <f>SUM(L2115:M2115)</f>
        <v>30000</v>
      </c>
      <c r="L2115" s="309">
        <v>30000</v>
      </c>
      <c r="N2115" s="260"/>
      <c r="O2115" s="1"/>
      <c r="P2115" s="196"/>
      <c r="Q2115" s="451"/>
      <c r="R2115" s="445"/>
      <c r="S2115" s="445"/>
      <c r="T2115" s="426"/>
      <c r="U2115" s="1"/>
      <c r="V2115" s="1"/>
      <c r="W2115" s="1"/>
      <c r="X2115" s="1"/>
      <c r="Y2115" s="1"/>
      <c r="Z2115" s="1"/>
      <c r="AA2115" s="1"/>
    </row>
    <row r="2116" spans="1:31" customHeight="1" ht="25.5" s="259" customFormat="1">
      <c r="A2116" s="264"/>
      <c r="B2116" s="302" t="s">
        <v>2601</v>
      </c>
      <c r="C2116" s="266" t="s">
        <v>142</v>
      </c>
      <c r="D2116" s="181" t="s">
        <v>20</v>
      </c>
      <c r="E2116" s="241" t="s">
        <v>862</v>
      </c>
      <c r="F2116" s="587" t="s">
        <v>2591</v>
      </c>
      <c r="G2116" s="588"/>
      <c r="H2116" s="588"/>
      <c r="I2116" s="589"/>
      <c r="J2116" s="257" t="s">
        <v>23</v>
      </c>
      <c r="K2116" s="259">
        <f>SUM(L2116:M2116)</f>
        <v>0</v>
      </c>
      <c r="L2116" s="309"/>
      <c r="N2116" s="260"/>
      <c r="O2116" s="1"/>
      <c r="P2116" s="196"/>
      <c r="Q2116" s="451"/>
      <c r="R2116" s="445"/>
      <c r="S2116" s="445"/>
      <c r="T2116" s="426"/>
      <c r="U2116" s="1"/>
      <c r="V2116" s="1"/>
      <c r="W2116" s="1"/>
      <c r="X2116" s="1"/>
      <c r="Y2116" s="1"/>
      <c r="Z2116" s="1"/>
      <c r="AA2116" s="1"/>
    </row>
    <row r="2117" spans="1:31" customHeight="1" ht="25.5" s="259" customFormat="1">
      <c r="A2117" s="264"/>
      <c r="B2117" s="241" t="s">
        <v>2602</v>
      </c>
      <c r="C2117" s="266"/>
      <c r="D2117" s="181"/>
      <c r="E2117" s="241"/>
      <c r="F2117" s="238"/>
      <c r="G2117" s="239"/>
      <c r="H2117" s="239"/>
      <c r="I2117" s="240"/>
      <c r="J2117" s="257"/>
      <c r="K2117" s="259">
        <f>SUM(L2117:M2117)</f>
        <v>24000</v>
      </c>
      <c r="L2117" s="309">
        <v>24000</v>
      </c>
      <c r="N2117" s="260"/>
      <c r="O2117" s="1"/>
      <c r="P2117" s="196"/>
      <c r="Q2117" s="451"/>
      <c r="R2117" s="445"/>
      <c r="S2117" s="445"/>
      <c r="T2117" s="426"/>
      <c r="U2117" s="1"/>
      <c r="V2117" s="1"/>
      <c r="W2117" s="1"/>
      <c r="X2117" s="1"/>
      <c r="Y2117" s="1"/>
      <c r="Z2117" s="1"/>
      <c r="AA2117" s="1"/>
    </row>
    <row r="2118" spans="1:31" customHeight="1" ht="25.5" s="259" customFormat="1">
      <c r="A2118" s="264"/>
      <c r="B2118" s="302" t="s">
        <v>2603</v>
      </c>
      <c r="C2118" s="266" t="s">
        <v>142</v>
      </c>
      <c r="D2118" s="181" t="s">
        <v>20</v>
      </c>
      <c r="E2118" s="241" t="s">
        <v>862</v>
      </c>
      <c r="F2118" s="587" t="s">
        <v>2591</v>
      </c>
      <c r="G2118" s="588"/>
      <c r="H2118" s="588"/>
      <c r="I2118" s="589"/>
      <c r="J2118" s="257" t="s">
        <v>23</v>
      </c>
      <c r="K2118" s="259">
        <f>SUM(L2118:M2118)</f>
        <v>0</v>
      </c>
      <c r="L2118" s="309"/>
      <c r="N2118" s="260"/>
      <c r="O2118" s="1"/>
      <c r="P2118" s="196"/>
      <c r="Q2118" s="451"/>
      <c r="R2118" s="445"/>
      <c r="S2118" s="445"/>
      <c r="T2118" s="426"/>
      <c r="U2118" s="1"/>
      <c r="V2118" s="1"/>
      <c r="W2118" s="1"/>
      <c r="X2118" s="1"/>
      <c r="Y2118" s="1"/>
      <c r="Z2118" s="1"/>
      <c r="AA2118" s="1"/>
    </row>
    <row r="2119" spans="1:31" customHeight="1" ht="25.5" s="259" customFormat="1">
      <c r="A2119" s="264"/>
      <c r="B2119" s="241" t="s">
        <v>2604</v>
      </c>
      <c r="C2119" s="266"/>
      <c r="D2119" s="181"/>
      <c r="E2119" s="241"/>
      <c r="F2119" s="238"/>
      <c r="G2119" s="239"/>
      <c r="H2119" s="239"/>
      <c r="I2119" s="240"/>
      <c r="J2119" s="257"/>
      <c r="K2119" s="259">
        <f>SUM(L2119:M2119)</f>
        <v>24000</v>
      </c>
      <c r="L2119" s="309">
        <v>24000</v>
      </c>
      <c r="N2119" s="260"/>
      <c r="O2119" s="1"/>
      <c r="P2119" s="196"/>
      <c r="Q2119" s="451"/>
      <c r="R2119" s="445"/>
      <c r="S2119" s="445"/>
      <c r="T2119" s="426"/>
      <c r="U2119" s="1"/>
      <c r="V2119" s="1"/>
      <c r="W2119" s="1"/>
      <c r="X2119" s="1"/>
      <c r="Y2119" s="1"/>
      <c r="Z2119" s="1"/>
      <c r="AA2119" s="1"/>
    </row>
    <row r="2120" spans="1:31" customHeight="1" ht="25.5" s="259" customFormat="1">
      <c r="A2120" s="264"/>
      <c r="B2120" s="302" t="s">
        <v>2605</v>
      </c>
      <c r="C2120" s="266" t="s">
        <v>142</v>
      </c>
      <c r="D2120" s="181" t="s">
        <v>20</v>
      </c>
      <c r="E2120" s="241" t="s">
        <v>862</v>
      </c>
      <c r="F2120" s="587" t="s">
        <v>977</v>
      </c>
      <c r="G2120" s="588"/>
      <c r="H2120" s="588"/>
      <c r="I2120" s="589"/>
      <c r="J2120" s="257" t="s">
        <v>23</v>
      </c>
      <c r="K2120" s="259">
        <f>SUM(L2120:M2120)</f>
        <v>0</v>
      </c>
      <c r="L2120" s="309"/>
      <c r="N2120" s="260"/>
      <c r="O2120" s="1"/>
      <c r="P2120" s="196"/>
      <c r="Q2120" s="451"/>
      <c r="R2120" s="445"/>
      <c r="S2120" s="445"/>
      <c r="T2120" s="426"/>
      <c r="U2120" s="1"/>
      <c r="V2120" s="1"/>
      <c r="W2120" s="1"/>
      <c r="X2120" s="1"/>
      <c r="Y2120" s="1"/>
      <c r="Z2120" s="1"/>
      <c r="AA2120" s="1"/>
    </row>
    <row r="2121" spans="1:31" customHeight="1" ht="25.5" s="259" customFormat="1">
      <c r="A2121" s="264"/>
      <c r="B2121" s="241" t="s">
        <v>2606</v>
      </c>
      <c r="C2121" s="266"/>
      <c r="D2121" s="181"/>
      <c r="E2121" s="241"/>
      <c r="F2121" s="238"/>
      <c r="G2121" s="239"/>
      <c r="H2121" s="239"/>
      <c r="I2121" s="240"/>
      <c r="J2121" s="257"/>
      <c r="K2121" s="259">
        <f>SUM(L2121:M2121)</f>
        <v>300000</v>
      </c>
      <c r="L2121" s="309">
        <v>300000</v>
      </c>
      <c r="N2121" s="260"/>
      <c r="O2121" s="1"/>
      <c r="P2121" s="196"/>
      <c r="Q2121" s="451"/>
      <c r="R2121" s="445"/>
      <c r="S2121" s="445"/>
      <c r="T2121" s="426"/>
      <c r="U2121" s="1"/>
      <c r="V2121" s="1"/>
      <c r="W2121" s="1"/>
      <c r="X2121" s="1"/>
      <c r="Y2121" s="1"/>
      <c r="Z2121" s="1"/>
      <c r="AA2121" s="1"/>
    </row>
    <row r="2122" spans="1:31" customHeight="1" ht="25.5" s="259" customFormat="1">
      <c r="A2122" s="264"/>
      <c r="B2122" s="302" t="s">
        <v>2607</v>
      </c>
      <c r="C2122" s="266" t="s">
        <v>142</v>
      </c>
      <c r="D2122" s="181" t="s">
        <v>20</v>
      </c>
      <c r="E2122" s="241" t="s">
        <v>862</v>
      </c>
      <c r="F2122" s="587" t="s">
        <v>977</v>
      </c>
      <c r="G2122" s="588"/>
      <c r="H2122" s="588"/>
      <c r="I2122" s="589"/>
      <c r="J2122" s="257" t="s">
        <v>23</v>
      </c>
      <c r="K2122" s="259">
        <f>SUM(L2122:M2122)</f>
        <v>0</v>
      </c>
      <c r="L2122" s="309"/>
      <c r="N2122" s="260"/>
      <c r="O2122" s="1"/>
      <c r="P2122" s="196"/>
      <c r="Q2122" s="451"/>
      <c r="R2122" s="445"/>
      <c r="S2122" s="445"/>
      <c r="T2122" s="426"/>
      <c r="U2122" s="1"/>
      <c r="V2122" s="1"/>
      <c r="W2122" s="1"/>
      <c r="X2122" s="1"/>
      <c r="Y2122" s="1"/>
      <c r="Z2122" s="1"/>
      <c r="AA2122" s="1"/>
    </row>
    <row r="2123" spans="1:31" customHeight="1" ht="25.5" s="259" customFormat="1">
      <c r="A2123" s="264"/>
      <c r="B2123" s="241" t="s">
        <v>2608</v>
      </c>
      <c r="C2123" s="266"/>
      <c r="D2123" s="181"/>
      <c r="E2123" s="241"/>
      <c r="F2123" s="238"/>
      <c r="G2123" s="239"/>
      <c r="H2123" s="239"/>
      <c r="I2123" s="240"/>
      <c r="J2123" s="257"/>
      <c r="K2123" s="259">
        <f>SUM(L2123:M2123)</f>
        <v>100000</v>
      </c>
      <c r="L2123" s="309">
        <v>100000</v>
      </c>
      <c r="N2123" s="260"/>
      <c r="O2123" s="1"/>
      <c r="P2123" s="196"/>
      <c r="Q2123" s="451"/>
      <c r="R2123" s="445"/>
      <c r="S2123" s="445"/>
      <c r="T2123" s="426"/>
      <c r="U2123" s="1"/>
      <c r="V2123" s="1"/>
      <c r="W2123" s="1"/>
      <c r="X2123" s="1"/>
      <c r="Y2123" s="1"/>
      <c r="Z2123" s="1"/>
      <c r="AA2123" s="1"/>
    </row>
    <row r="2124" spans="1:31" customHeight="1" ht="25.5" s="259" customFormat="1">
      <c r="A2124" s="264"/>
      <c r="B2124" s="302" t="s">
        <v>2609</v>
      </c>
      <c r="C2124" s="266" t="s">
        <v>142</v>
      </c>
      <c r="D2124" s="181" t="s">
        <v>20</v>
      </c>
      <c r="E2124" s="241" t="s">
        <v>862</v>
      </c>
      <c r="F2124" s="587" t="s">
        <v>2261</v>
      </c>
      <c r="G2124" s="588"/>
      <c r="H2124" s="588"/>
      <c r="I2124" s="589"/>
      <c r="J2124" s="257" t="s">
        <v>23</v>
      </c>
      <c r="K2124" s="259">
        <f>SUM(L2124:M2124)</f>
        <v>0</v>
      </c>
      <c r="L2124" s="309"/>
      <c r="N2124" s="260"/>
      <c r="O2124" s="1"/>
      <c r="P2124" s="196"/>
      <c r="Q2124" s="451"/>
      <c r="R2124" s="445"/>
      <c r="S2124" s="445"/>
      <c r="T2124" s="426"/>
      <c r="U2124" s="1"/>
      <c r="V2124" s="1"/>
      <c r="W2124" s="1"/>
      <c r="X2124" s="1"/>
      <c r="Y2124" s="1"/>
      <c r="Z2124" s="1"/>
      <c r="AA2124" s="1"/>
    </row>
    <row r="2125" spans="1:31" s="259" customFormat="1">
      <c r="A2125" s="264"/>
      <c r="B2125" s="241" t="s">
        <v>2610</v>
      </c>
      <c r="C2125" s="266"/>
      <c r="D2125" s="181"/>
      <c r="E2125" s="241"/>
      <c r="F2125" s="238"/>
      <c r="G2125" s="239"/>
      <c r="H2125" s="239"/>
      <c r="I2125" s="240"/>
      <c r="J2125" s="257"/>
      <c r="K2125" s="259">
        <f>SUM(L2125:M2125)</f>
        <v>200000</v>
      </c>
      <c r="L2125" s="309">
        <v>200000</v>
      </c>
      <c r="N2125" s="260"/>
      <c r="O2125" s="1"/>
      <c r="P2125" s="196"/>
      <c r="Q2125" s="451"/>
      <c r="R2125" s="445"/>
      <c r="S2125" s="445"/>
      <c r="T2125" s="426"/>
      <c r="U2125" s="1"/>
      <c r="V2125" s="1"/>
      <c r="W2125" s="1"/>
      <c r="X2125" s="1"/>
      <c r="Y2125" s="1"/>
      <c r="Z2125" s="1"/>
      <c r="AA2125" s="1"/>
    </row>
    <row r="2126" spans="1:31" customHeight="1" ht="18" s="259" customFormat="1">
      <c r="A2126" s="264"/>
      <c r="B2126" s="244" t="s">
        <v>775</v>
      </c>
      <c r="C2126" s="244"/>
      <c r="D2126" s="241"/>
      <c r="E2126" s="241"/>
      <c r="F2126" s="587"/>
      <c r="G2126" s="588"/>
      <c r="H2126" s="588"/>
      <c r="I2126" s="589"/>
      <c r="J2126" s="258"/>
      <c r="L2126" s="309"/>
      <c r="N2126" s="260"/>
      <c r="O2126" s="1"/>
      <c r="P2126" s="196"/>
      <c r="Q2126" s="451"/>
      <c r="R2126" s="445"/>
      <c r="S2126" s="445"/>
      <c r="T2126" s="426"/>
      <c r="U2126" s="1"/>
      <c r="V2126" s="1"/>
      <c r="W2126" s="1"/>
      <c r="X2126" s="1"/>
      <c r="Y2126" s="1"/>
      <c r="Z2126" s="1"/>
      <c r="AA2126" s="1"/>
    </row>
    <row r="2127" spans="1:31" customHeight="1" ht="25.5" s="259" customFormat="1">
      <c r="A2127" s="264"/>
      <c r="B2127" s="244" t="s">
        <v>2611</v>
      </c>
      <c r="C2127" s="266" t="s">
        <v>142</v>
      </c>
      <c r="D2127" s="181" t="s">
        <v>20</v>
      </c>
      <c r="E2127" s="241" t="s">
        <v>862</v>
      </c>
      <c r="F2127" s="587" t="s">
        <v>2612</v>
      </c>
      <c r="G2127" s="588"/>
      <c r="H2127" s="588"/>
      <c r="I2127" s="589"/>
      <c r="J2127" s="257" t="s">
        <v>23</v>
      </c>
      <c r="K2127" s="259">
        <f>SUM(L2127:M2127)</f>
        <v>0</v>
      </c>
      <c r="L2127" s="309"/>
      <c r="N2127" s="260"/>
      <c r="O2127" s="1"/>
      <c r="P2127" s="196"/>
      <c r="Q2127" s="451"/>
      <c r="R2127" s="445"/>
      <c r="S2127" s="445"/>
      <c r="T2127" s="426"/>
      <c r="U2127" s="1"/>
      <c r="V2127" s="1"/>
      <c r="W2127" s="1"/>
      <c r="X2127" s="1"/>
      <c r="Y2127" s="1"/>
      <c r="Z2127" s="1"/>
      <c r="AA2127" s="1"/>
    </row>
    <row r="2128" spans="1:31" s="259" customFormat="1">
      <c r="A2128" s="264"/>
      <c r="B2128" s="241" t="s">
        <v>2613</v>
      </c>
      <c r="C2128" s="266"/>
      <c r="D2128" s="181"/>
      <c r="E2128" s="241"/>
      <c r="F2128" s="238"/>
      <c r="G2128" s="239"/>
      <c r="H2128" s="239"/>
      <c r="I2128" s="240"/>
      <c r="J2128" s="257"/>
      <c r="K2128" s="259">
        <f>SUM(L2128:M2128)</f>
        <v>27600</v>
      </c>
      <c r="L2128" s="309">
        <v>27600</v>
      </c>
      <c r="N2128" s="260"/>
      <c r="O2128" s="1"/>
      <c r="P2128" s="196"/>
      <c r="Q2128" s="451"/>
      <c r="R2128" s="445"/>
      <c r="S2128" s="445"/>
      <c r="T2128" s="426"/>
      <c r="U2128" s="1"/>
      <c r="V2128" s="1"/>
      <c r="W2128" s="1"/>
      <c r="X2128" s="1"/>
      <c r="Y2128" s="1"/>
      <c r="Z2128" s="1"/>
      <c r="AA2128" s="1"/>
    </row>
    <row r="2129" spans="1:31" s="259" customFormat="1">
      <c r="A2129" s="264"/>
      <c r="B2129" s="241" t="s">
        <v>2614</v>
      </c>
      <c r="C2129" s="266"/>
      <c r="D2129" s="181"/>
      <c r="E2129" s="241"/>
      <c r="F2129" s="238"/>
      <c r="G2129" s="239"/>
      <c r="H2129" s="239"/>
      <c r="I2129" s="240"/>
      <c r="J2129" s="257"/>
      <c r="K2129" s="259">
        <f>SUM(L2129:M2129)</f>
        <v>2000</v>
      </c>
      <c r="L2129" s="309">
        <v>2000</v>
      </c>
      <c r="N2129" s="260"/>
      <c r="O2129" s="1"/>
      <c r="P2129" s="196"/>
      <c r="Q2129" s="451"/>
      <c r="R2129" s="445"/>
      <c r="S2129" s="445"/>
      <c r="T2129" s="426"/>
      <c r="U2129" s="1"/>
      <c r="V2129" s="1"/>
      <c r="W2129" s="1"/>
      <c r="X2129" s="1"/>
      <c r="Y2129" s="1"/>
      <c r="Z2129" s="1"/>
      <c r="AA2129" s="1"/>
    </row>
    <row r="2130" spans="1:31" customHeight="1" ht="25.5" s="259" customFormat="1">
      <c r="A2130" s="264"/>
      <c r="B2130" s="302" t="s">
        <v>2615</v>
      </c>
      <c r="C2130" s="266" t="s">
        <v>142</v>
      </c>
      <c r="D2130" s="181" t="s">
        <v>20</v>
      </c>
      <c r="E2130" s="241" t="s">
        <v>862</v>
      </c>
      <c r="F2130" s="587" t="s">
        <v>977</v>
      </c>
      <c r="G2130" s="588"/>
      <c r="H2130" s="588"/>
      <c r="I2130" s="589"/>
      <c r="J2130" s="257" t="s">
        <v>23</v>
      </c>
      <c r="K2130" s="259">
        <f>SUM(L2130:M2130)</f>
        <v>0</v>
      </c>
      <c r="L2130" s="309"/>
      <c r="N2130" s="260"/>
      <c r="O2130" s="1"/>
      <c r="P2130" s="196"/>
      <c r="Q2130" s="451"/>
      <c r="R2130" s="445"/>
      <c r="S2130" s="445"/>
      <c r="T2130" s="426"/>
      <c r="U2130" s="1"/>
      <c r="V2130" s="1"/>
      <c r="W2130" s="1"/>
      <c r="X2130" s="1"/>
      <c r="Y2130" s="1"/>
      <c r="Z2130" s="1"/>
      <c r="AA2130" s="1"/>
    </row>
    <row r="2131" spans="1:31" s="259" customFormat="1">
      <c r="A2131" s="264"/>
      <c r="B2131" s="241" t="s">
        <v>2616</v>
      </c>
      <c r="C2131" s="266"/>
      <c r="D2131" s="181"/>
      <c r="E2131" s="241"/>
      <c r="F2131" s="238"/>
      <c r="G2131" s="239"/>
      <c r="H2131" s="239"/>
      <c r="I2131" s="240"/>
      <c r="J2131" s="257"/>
      <c r="K2131" s="259">
        <f>SUM(L2131:M2131)</f>
        <v>13800</v>
      </c>
      <c r="L2131" s="309">
        <v>13800</v>
      </c>
      <c r="N2131" s="260"/>
      <c r="O2131" s="1"/>
      <c r="P2131" s="196"/>
      <c r="Q2131" s="451"/>
      <c r="R2131" s="445"/>
      <c r="S2131" s="445"/>
      <c r="T2131" s="426"/>
      <c r="U2131" s="1"/>
      <c r="V2131" s="1"/>
      <c r="W2131" s="1"/>
      <c r="X2131" s="1"/>
      <c r="Y2131" s="1"/>
      <c r="Z2131" s="1"/>
      <c r="AA2131" s="1"/>
    </row>
    <row r="2132" spans="1:31" s="259" customFormat="1">
      <c r="A2132" s="264"/>
      <c r="B2132" s="241" t="s">
        <v>2588</v>
      </c>
      <c r="C2132" s="266"/>
      <c r="D2132" s="181"/>
      <c r="E2132" s="241"/>
      <c r="F2132" s="238"/>
      <c r="G2132" s="239"/>
      <c r="H2132" s="239"/>
      <c r="I2132" s="240"/>
      <c r="J2132" s="257"/>
      <c r="K2132" s="259">
        <f>SUM(L2132:M2132)</f>
        <v>1500</v>
      </c>
      <c r="L2132" s="309">
        <v>1500</v>
      </c>
      <c r="N2132" s="260"/>
      <c r="O2132" s="1"/>
      <c r="P2132" s="196"/>
      <c r="Q2132" s="451"/>
      <c r="R2132" s="445"/>
      <c r="S2132" s="445"/>
      <c r="T2132" s="426"/>
      <c r="U2132" s="1"/>
      <c r="V2132" s="1"/>
      <c r="W2132" s="1"/>
      <c r="X2132" s="1"/>
      <c r="Y2132" s="1"/>
      <c r="Z2132" s="1"/>
      <c r="AA2132" s="1"/>
    </row>
    <row r="2133" spans="1:31" s="259" customFormat="1">
      <c r="A2133" s="264"/>
      <c r="B2133" s="241" t="s">
        <v>2577</v>
      </c>
      <c r="C2133" s="266"/>
      <c r="D2133" s="181"/>
      <c r="E2133" s="241"/>
      <c r="F2133" s="238"/>
      <c r="G2133" s="239"/>
      <c r="H2133" s="239"/>
      <c r="I2133" s="240"/>
      <c r="J2133" s="257"/>
      <c r="K2133" s="259">
        <f>SUM(L2133:M2133)</f>
        <v>500</v>
      </c>
      <c r="L2133" s="309">
        <v>500</v>
      </c>
      <c r="N2133" s="260"/>
      <c r="O2133" s="1"/>
      <c r="P2133" s="196"/>
      <c r="Q2133" s="451"/>
      <c r="R2133" s="445"/>
      <c r="S2133" s="445"/>
      <c r="T2133" s="426"/>
      <c r="U2133" s="1"/>
      <c r="V2133" s="1"/>
      <c r="W2133" s="1"/>
      <c r="X2133" s="1"/>
      <c r="Y2133" s="1"/>
      <c r="Z2133" s="1"/>
      <c r="AA2133" s="1"/>
    </row>
    <row r="2134" spans="1:31" s="259" customFormat="1">
      <c r="A2134" s="264"/>
      <c r="B2134" s="241" t="s">
        <v>2617</v>
      </c>
      <c r="C2134" s="266"/>
      <c r="D2134" s="181"/>
      <c r="E2134" s="241"/>
      <c r="F2134" s="238"/>
      <c r="G2134" s="239"/>
      <c r="H2134" s="239"/>
      <c r="I2134" s="240"/>
      <c r="J2134" s="257"/>
      <c r="K2134" s="259">
        <f>SUM(L2134:M2134)</f>
        <v>300</v>
      </c>
      <c r="L2134" s="309">
        <v>300</v>
      </c>
      <c r="N2134" s="260"/>
      <c r="O2134" s="1"/>
      <c r="P2134" s="196"/>
      <c r="Q2134" s="451"/>
      <c r="R2134" s="445"/>
      <c r="S2134" s="445"/>
      <c r="T2134" s="426"/>
      <c r="U2134" s="1"/>
      <c r="V2134" s="1"/>
      <c r="W2134" s="1"/>
      <c r="X2134" s="1"/>
      <c r="Y2134" s="1"/>
      <c r="Z2134" s="1"/>
      <c r="AA2134" s="1"/>
    </row>
    <row r="2135" spans="1:31" s="259" customFormat="1">
      <c r="A2135" s="264"/>
      <c r="B2135" s="241" t="s">
        <v>2618</v>
      </c>
      <c r="C2135" s="266"/>
      <c r="D2135" s="181"/>
      <c r="E2135" s="241"/>
      <c r="F2135" s="238"/>
      <c r="G2135" s="239"/>
      <c r="H2135" s="239"/>
      <c r="I2135" s="240"/>
      <c r="J2135" s="257"/>
      <c r="K2135" s="259">
        <f>SUM(L2135:M2135)</f>
        <v>800</v>
      </c>
      <c r="L2135" s="309">
        <v>800</v>
      </c>
      <c r="N2135" s="260"/>
      <c r="O2135" s="1"/>
      <c r="P2135" s="196"/>
      <c r="Q2135" s="451"/>
      <c r="R2135" s="445"/>
      <c r="S2135" s="445"/>
      <c r="T2135" s="426"/>
      <c r="U2135" s="1"/>
      <c r="V2135" s="1"/>
      <c r="W2135" s="1"/>
      <c r="X2135" s="1"/>
      <c r="Y2135" s="1"/>
      <c r="Z2135" s="1"/>
      <c r="AA2135" s="1"/>
    </row>
    <row r="2136" spans="1:31" s="259" customFormat="1">
      <c r="A2136" s="264"/>
      <c r="B2136" s="241" t="s">
        <v>2619</v>
      </c>
      <c r="C2136" s="266"/>
      <c r="D2136" s="181"/>
      <c r="E2136" s="241"/>
      <c r="F2136" s="238"/>
      <c r="G2136" s="239"/>
      <c r="H2136" s="239"/>
      <c r="I2136" s="240"/>
      <c r="J2136" s="257"/>
      <c r="K2136" s="259">
        <f>SUM(L2136:M2136)</f>
        <v>8000</v>
      </c>
      <c r="L2136" s="309">
        <v>8000</v>
      </c>
      <c r="N2136" s="260"/>
      <c r="O2136" s="1"/>
      <c r="P2136" s="196"/>
      <c r="Q2136" s="451"/>
      <c r="R2136" s="445"/>
      <c r="S2136" s="445"/>
      <c r="T2136" s="426"/>
      <c r="U2136" s="1"/>
      <c r="V2136" s="1"/>
      <c r="W2136" s="1"/>
      <c r="X2136" s="1"/>
      <c r="Y2136" s="1"/>
      <c r="Z2136" s="1"/>
      <c r="AA2136" s="1"/>
    </row>
    <row r="2137" spans="1:31" s="259" customFormat="1">
      <c r="A2137" s="264"/>
      <c r="B2137" s="241" t="s">
        <v>2589</v>
      </c>
      <c r="C2137" s="266"/>
      <c r="D2137" s="181"/>
      <c r="E2137" s="241"/>
      <c r="F2137" s="238"/>
      <c r="G2137" s="239"/>
      <c r="H2137" s="239"/>
      <c r="I2137" s="240"/>
      <c r="J2137" s="257"/>
      <c r="K2137" s="259">
        <f>SUM(L2137:M2137)</f>
        <v>2100</v>
      </c>
      <c r="L2137" s="309">
        <v>2100</v>
      </c>
      <c r="N2137" s="260"/>
      <c r="O2137" s="1"/>
      <c r="P2137" s="196"/>
      <c r="Q2137" s="451"/>
      <c r="R2137" s="445"/>
      <c r="S2137" s="445"/>
      <c r="T2137" s="426"/>
      <c r="U2137" s="1"/>
      <c r="V2137" s="1"/>
      <c r="W2137" s="1"/>
      <c r="X2137" s="1"/>
      <c r="Y2137" s="1"/>
      <c r="Z2137" s="1"/>
      <c r="AA2137" s="1"/>
    </row>
    <row r="2138" spans="1:31" s="259" customFormat="1">
      <c r="A2138" s="264"/>
      <c r="B2138" s="302"/>
      <c r="C2138" s="266"/>
      <c r="D2138" s="181"/>
      <c r="E2138" s="241"/>
      <c r="F2138" s="238"/>
      <c r="G2138" s="239"/>
      <c r="H2138" s="239"/>
      <c r="I2138" s="240"/>
      <c r="J2138" s="257"/>
      <c r="L2138" s="309"/>
      <c r="N2138" s="260"/>
      <c r="O2138" s="1"/>
      <c r="P2138" s="196"/>
      <c r="Q2138" s="451"/>
      <c r="R2138" s="445"/>
      <c r="S2138" s="445"/>
      <c r="T2138" s="426"/>
      <c r="U2138" s="1"/>
      <c r="V2138" s="1"/>
      <c r="W2138" s="1"/>
      <c r="X2138" s="1"/>
      <c r="Y2138" s="1"/>
      <c r="Z2138" s="1"/>
      <c r="AA2138" s="1"/>
    </row>
    <row r="2139" spans="1:31" customHeight="1" ht="26.25" s="259" customFormat="1">
      <c r="A2139" s="264"/>
      <c r="B2139" s="244" t="s">
        <v>2620</v>
      </c>
      <c r="C2139" s="266" t="s">
        <v>142</v>
      </c>
      <c r="D2139" s="181" t="s">
        <v>20</v>
      </c>
      <c r="E2139" s="241" t="s">
        <v>862</v>
      </c>
      <c r="F2139" s="587" t="s">
        <v>2621</v>
      </c>
      <c r="G2139" s="588"/>
      <c r="H2139" s="588"/>
      <c r="I2139" s="589"/>
      <c r="J2139" s="257" t="s">
        <v>23</v>
      </c>
      <c r="K2139" s="259">
        <f>SUM(L2139:M2139)</f>
        <v>0</v>
      </c>
      <c r="L2139" s="309"/>
      <c r="N2139" s="260"/>
      <c r="O2139" s="1"/>
      <c r="P2139" s="196"/>
      <c r="Q2139" s="451"/>
      <c r="R2139" s="445"/>
      <c r="S2139" s="445"/>
      <c r="T2139" s="426"/>
      <c r="U2139" s="1"/>
      <c r="V2139" s="1"/>
      <c r="W2139" s="1"/>
      <c r="X2139" s="1"/>
      <c r="Y2139" s="1"/>
      <c r="Z2139" s="1"/>
      <c r="AA2139" s="1"/>
    </row>
    <row r="2140" spans="1:31" customHeight="1" ht="26.25" s="259" customFormat="1">
      <c r="A2140" s="264"/>
      <c r="B2140" s="241" t="s">
        <v>2622</v>
      </c>
      <c r="C2140" s="266"/>
      <c r="D2140" s="181"/>
      <c r="E2140" s="241"/>
      <c r="F2140" s="238"/>
      <c r="G2140" s="239"/>
      <c r="H2140" s="239"/>
      <c r="I2140" s="240"/>
      <c r="J2140" s="257"/>
      <c r="K2140" s="259">
        <f>SUM(L2140:M2140)</f>
        <v>150000</v>
      </c>
      <c r="L2140" s="309">
        <v>150000</v>
      </c>
      <c r="N2140" s="260"/>
      <c r="O2140" s="1"/>
      <c r="P2140" s="196"/>
      <c r="Q2140" s="451"/>
      <c r="R2140" s="445"/>
      <c r="S2140" s="445"/>
      <c r="T2140" s="426"/>
      <c r="U2140" s="1"/>
      <c r="V2140" s="1"/>
      <c r="W2140" s="1"/>
      <c r="X2140" s="1"/>
      <c r="Y2140" s="1"/>
      <c r="Z2140" s="1"/>
      <c r="AA2140" s="1"/>
    </row>
    <row r="2141" spans="1:31" customHeight="1" ht="26.25" s="259" customFormat="1">
      <c r="A2141" s="264"/>
      <c r="B2141" s="241" t="s">
        <v>2623</v>
      </c>
      <c r="C2141" s="266"/>
      <c r="D2141" s="181"/>
      <c r="E2141" s="241"/>
      <c r="F2141" s="238"/>
      <c r="G2141" s="239"/>
      <c r="H2141" s="239"/>
      <c r="I2141" s="240"/>
      <c r="J2141" s="257"/>
      <c r="K2141" s="259">
        <f>SUM(L2141:M2141)</f>
        <v>50000</v>
      </c>
      <c r="L2141" s="309">
        <v>50000</v>
      </c>
      <c r="N2141" s="260"/>
      <c r="O2141" s="1"/>
      <c r="P2141" s="196"/>
      <c r="Q2141" s="451"/>
      <c r="R2141" s="445"/>
      <c r="S2141" s="445"/>
      <c r="T2141" s="426"/>
      <c r="U2141" s="1"/>
      <c r="V2141" s="1"/>
      <c r="W2141" s="1"/>
      <c r="X2141" s="1"/>
      <c r="Y2141" s="1"/>
      <c r="Z2141" s="1"/>
      <c r="AA2141" s="1"/>
    </row>
    <row r="2142" spans="1:31" s="259" customFormat="1">
      <c r="A2142" s="264"/>
      <c r="B2142" s="241"/>
      <c r="C2142" s="241"/>
      <c r="D2142" s="241"/>
      <c r="E2142" s="241"/>
      <c r="F2142" s="587"/>
      <c r="G2142" s="588"/>
      <c r="H2142" s="588"/>
      <c r="I2142" s="589"/>
      <c r="J2142" s="258"/>
      <c r="L2142" s="309"/>
      <c r="N2142" s="260"/>
      <c r="O2142" s="1"/>
      <c r="P2142" s="196"/>
      <c r="Q2142" s="451"/>
      <c r="R2142" s="445"/>
      <c r="S2142" s="445"/>
      <c r="T2142" s="426"/>
      <c r="U2142" s="1"/>
      <c r="V2142" s="1"/>
      <c r="W2142" s="1"/>
      <c r="X2142" s="1"/>
      <c r="Y2142" s="1"/>
      <c r="Z2142" s="1"/>
      <c r="AA2142" s="1"/>
    </row>
    <row r="2143" spans="1:31" s="259" customFormat="1">
      <c r="A2143" s="264"/>
      <c r="B2143" s="244" t="s">
        <v>778</v>
      </c>
      <c r="C2143" s="244"/>
      <c r="D2143" s="241"/>
      <c r="E2143" s="241"/>
      <c r="F2143" s="587"/>
      <c r="G2143" s="588"/>
      <c r="H2143" s="588"/>
      <c r="I2143" s="589"/>
      <c r="J2143" s="258"/>
      <c r="L2143" s="309"/>
      <c r="N2143" s="260"/>
      <c r="O2143" s="1"/>
      <c r="P2143" s="196"/>
      <c r="Q2143" s="451"/>
      <c r="R2143" s="445"/>
      <c r="S2143" s="445"/>
      <c r="T2143" s="426"/>
      <c r="U2143" s="1"/>
      <c r="V2143" s="1"/>
      <c r="W2143" s="1"/>
      <c r="X2143" s="1"/>
      <c r="Y2143" s="1"/>
      <c r="Z2143" s="1"/>
      <c r="AA2143" s="1"/>
    </row>
    <row r="2144" spans="1:31" customHeight="1" ht="25.5" s="259" customFormat="1">
      <c r="A2144" s="264"/>
      <c r="B2144" s="302" t="s">
        <v>2624</v>
      </c>
      <c r="C2144" s="266" t="s">
        <v>142</v>
      </c>
      <c r="D2144" s="181" t="s">
        <v>20</v>
      </c>
      <c r="E2144" s="241" t="s">
        <v>862</v>
      </c>
      <c r="F2144" s="587" t="s">
        <v>962</v>
      </c>
      <c r="G2144" s="588"/>
      <c r="H2144" s="588"/>
      <c r="I2144" s="589"/>
      <c r="J2144" s="257" t="s">
        <v>23</v>
      </c>
      <c r="K2144" s="259">
        <f>SUM(L2144:M2144)</f>
        <v>0</v>
      </c>
      <c r="L2144" s="288"/>
      <c r="N2144" s="260"/>
      <c r="O2144" s="1"/>
      <c r="P2144" s="196"/>
      <c r="Q2144" s="451"/>
      <c r="R2144" s="445"/>
      <c r="S2144" s="445"/>
      <c r="T2144" s="426"/>
      <c r="U2144" s="1"/>
      <c r="V2144" s="1"/>
      <c r="W2144" s="1"/>
      <c r="X2144" s="1"/>
      <c r="Y2144" s="1"/>
      <c r="Z2144" s="1"/>
      <c r="AA2144" s="1"/>
    </row>
    <row r="2145" spans="1:31" s="259" customFormat="1">
      <c r="A2145" s="264"/>
      <c r="B2145" s="241" t="s">
        <v>2625</v>
      </c>
      <c r="C2145" s="266"/>
      <c r="D2145" s="181"/>
      <c r="E2145" s="241"/>
      <c r="F2145" s="238"/>
      <c r="G2145" s="239"/>
      <c r="H2145" s="239"/>
      <c r="I2145" s="240"/>
      <c r="J2145" s="257"/>
      <c r="K2145" s="259">
        <f>SUM(L2145:M2145)</f>
        <v>86000</v>
      </c>
      <c r="L2145" s="288">
        <v>86000</v>
      </c>
      <c r="N2145" s="260"/>
      <c r="O2145" s="1"/>
      <c r="P2145" s="196"/>
      <c r="Q2145" s="451"/>
      <c r="R2145" s="445"/>
      <c r="S2145" s="445"/>
      <c r="T2145" s="426"/>
      <c r="U2145" s="1"/>
      <c r="V2145" s="1"/>
      <c r="W2145" s="1"/>
      <c r="X2145" s="1"/>
      <c r="Y2145" s="1"/>
      <c r="Z2145" s="1"/>
      <c r="AA2145" s="1"/>
    </row>
    <row r="2146" spans="1:31" s="259" customFormat="1">
      <c r="A2146" s="264"/>
      <c r="B2146" s="301" t="s">
        <v>2585</v>
      </c>
      <c r="C2146" s="266"/>
      <c r="D2146" s="181"/>
      <c r="E2146" s="241"/>
      <c r="F2146" s="238"/>
      <c r="G2146" s="239"/>
      <c r="H2146" s="239"/>
      <c r="I2146" s="240"/>
      <c r="J2146" s="257"/>
      <c r="K2146" s="259">
        <f>SUM(L2146:M2146)</f>
        <v>2000</v>
      </c>
      <c r="L2146" s="288">
        <v>2000</v>
      </c>
      <c r="N2146" s="260"/>
      <c r="O2146" s="1"/>
      <c r="P2146" s="196"/>
      <c r="Q2146" s="451"/>
      <c r="R2146" s="445"/>
      <c r="S2146" s="445"/>
      <c r="T2146" s="426"/>
      <c r="U2146" s="1"/>
      <c r="V2146" s="1"/>
      <c r="W2146" s="1"/>
      <c r="X2146" s="1"/>
      <c r="Y2146" s="1"/>
      <c r="Z2146" s="1"/>
      <c r="AA2146" s="1"/>
    </row>
    <row r="2147" spans="1:31" s="259" customFormat="1">
      <c r="A2147" s="264"/>
      <c r="B2147" s="301" t="s">
        <v>2626</v>
      </c>
      <c r="C2147" s="266"/>
      <c r="D2147" s="181"/>
      <c r="E2147" s="241"/>
      <c r="F2147" s="238"/>
      <c r="G2147" s="239"/>
      <c r="H2147" s="239"/>
      <c r="I2147" s="240"/>
      <c r="J2147" s="257"/>
      <c r="K2147" s="259">
        <f>SUM(L2147:M2147)</f>
        <v>6000</v>
      </c>
      <c r="L2147" s="288">
        <v>6000</v>
      </c>
      <c r="N2147" s="260"/>
      <c r="O2147" s="1"/>
      <c r="P2147" s="196"/>
      <c r="Q2147" s="451"/>
      <c r="R2147" s="445"/>
      <c r="S2147" s="445"/>
      <c r="T2147" s="426"/>
      <c r="U2147" s="1"/>
      <c r="V2147" s="1"/>
      <c r="W2147" s="1"/>
      <c r="X2147" s="1"/>
      <c r="Y2147" s="1"/>
      <c r="Z2147" s="1"/>
      <c r="AA2147" s="1"/>
    </row>
    <row r="2148" spans="1:31" s="259" customFormat="1">
      <c r="A2148" s="264"/>
      <c r="B2148" s="301" t="s">
        <v>2627</v>
      </c>
      <c r="C2148" s="266"/>
      <c r="D2148" s="181"/>
      <c r="E2148" s="241"/>
      <c r="F2148" s="238"/>
      <c r="G2148" s="239"/>
      <c r="H2148" s="239"/>
      <c r="I2148" s="240"/>
      <c r="J2148" s="257"/>
      <c r="K2148" s="259">
        <f>SUM(L2148:M2148)</f>
        <v>6000</v>
      </c>
      <c r="L2148" s="288">
        <v>6000</v>
      </c>
      <c r="N2148" s="260"/>
      <c r="O2148" s="1"/>
      <c r="P2148" s="196"/>
      <c r="Q2148" s="451"/>
      <c r="R2148" s="445"/>
      <c r="S2148" s="445"/>
      <c r="T2148" s="426"/>
      <c r="U2148" s="1"/>
      <c r="V2148" s="1"/>
      <c r="W2148" s="1"/>
      <c r="X2148" s="1"/>
      <c r="Y2148" s="1"/>
      <c r="Z2148" s="1"/>
      <c r="AA2148" s="1"/>
    </row>
    <row r="2149" spans="1:31" s="259" customFormat="1">
      <c r="A2149" s="264"/>
      <c r="B2149" s="264"/>
      <c r="C2149" s="266"/>
      <c r="D2149" s="181"/>
      <c r="E2149" s="241"/>
      <c r="F2149" s="238"/>
      <c r="G2149" s="239"/>
      <c r="H2149" s="239"/>
      <c r="I2149" s="240"/>
      <c r="J2149" s="257"/>
      <c r="L2149" s="288"/>
      <c r="N2149" s="260"/>
      <c r="O2149" s="1"/>
      <c r="P2149" s="196"/>
      <c r="Q2149" s="451"/>
      <c r="R2149" s="445"/>
      <c r="S2149" s="445"/>
      <c r="T2149" s="426"/>
      <c r="U2149" s="1"/>
      <c r="V2149" s="1"/>
      <c r="W2149" s="1"/>
      <c r="X2149" s="1"/>
      <c r="Y2149" s="1"/>
      <c r="Z2149" s="1"/>
      <c r="AA2149" s="1"/>
    </row>
    <row r="2150" spans="1:31" customHeight="1" ht="25.5" s="259" customFormat="1">
      <c r="A2150" s="264"/>
      <c r="B2150" s="302" t="s">
        <v>2628</v>
      </c>
      <c r="C2150" s="266" t="s">
        <v>142</v>
      </c>
      <c r="D2150" s="181" t="s">
        <v>20</v>
      </c>
      <c r="E2150" s="241" t="s">
        <v>862</v>
      </c>
      <c r="F2150" s="587" t="s">
        <v>958</v>
      </c>
      <c r="G2150" s="588"/>
      <c r="H2150" s="588"/>
      <c r="I2150" s="589"/>
      <c r="J2150" s="257" t="s">
        <v>23</v>
      </c>
      <c r="K2150" s="259">
        <f>SUM(L2150:M2150)</f>
        <v>0</v>
      </c>
      <c r="L2150" s="288"/>
      <c r="N2150" s="260"/>
      <c r="O2150" s="1"/>
      <c r="P2150" s="196"/>
      <c r="Q2150" s="451"/>
      <c r="R2150" s="445"/>
      <c r="S2150" s="445"/>
      <c r="T2150" s="426"/>
      <c r="U2150" s="1"/>
      <c r="V2150" s="1"/>
      <c r="W2150" s="1"/>
      <c r="X2150" s="1"/>
      <c r="Y2150" s="1"/>
      <c r="Z2150" s="1"/>
      <c r="AA2150" s="1"/>
    </row>
    <row r="2151" spans="1:31" s="259" customFormat="1">
      <c r="A2151" s="264"/>
      <c r="B2151" s="241" t="s">
        <v>2629</v>
      </c>
      <c r="C2151" s="266"/>
      <c r="D2151" s="181"/>
      <c r="E2151" s="241"/>
      <c r="F2151" s="238"/>
      <c r="G2151" s="239"/>
      <c r="H2151" s="239"/>
      <c r="I2151" s="240"/>
      <c r="J2151" s="257"/>
      <c r="K2151" s="259">
        <f>SUM(L2151:M2151)</f>
        <v>80000</v>
      </c>
      <c r="L2151" s="288">
        <v>80000</v>
      </c>
      <c r="N2151" s="260"/>
      <c r="O2151" s="1"/>
      <c r="P2151" s="196"/>
      <c r="Q2151" s="451"/>
      <c r="R2151" s="445"/>
      <c r="S2151" s="445"/>
      <c r="T2151" s="426"/>
      <c r="U2151" s="1"/>
      <c r="V2151" s="1"/>
      <c r="W2151" s="1"/>
      <c r="X2151" s="1"/>
      <c r="Y2151" s="1"/>
      <c r="Z2151" s="1"/>
      <c r="AA2151" s="1"/>
    </row>
    <row r="2152" spans="1:31" customHeight="1" ht="24" s="259" customFormat="1">
      <c r="A2152" s="264"/>
      <c r="B2152" s="244" t="s">
        <v>2630</v>
      </c>
      <c r="C2152" s="266" t="s">
        <v>142</v>
      </c>
      <c r="D2152" s="181" t="s">
        <v>20</v>
      </c>
      <c r="E2152" s="241" t="s">
        <v>862</v>
      </c>
      <c r="F2152" s="587" t="s">
        <v>962</v>
      </c>
      <c r="G2152" s="588"/>
      <c r="H2152" s="588"/>
      <c r="I2152" s="589"/>
      <c r="J2152" s="257" t="s">
        <v>23</v>
      </c>
      <c r="L2152" s="288"/>
      <c r="N2152" s="260"/>
      <c r="O2152" s="1"/>
      <c r="P2152" s="196"/>
      <c r="Q2152" s="451"/>
      <c r="R2152" s="445"/>
      <c r="S2152" s="445"/>
      <c r="T2152" s="426"/>
      <c r="U2152" s="1"/>
      <c r="V2152" s="1"/>
      <c r="W2152" s="1"/>
      <c r="X2152" s="1"/>
      <c r="Y2152" s="1"/>
      <c r="Z2152" s="1"/>
      <c r="AA2152" s="1"/>
    </row>
    <row r="2153" spans="1:31" customHeight="1" ht="24" s="259" customFormat="1">
      <c r="A2153" s="264"/>
      <c r="B2153" s="241" t="s">
        <v>3297</v>
      </c>
      <c r="C2153" s="266" t="s">
        <v>142</v>
      </c>
      <c r="D2153" s="181" t="s">
        <v>20</v>
      </c>
      <c r="E2153" s="241" t="s">
        <v>862</v>
      </c>
      <c r="F2153" s="587" t="s">
        <v>962</v>
      </c>
      <c r="G2153" s="588"/>
      <c r="H2153" s="588"/>
      <c r="I2153" s="589"/>
      <c r="J2153" s="257" t="s">
        <v>23</v>
      </c>
      <c r="K2153" s="259">
        <f>SUM(L2153:M2153)</f>
        <v>9600</v>
      </c>
      <c r="L2153" s="288">
        <v>9600</v>
      </c>
      <c r="N2153" s="260"/>
      <c r="O2153" s="1"/>
      <c r="P2153" s="196"/>
      <c r="Q2153" s="451"/>
      <c r="R2153" s="445"/>
      <c r="S2153" s="445"/>
      <c r="T2153" s="426"/>
      <c r="U2153" s="1"/>
      <c r="V2153" s="1"/>
      <c r="W2153" s="1"/>
      <c r="X2153" s="1"/>
      <c r="Y2153" s="1"/>
      <c r="Z2153" s="1"/>
      <c r="AA2153" s="1"/>
    </row>
    <row r="2154" spans="1:31" customHeight="1" ht="25.5" s="259" customFormat="1">
      <c r="A2154" s="264"/>
      <c r="B2154" s="241" t="s">
        <v>2294</v>
      </c>
      <c r="C2154" s="266" t="s">
        <v>142</v>
      </c>
      <c r="D2154" s="181" t="s">
        <v>20</v>
      </c>
      <c r="E2154" s="241" t="s">
        <v>862</v>
      </c>
      <c r="F2154" s="587" t="s">
        <v>962</v>
      </c>
      <c r="G2154" s="588"/>
      <c r="H2154" s="588"/>
      <c r="I2154" s="589"/>
      <c r="J2154" s="257" t="s">
        <v>23</v>
      </c>
      <c r="K2154" s="259">
        <f>SUM(L2154:M2154)</f>
        <v>8000</v>
      </c>
      <c r="L2154" s="288">
        <v>8000</v>
      </c>
      <c r="N2154" s="260"/>
      <c r="O2154" s="1"/>
      <c r="P2154" s="196"/>
      <c r="Q2154" s="451"/>
      <c r="R2154" s="445"/>
      <c r="S2154" s="445"/>
      <c r="T2154" s="426"/>
      <c r="U2154" s="1"/>
      <c r="V2154" s="1"/>
      <c r="W2154" s="1"/>
      <c r="X2154" s="1"/>
      <c r="Y2154" s="1"/>
      <c r="Z2154" s="1"/>
      <c r="AA2154" s="1"/>
    </row>
    <row r="2155" spans="1:31" customHeight="1" ht="25.5" s="259" customFormat="1">
      <c r="A2155" s="264"/>
      <c r="B2155" s="241" t="s">
        <v>3298</v>
      </c>
      <c r="C2155" s="266" t="s">
        <v>142</v>
      </c>
      <c r="D2155" s="181" t="s">
        <v>20</v>
      </c>
      <c r="E2155" s="241" t="s">
        <v>862</v>
      </c>
      <c r="F2155" s="587" t="s">
        <v>962</v>
      </c>
      <c r="G2155" s="588"/>
      <c r="H2155" s="588"/>
      <c r="I2155" s="589"/>
      <c r="J2155" s="257" t="s">
        <v>23</v>
      </c>
      <c r="K2155" s="259">
        <f>SUM(L2155:M2155)</f>
        <v>7000</v>
      </c>
      <c r="L2155" s="288">
        <v>7000</v>
      </c>
      <c r="N2155" s="260"/>
      <c r="O2155" s="1"/>
      <c r="P2155" s="196"/>
      <c r="Q2155" s="451"/>
      <c r="R2155" s="445"/>
      <c r="S2155" s="445"/>
      <c r="T2155" s="426"/>
      <c r="U2155" s="1"/>
      <c r="V2155" s="1"/>
      <c r="W2155" s="1"/>
      <c r="X2155" s="1"/>
      <c r="Y2155" s="1"/>
      <c r="Z2155" s="1"/>
      <c r="AA2155" s="1"/>
    </row>
    <row r="2156" spans="1:31" customHeight="1" ht="25.5" s="259" customFormat="1">
      <c r="A2156" s="264"/>
      <c r="B2156" s="231" t="s">
        <v>2530</v>
      </c>
      <c r="C2156" s="266"/>
      <c r="D2156" s="181"/>
      <c r="E2156" s="241"/>
      <c r="F2156" s="238"/>
      <c r="G2156" s="239"/>
      <c r="H2156" s="239"/>
      <c r="I2156" s="240"/>
      <c r="J2156" s="257"/>
      <c r="K2156" s="306">
        <f>SUM(K2153:K2155)</f>
        <v>24600</v>
      </c>
      <c r="L2156" s="306">
        <f>SUM(L2153:L2155)</f>
        <v>24600</v>
      </c>
      <c r="N2156" s="260"/>
      <c r="O2156" s="1"/>
      <c r="P2156" s="196"/>
      <c r="Q2156" s="451"/>
      <c r="R2156" s="445"/>
      <c r="S2156" s="445"/>
      <c r="T2156" s="426"/>
      <c r="U2156" s="1"/>
      <c r="V2156" s="1"/>
      <c r="W2156" s="1"/>
      <c r="X2156" s="1"/>
      <c r="Y2156" s="1"/>
      <c r="Z2156" s="1"/>
      <c r="AA2156" s="1"/>
    </row>
    <row r="2157" spans="1:31" customHeight="1" ht="24" s="259" customFormat="1">
      <c r="A2157" s="264"/>
      <c r="B2157" s="244" t="s">
        <v>2632</v>
      </c>
      <c r="C2157" s="266" t="s">
        <v>142</v>
      </c>
      <c r="D2157" s="181"/>
      <c r="E2157" s="266"/>
      <c r="F2157" s="587"/>
      <c r="G2157" s="588"/>
      <c r="H2157" s="588"/>
      <c r="I2157" s="589"/>
      <c r="J2157" s="257"/>
      <c r="L2157" s="288"/>
      <c r="N2157" s="260"/>
      <c r="O2157" s="1"/>
      <c r="P2157" s="196"/>
      <c r="Q2157" s="451"/>
      <c r="R2157" s="445"/>
      <c r="S2157" s="445"/>
      <c r="T2157" s="426"/>
      <c r="U2157" s="1"/>
      <c r="V2157" s="1"/>
      <c r="W2157" s="1"/>
      <c r="X2157" s="1"/>
      <c r="Y2157" s="1"/>
      <c r="Z2157" s="1"/>
      <c r="AA2157" s="1"/>
    </row>
    <row r="2158" spans="1:31" customHeight="1" ht="24" s="259" customFormat="1">
      <c r="A2158" s="264"/>
      <c r="B2158" s="241" t="s">
        <v>3299</v>
      </c>
      <c r="C2158" s="266" t="s">
        <v>142</v>
      </c>
      <c r="D2158" s="181" t="s">
        <v>20</v>
      </c>
      <c r="E2158" s="241" t="s">
        <v>862</v>
      </c>
      <c r="F2158" s="587" t="s">
        <v>3300</v>
      </c>
      <c r="G2158" s="588"/>
      <c r="H2158" s="588"/>
      <c r="I2158" s="589"/>
      <c r="J2158" s="257" t="s">
        <v>23</v>
      </c>
      <c r="K2158" s="259">
        <f>SUM(L2158:M2158)</f>
        <v>53600</v>
      </c>
      <c r="L2158" s="288">
        <v>53600</v>
      </c>
      <c r="N2158" s="260"/>
      <c r="O2158" s="1"/>
      <c r="P2158" s="196"/>
      <c r="Q2158" s="451"/>
      <c r="R2158" s="445"/>
      <c r="S2158" s="445"/>
      <c r="T2158" s="426"/>
      <c r="U2158" s="1"/>
      <c r="V2158" s="1"/>
      <c r="W2158" s="1"/>
      <c r="X2158" s="1"/>
      <c r="Y2158" s="1"/>
      <c r="Z2158" s="1"/>
      <c r="AA2158" s="1"/>
    </row>
    <row r="2159" spans="1:31" customHeight="1" ht="24" s="259" customFormat="1">
      <c r="A2159" s="264"/>
      <c r="B2159" s="241" t="s">
        <v>2390</v>
      </c>
      <c r="C2159" s="266" t="s">
        <v>142</v>
      </c>
      <c r="D2159" s="181" t="s">
        <v>20</v>
      </c>
      <c r="E2159" s="241" t="s">
        <v>862</v>
      </c>
      <c r="F2159" s="587" t="s">
        <v>3300</v>
      </c>
      <c r="G2159" s="588"/>
      <c r="H2159" s="588"/>
      <c r="I2159" s="589"/>
      <c r="J2159" s="257" t="s">
        <v>23</v>
      </c>
      <c r="K2159" s="259">
        <f>SUM(L2159:M2159)</f>
        <v>40200</v>
      </c>
      <c r="L2159" s="288">
        <v>40200</v>
      </c>
      <c r="N2159" s="260"/>
      <c r="O2159" s="1"/>
      <c r="P2159" s="196"/>
      <c r="Q2159" s="451"/>
      <c r="R2159" s="445"/>
      <c r="S2159" s="445"/>
      <c r="T2159" s="426"/>
      <c r="U2159" s="1"/>
      <c r="V2159" s="1"/>
      <c r="W2159" s="1"/>
      <c r="X2159" s="1"/>
      <c r="Y2159" s="1"/>
      <c r="Z2159" s="1"/>
      <c r="AA2159" s="1"/>
    </row>
    <row r="2160" spans="1:31" customHeight="1" ht="24" s="259" customFormat="1">
      <c r="A2160" s="264"/>
      <c r="B2160" s="241" t="s">
        <v>3301</v>
      </c>
      <c r="C2160" s="266" t="s">
        <v>142</v>
      </c>
      <c r="D2160" s="181" t="s">
        <v>20</v>
      </c>
      <c r="E2160" s="241" t="s">
        <v>862</v>
      </c>
      <c r="F2160" s="587" t="s">
        <v>3300</v>
      </c>
      <c r="G2160" s="588"/>
      <c r="H2160" s="588"/>
      <c r="I2160" s="589"/>
      <c r="J2160" s="257" t="s">
        <v>23</v>
      </c>
      <c r="K2160" s="259">
        <f>SUM(L2160:M2160)</f>
        <v>24790</v>
      </c>
      <c r="L2160" s="288">
        <v>24790</v>
      </c>
      <c r="N2160" s="260"/>
      <c r="O2160" s="1"/>
      <c r="P2160" s="196"/>
      <c r="Q2160" s="451"/>
      <c r="R2160" s="445"/>
      <c r="S2160" s="445"/>
      <c r="T2160" s="426"/>
      <c r="U2160" s="1"/>
      <c r="V2160" s="1"/>
      <c r="W2160" s="1"/>
      <c r="X2160" s="1"/>
      <c r="Y2160" s="1"/>
      <c r="Z2160" s="1"/>
      <c r="AA2160" s="1"/>
    </row>
    <row r="2161" spans="1:31" customHeight="1" ht="24" s="259" customFormat="1">
      <c r="A2161" s="264"/>
      <c r="B2161" s="241" t="s">
        <v>3302</v>
      </c>
      <c r="C2161" s="266" t="s">
        <v>142</v>
      </c>
      <c r="D2161" s="181" t="s">
        <v>20</v>
      </c>
      <c r="E2161" s="241" t="s">
        <v>862</v>
      </c>
      <c r="F2161" s="587" t="s">
        <v>3300</v>
      </c>
      <c r="G2161" s="588"/>
      <c r="H2161" s="588"/>
      <c r="I2161" s="589"/>
      <c r="J2161" s="257" t="s">
        <v>23</v>
      </c>
      <c r="K2161" s="259">
        <f>SUM(L2161:M2161)</f>
        <v>300000</v>
      </c>
      <c r="L2161" s="288">
        <v>300000</v>
      </c>
      <c r="N2161" s="260"/>
      <c r="O2161" s="1"/>
      <c r="P2161" s="196"/>
      <c r="Q2161" s="451"/>
      <c r="R2161" s="445"/>
      <c r="S2161" s="445"/>
      <c r="T2161" s="426"/>
      <c r="U2161" s="1"/>
      <c r="V2161" s="1"/>
      <c r="W2161" s="1"/>
      <c r="X2161" s="1"/>
      <c r="Y2161" s="1"/>
      <c r="Z2161" s="1"/>
      <c r="AA2161" s="1"/>
    </row>
    <row r="2162" spans="1:31" customHeight="1" ht="24" s="259" customFormat="1">
      <c r="A2162" s="264"/>
      <c r="B2162" s="231" t="s">
        <v>2530</v>
      </c>
      <c r="C2162" s="266"/>
      <c r="D2162" s="181"/>
      <c r="E2162" s="241"/>
      <c r="F2162" s="238"/>
      <c r="G2162" s="239"/>
      <c r="H2162" s="239"/>
      <c r="I2162" s="240"/>
      <c r="J2162" s="257"/>
      <c r="K2162" s="306">
        <f>SUM(K2158:K2161)</f>
        <v>418590</v>
      </c>
      <c r="L2162" s="306">
        <f>SUM(L2158:L2161)</f>
        <v>418590</v>
      </c>
      <c r="N2162" s="260"/>
      <c r="O2162" s="1"/>
      <c r="P2162" s="196"/>
      <c r="Q2162" s="451"/>
      <c r="R2162" s="445"/>
      <c r="S2162" s="445"/>
      <c r="T2162" s="426"/>
      <c r="U2162" s="1"/>
      <c r="V2162" s="1"/>
      <c r="W2162" s="1"/>
      <c r="X2162" s="1"/>
      <c r="Y2162" s="1"/>
      <c r="Z2162" s="1"/>
      <c r="AA2162" s="1"/>
    </row>
    <row r="2163" spans="1:31" customHeight="1" ht="27" s="259" customFormat="1">
      <c r="A2163" s="264"/>
      <c r="B2163" s="244" t="s">
        <v>2634</v>
      </c>
      <c r="C2163" s="266"/>
      <c r="D2163" s="181"/>
      <c r="E2163" s="241"/>
      <c r="F2163" s="587"/>
      <c r="G2163" s="588"/>
      <c r="H2163" s="588"/>
      <c r="I2163" s="589"/>
      <c r="J2163" s="257"/>
      <c r="L2163" s="288"/>
      <c r="N2163" s="260"/>
      <c r="O2163" s="1"/>
      <c r="P2163" s="196"/>
      <c r="Q2163" s="451"/>
      <c r="R2163" s="445"/>
      <c r="S2163" s="445"/>
      <c r="T2163" s="426"/>
      <c r="U2163" s="1"/>
      <c r="V2163" s="1"/>
      <c r="W2163" s="1"/>
      <c r="X2163" s="1"/>
      <c r="Y2163" s="1"/>
      <c r="Z2163" s="1"/>
      <c r="AA2163" s="1"/>
    </row>
    <row r="2164" spans="1:31" customHeight="1" ht="28.5" s="259" customFormat="1">
      <c r="A2164" s="264"/>
      <c r="B2164" s="266" t="s">
        <v>2635</v>
      </c>
      <c r="C2164" s="266" t="s">
        <v>142</v>
      </c>
      <c r="D2164" s="181" t="s">
        <v>20</v>
      </c>
      <c r="E2164" s="241" t="s">
        <v>862</v>
      </c>
      <c r="F2164" s="587" t="s">
        <v>2598</v>
      </c>
      <c r="G2164" s="588"/>
      <c r="H2164" s="588"/>
      <c r="I2164" s="589"/>
      <c r="J2164" s="257" t="s">
        <v>23</v>
      </c>
      <c r="K2164" s="259">
        <f>SUM(L2164:M2164)</f>
        <v>20000</v>
      </c>
      <c r="L2164" s="288">
        <v>20000</v>
      </c>
      <c r="N2164" s="260"/>
      <c r="O2164" s="1"/>
      <c r="P2164" s="196"/>
      <c r="Q2164" s="451"/>
      <c r="R2164" s="445"/>
      <c r="S2164" s="445"/>
      <c r="T2164" s="426"/>
      <c r="U2164" s="1"/>
      <c r="V2164" s="1"/>
      <c r="W2164" s="1"/>
      <c r="X2164" s="1"/>
      <c r="Y2164" s="1"/>
      <c r="Z2164" s="1"/>
      <c r="AA2164" s="1"/>
    </row>
    <row r="2165" spans="1:31" customHeight="1" ht="26.25" s="259" customFormat="1">
      <c r="A2165" s="264"/>
      <c r="B2165" s="244" t="s">
        <v>2636</v>
      </c>
      <c r="C2165" s="266" t="s">
        <v>142</v>
      </c>
      <c r="D2165" s="181" t="s">
        <v>20</v>
      </c>
      <c r="E2165" s="241" t="s">
        <v>862</v>
      </c>
      <c r="F2165" s="587" t="s">
        <v>2264</v>
      </c>
      <c r="G2165" s="588"/>
      <c r="H2165" s="588"/>
      <c r="I2165" s="589"/>
      <c r="J2165" s="257" t="s">
        <v>23</v>
      </c>
      <c r="L2165" s="288"/>
      <c r="N2165" s="260"/>
      <c r="O2165" s="1"/>
      <c r="P2165" s="196"/>
      <c r="Q2165" s="451"/>
      <c r="R2165" s="445"/>
      <c r="S2165" s="445"/>
      <c r="T2165" s="426"/>
      <c r="U2165" s="1"/>
      <c r="V2165" s="1"/>
      <c r="W2165" s="1"/>
      <c r="X2165" s="1"/>
      <c r="Y2165" s="1"/>
      <c r="Z2165" s="1"/>
      <c r="AA2165" s="1"/>
    </row>
    <row r="2166" spans="1:31" customHeight="1" ht="25.5" s="259" customFormat="1">
      <c r="A2166" s="264"/>
      <c r="B2166" s="242" t="s">
        <v>2637</v>
      </c>
      <c r="C2166" s="266" t="s">
        <v>142</v>
      </c>
      <c r="D2166" s="181" t="s">
        <v>20</v>
      </c>
      <c r="E2166" s="241" t="s">
        <v>862</v>
      </c>
      <c r="F2166" s="587" t="s">
        <v>2264</v>
      </c>
      <c r="G2166" s="588"/>
      <c r="H2166" s="588"/>
      <c r="I2166" s="589"/>
      <c r="J2166" s="257" t="s">
        <v>23</v>
      </c>
      <c r="K2166" s="259">
        <f>SUM(L2166:M2166)</f>
        <v>87400</v>
      </c>
      <c r="L2166" s="288">
        <v>87400</v>
      </c>
      <c r="N2166" s="260"/>
      <c r="O2166" s="1"/>
      <c r="P2166" s="196"/>
      <c r="Q2166" s="451"/>
      <c r="R2166" s="445"/>
      <c r="S2166" s="445"/>
      <c r="T2166" s="426"/>
      <c r="U2166" s="1"/>
      <c r="V2166" s="1"/>
      <c r="W2166" s="1"/>
      <c r="X2166" s="1"/>
      <c r="Y2166" s="1"/>
      <c r="Z2166" s="1"/>
      <c r="AA2166" s="1"/>
    </row>
    <row r="2167" spans="1:31" customHeight="1" ht="27" s="259" customFormat="1">
      <c r="A2167" s="264"/>
      <c r="B2167" s="373" t="s">
        <v>2289</v>
      </c>
      <c r="C2167" s="266" t="s">
        <v>142</v>
      </c>
      <c r="D2167" s="181" t="s">
        <v>20</v>
      </c>
      <c r="E2167" s="241" t="s">
        <v>862</v>
      </c>
      <c r="F2167" s="587" t="s">
        <v>2264</v>
      </c>
      <c r="G2167" s="588"/>
      <c r="H2167" s="588"/>
      <c r="I2167" s="589"/>
      <c r="J2167" s="257" t="s">
        <v>23</v>
      </c>
      <c r="K2167" s="259">
        <f>SUM(L2167:M2167)</f>
        <v>22550</v>
      </c>
      <c r="L2167" s="288">
        <v>22550</v>
      </c>
      <c r="N2167" s="260"/>
      <c r="O2167" s="1"/>
      <c r="P2167" s="196"/>
      <c r="Q2167" s="451"/>
      <c r="R2167" s="445"/>
      <c r="S2167" s="445"/>
      <c r="T2167" s="426"/>
      <c r="U2167" s="1"/>
      <c r="V2167" s="1"/>
      <c r="W2167" s="1"/>
      <c r="X2167" s="1"/>
      <c r="Y2167" s="1"/>
      <c r="Z2167" s="1"/>
      <c r="AA2167" s="1"/>
    </row>
    <row r="2168" spans="1:31" customHeight="1" ht="27" s="259" customFormat="1">
      <c r="A2168" s="264"/>
      <c r="B2168" s="242" t="s">
        <v>2638</v>
      </c>
      <c r="C2168" s="266" t="s">
        <v>142</v>
      </c>
      <c r="D2168" s="181" t="s">
        <v>20</v>
      </c>
      <c r="E2168" s="241" t="s">
        <v>862</v>
      </c>
      <c r="F2168" s="587" t="s">
        <v>2264</v>
      </c>
      <c r="G2168" s="588"/>
      <c r="H2168" s="588"/>
      <c r="I2168" s="589"/>
      <c r="J2168" s="257" t="s">
        <v>23</v>
      </c>
      <c r="K2168" s="259">
        <f>SUM(L2168:M2168)</f>
        <v>49000</v>
      </c>
      <c r="L2168" s="288">
        <v>49000</v>
      </c>
      <c r="N2168" s="260"/>
      <c r="O2168" s="1"/>
      <c r="P2168" s="196"/>
      <c r="Q2168" s="451"/>
      <c r="R2168" s="445"/>
      <c r="S2168" s="445"/>
      <c r="T2168" s="426"/>
      <c r="U2168" s="1"/>
      <c r="V2168" s="1"/>
      <c r="W2168" s="1"/>
      <c r="X2168" s="1"/>
      <c r="Y2168" s="1"/>
      <c r="Z2168" s="1"/>
      <c r="AA2168" s="1"/>
    </row>
    <row r="2169" spans="1:31" customHeight="1" ht="27" s="259" customFormat="1">
      <c r="A2169" s="264"/>
      <c r="B2169" s="373" t="s">
        <v>2289</v>
      </c>
      <c r="C2169" s="266" t="s">
        <v>142</v>
      </c>
      <c r="D2169" s="181" t="s">
        <v>20</v>
      </c>
      <c r="E2169" s="241" t="s">
        <v>862</v>
      </c>
      <c r="F2169" s="587" t="s">
        <v>2264</v>
      </c>
      <c r="G2169" s="588"/>
      <c r="H2169" s="588"/>
      <c r="I2169" s="589"/>
      <c r="J2169" s="257" t="s">
        <v>23</v>
      </c>
      <c r="K2169" s="259">
        <f>SUM(L2169:M2169)</f>
        <v>121550</v>
      </c>
      <c r="L2169" s="288">
        <v>121550</v>
      </c>
      <c r="N2169" s="260"/>
      <c r="O2169" s="1"/>
      <c r="P2169" s="196"/>
      <c r="Q2169" s="451"/>
      <c r="R2169" s="445"/>
      <c r="S2169" s="445"/>
      <c r="T2169" s="426"/>
      <c r="U2169" s="1"/>
      <c r="V2169" s="1"/>
      <c r="W2169" s="1"/>
      <c r="X2169" s="1"/>
      <c r="Y2169" s="1"/>
      <c r="Z2169" s="1"/>
      <c r="AA2169" s="1"/>
    </row>
    <row r="2170" spans="1:31" customHeight="1" ht="17.25" s="259" customFormat="1">
      <c r="A2170" s="264"/>
      <c r="B2170" s="293" t="s">
        <v>2639</v>
      </c>
      <c r="C2170" s="266"/>
      <c r="D2170" s="181"/>
      <c r="E2170" s="241"/>
      <c r="F2170" s="238"/>
      <c r="G2170" s="239"/>
      <c r="H2170" s="239"/>
      <c r="I2170" s="240"/>
      <c r="J2170" s="257"/>
      <c r="K2170" s="259">
        <f>SUM(L2170:M2170)</f>
        <v>0</v>
      </c>
      <c r="L2170" s="288"/>
      <c r="N2170" s="260"/>
      <c r="O2170" s="1"/>
      <c r="P2170" s="196"/>
      <c r="Q2170" s="451"/>
      <c r="R2170" s="445"/>
      <c r="S2170" s="445"/>
      <c r="T2170" s="426"/>
      <c r="U2170" s="1"/>
      <c r="V2170" s="1"/>
      <c r="W2170" s="1"/>
      <c r="X2170" s="1"/>
      <c r="Y2170" s="1"/>
      <c r="Z2170" s="1"/>
      <c r="AA2170" s="1"/>
    </row>
    <row r="2171" spans="1:31" customHeight="1" ht="27" s="259" customFormat="1">
      <c r="A2171" s="264"/>
      <c r="B2171" s="261" t="s">
        <v>2289</v>
      </c>
      <c r="C2171" s="266" t="s">
        <v>142</v>
      </c>
      <c r="D2171" s="181" t="s">
        <v>20</v>
      </c>
      <c r="E2171" s="241" t="s">
        <v>862</v>
      </c>
      <c r="F2171" s="587" t="s">
        <v>2264</v>
      </c>
      <c r="G2171" s="588"/>
      <c r="H2171" s="588"/>
      <c r="I2171" s="589"/>
      <c r="J2171" s="257" t="s">
        <v>23</v>
      </c>
      <c r="K2171" s="259">
        <f>SUM(L2171:M2171)</f>
        <v>8800</v>
      </c>
      <c r="L2171" s="288">
        <v>8800</v>
      </c>
      <c r="N2171" s="260"/>
      <c r="O2171" s="1"/>
      <c r="P2171" s="196"/>
      <c r="Q2171" s="451"/>
      <c r="R2171" s="445"/>
      <c r="S2171" s="445"/>
      <c r="T2171" s="426"/>
      <c r="U2171" s="1"/>
      <c r="V2171" s="1"/>
      <c r="W2171" s="1"/>
      <c r="X2171" s="1"/>
      <c r="Y2171" s="1"/>
      <c r="Z2171" s="1"/>
      <c r="AA2171" s="1"/>
    </row>
    <row r="2172" spans="1:31" customHeight="1" ht="27" s="259" customFormat="1">
      <c r="A2172" s="264"/>
      <c r="B2172" s="261" t="s">
        <v>2294</v>
      </c>
      <c r="C2172" s="266" t="s">
        <v>142</v>
      </c>
      <c r="D2172" s="181" t="s">
        <v>20</v>
      </c>
      <c r="E2172" s="241" t="s">
        <v>862</v>
      </c>
      <c r="F2172" s="587" t="s">
        <v>2264</v>
      </c>
      <c r="G2172" s="588"/>
      <c r="H2172" s="588"/>
      <c r="I2172" s="589"/>
      <c r="J2172" s="257" t="s">
        <v>23</v>
      </c>
      <c r="K2172" s="259">
        <f>SUM(L2172:M2172)</f>
        <v>12000</v>
      </c>
      <c r="L2172" s="288">
        <v>12000</v>
      </c>
      <c r="N2172" s="260"/>
      <c r="O2172" s="1"/>
      <c r="P2172" s="196"/>
      <c r="Q2172" s="451"/>
      <c r="R2172" s="445"/>
      <c r="S2172" s="445"/>
      <c r="T2172" s="426"/>
      <c r="U2172" s="1"/>
      <c r="V2172" s="1"/>
      <c r="W2172" s="1"/>
      <c r="X2172" s="1"/>
      <c r="Y2172" s="1"/>
      <c r="Z2172" s="1"/>
      <c r="AA2172" s="1"/>
    </row>
    <row r="2173" spans="1:31" customHeight="1" ht="27" s="259" customFormat="1">
      <c r="A2173" s="264"/>
      <c r="B2173" s="261" t="s">
        <v>2289</v>
      </c>
      <c r="C2173" s="266" t="s">
        <v>142</v>
      </c>
      <c r="D2173" s="181" t="s">
        <v>20</v>
      </c>
      <c r="E2173" s="241" t="s">
        <v>862</v>
      </c>
      <c r="F2173" s="587" t="s">
        <v>2264</v>
      </c>
      <c r="G2173" s="588"/>
      <c r="H2173" s="588"/>
      <c r="I2173" s="589"/>
      <c r="J2173" s="257" t="s">
        <v>23</v>
      </c>
      <c r="K2173" s="259">
        <f>SUM(L2173:M2173)</f>
        <v>7200</v>
      </c>
      <c r="L2173" s="288">
        <v>7200</v>
      </c>
      <c r="N2173" s="260"/>
      <c r="O2173" s="1"/>
      <c r="P2173" s="196"/>
      <c r="Q2173" s="451"/>
      <c r="R2173" s="445"/>
      <c r="S2173" s="445"/>
      <c r="T2173" s="426"/>
      <c r="U2173" s="1"/>
      <c r="V2173" s="1"/>
      <c r="W2173" s="1"/>
      <c r="X2173" s="1"/>
      <c r="Y2173" s="1"/>
      <c r="Z2173" s="1"/>
      <c r="AA2173" s="1"/>
    </row>
    <row r="2174" spans="1:31" customHeight="1" ht="32.45" s="259" customFormat="1">
      <c r="A2174" s="264"/>
      <c r="B2174" s="393" t="s">
        <v>2640</v>
      </c>
      <c r="C2174" s="266"/>
      <c r="D2174" s="181"/>
      <c r="E2174" s="241"/>
      <c r="F2174" s="587"/>
      <c r="G2174" s="588"/>
      <c r="H2174" s="588"/>
      <c r="I2174" s="589"/>
      <c r="J2174" s="257"/>
      <c r="K2174" s="259">
        <f>SUM(L2174:M2174)</f>
        <v>0</v>
      </c>
      <c r="L2174" s="288"/>
      <c r="N2174" s="260"/>
      <c r="O2174" s="1"/>
      <c r="P2174" s="196"/>
      <c r="Q2174" s="451"/>
      <c r="R2174" s="445"/>
      <c r="S2174" s="445"/>
      <c r="T2174" s="426"/>
      <c r="U2174" s="1"/>
      <c r="V2174" s="1"/>
      <c r="W2174" s="1"/>
      <c r="X2174" s="1"/>
      <c r="Y2174" s="1"/>
      <c r="Z2174" s="1"/>
      <c r="AA2174" s="1"/>
    </row>
    <row r="2175" spans="1:31" customHeight="1" ht="30" s="259" customFormat="1">
      <c r="A2175" s="264"/>
      <c r="B2175" s="393" t="s">
        <v>2641</v>
      </c>
      <c r="C2175" s="266" t="s">
        <v>142</v>
      </c>
      <c r="D2175" s="181" t="s">
        <v>20</v>
      </c>
      <c r="E2175" s="241" t="s">
        <v>862</v>
      </c>
      <c r="F2175" s="587" t="s">
        <v>973</v>
      </c>
      <c r="G2175" s="588"/>
      <c r="H2175" s="588"/>
      <c r="I2175" s="589"/>
      <c r="J2175" s="257" t="s">
        <v>23</v>
      </c>
      <c r="K2175" s="259">
        <f>SUM(L2175:M2175)</f>
        <v>35520</v>
      </c>
      <c r="L2175" s="288">
        <v>35520</v>
      </c>
      <c r="N2175" s="260"/>
      <c r="O2175" s="1"/>
      <c r="P2175" s="196"/>
      <c r="Q2175" s="451"/>
      <c r="R2175" s="445"/>
      <c r="S2175" s="445"/>
      <c r="T2175" s="426"/>
      <c r="U2175" s="1"/>
      <c r="V2175" s="1"/>
      <c r="W2175" s="1"/>
      <c r="X2175" s="1"/>
      <c r="Y2175" s="1"/>
      <c r="Z2175" s="1"/>
      <c r="AA2175" s="1"/>
    </row>
    <row r="2176" spans="1:31" customHeight="1" ht="30" s="259" customFormat="1">
      <c r="A2176" s="264"/>
      <c r="B2176" s="394" t="s">
        <v>2642</v>
      </c>
      <c r="C2176" s="266" t="s">
        <v>142</v>
      </c>
      <c r="D2176" s="181" t="s">
        <v>20</v>
      </c>
      <c r="E2176" s="241" t="s">
        <v>862</v>
      </c>
      <c r="F2176" s="587" t="s">
        <v>973</v>
      </c>
      <c r="G2176" s="588"/>
      <c r="H2176" s="588"/>
      <c r="I2176" s="589"/>
      <c r="J2176" s="257" t="s">
        <v>23</v>
      </c>
      <c r="K2176" s="259">
        <f>SUM(L2176:M2176)</f>
        <v>66600</v>
      </c>
      <c r="L2176" s="288">
        <v>66600</v>
      </c>
      <c r="N2176" s="260"/>
      <c r="O2176" s="1"/>
      <c r="P2176" s="196"/>
      <c r="Q2176" s="451"/>
      <c r="R2176" s="445"/>
      <c r="S2176" s="445"/>
      <c r="T2176" s="426"/>
      <c r="U2176" s="1"/>
      <c r="V2176" s="1"/>
      <c r="W2176" s="1"/>
      <c r="X2176" s="1"/>
      <c r="Y2176" s="1"/>
      <c r="Z2176" s="1"/>
      <c r="AA2176" s="1"/>
    </row>
    <row r="2177" spans="1:31" customHeight="1" ht="53.45" s="259" customFormat="1">
      <c r="A2177" s="264"/>
      <c r="B2177" s="244" t="s">
        <v>2643</v>
      </c>
      <c r="C2177" s="266" t="s">
        <v>142</v>
      </c>
      <c r="D2177" s="181" t="s">
        <v>20</v>
      </c>
      <c r="E2177" s="241" t="s">
        <v>512</v>
      </c>
      <c r="F2177" s="587" t="s">
        <v>2644</v>
      </c>
      <c r="G2177" s="588"/>
      <c r="H2177" s="588"/>
      <c r="I2177" s="589"/>
      <c r="J2177" s="257" t="s">
        <v>23</v>
      </c>
      <c r="K2177" s="259">
        <f>SUM(L2177:M2177)</f>
        <v>500000</v>
      </c>
      <c r="L2177" s="288">
        <v>500000</v>
      </c>
      <c r="N2177" s="260"/>
      <c r="O2177" s="1"/>
      <c r="P2177" s="196"/>
      <c r="Q2177" s="451"/>
      <c r="R2177" s="445"/>
      <c r="S2177" s="445"/>
      <c r="T2177" s="426"/>
      <c r="U2177" s="1"/>
      <c r="V2177" s="1"/>
      <c r="W2177" s="1"/>
      <c r="X2177" s="1"/>
      <c r="Y2177" s="1"/>
      <c r="Z2177" s="1"/>
      <c r="AA2177" s="1"/>
    </row>
    <row r="2178" spans="1:31" customHeight="1" ht="24" s="259" customFormat="1">
      <c r="A2178" s="264"/>
      <c r="B2178" s="241" t="s">
        <v>2645</v>
      </c>
      <c r="C2178" s="266"/>
      <c r="D2178" s="181"/>
      <c r="E2178" s="241"/>
      <c r="F2178" s="238"/>
      <c r="G2178" s="239"/>
      <c r="H2178" s="239"/>
      <c r="I2178" s="240"/>
      <c r="J2178" s="257"/>
      <c r="L2178" s="288"/>
      <c r="N2178" s="260"/>
      <c r="O2178" s="1"/>
      <c r="P2178" s="196"/>
      <c r="Q2178" s="451"/>
      <c r="R2178" s="445"/>
      <c r="S2178" s="445"/>
      <c r="T2178" s="426"/>
      <c r="U2178" s="1"/>
      <c r="V2178" s="1"/>
      <c r="W2178" s="1"/>
      <c r="X2178" s="1"/>
      <c r="Y2178" s="1"/>
      <c r="Z2178" s="1"/>
      <c r="AA2178" s="1"/>
    </row>
    <row r="2179" spans="1:31" customHeight="1" ht="24" s="259" customFormat="1">
      <c r="A2179" s="264"/>
      <c r="B2179" s="241" t="s">
        <v>2646</v>
      </c>
      <c r="C2179" s="266"/>
      <c r="D2179" s="181"/>
      <c r="E2179" s="241"/>
      <c r="F2179" s="238"/>
      <c r="G2179" s="239"/>
      <c r="H2179" s="239"/>
      <c r="I2179" s="240"/>
      <c r="J2179" s="257"/>
      <c r="L2179" s="288"/>
      <c r="N2179" s="260"/>
      <c r="O2179" s="1"/>
      <c r="P2179" s="196"/>
      <c r="Q2179" s="451"/>
      <c r="R2179" s="445"/>
      <c r="S2179" s="445"/>
      <c r="T2179" s="426"/>
      <c r="U2179" s="1"/>
      <c r="V2179" s="1"/>
      <c r="W2179" s="1"/>
      <c r="X2179" s="1"/>
      <c r="Y2179" s="1"/>
      <c r="Z2179" s="1"/>
      <c r="AA2179" s="1"/>
    </row>
    <row r="2180" spans="1:31" customHeight="1" ht="32.45" s="259" customFormat="1">
      <c r="A2180" s="264"/>
      <c r="B2180" s="244" t="s">
        <v>2647</v>
      </c>
      <c r="C2180" s="266" t="s">
        <v>142</v>
      </c>
      <c r="D2180" s="181" t="s">
        <v>20</v>
      </c>
      <c r="E2180" s="241" t="s">
        <v>512</v>
      </c>
      <c r="F2180" s="587" t="s">
        <v>2264</v>
      </c>
      <c r="G2180" s="588"/>
      <c r="H2180" s="588"/>
      <c r="I2180" s="589"/>
      <c r="J2180" s="257" t="s">
        <v>23</v>
      </c>
      <c r="K2180" s="259">
        <f>SUM(L2180:M2180)</f>
        <v>1000000</v>
      </c>
      <c r="L2180" s="288">
        <v>1000000</v>
      </c>
      <c r="N2180" s="260"/>
      <c r="O2180" s="1"/>
      <c r="P2180" s="196"/>
      <c r="Q2180" s="451"/>
      <c r="R2180" s="445"/>
      <c r="S2180" s="445"/>
      <c r="T2180" s="426"/>
      <c r="U2180" s="1"/>
      <c r="V2180" s="1"/>
      <c r="W2180" s="1"/>
      <c r="X2180" s="1"/>
      <c r="Y2180" s="1"/>
      <c r="Z2180" s="1"/>
      <c r="AA2180" s="1"/>
    </row>
    <row r="2181" spans="1:31" customHeight="1" ht="24" s="259" customFormat="1">
      <c r="A2181" s="264"/>
      <c r="B2181" s="241" t="s">
        <v>2648</v>
      </c>
      <c r="C2181" s="266"/>
      <c r="D2181" s="181"/>
      <c r="E2181" s="241"/>
      <c r="F2181" s="238"/>
      <c r="G2181" s="239"/>
      <c r="H2181" s="239"/>
      <c r="I2181" s="240"/>
      <c r="J2181" s="257"/>
      <c r="L2181" s="288"/>
      <c r="N2181" s="260"/>
      <c r="O2181" s="1"/>
      <c r="P2181" s="196"/>
      <c r="Q2181" s="451"/>
      <c r="R2181" s="445"/>
      <c r="S2181" s="445"/>
      <c r="T2181" s="426"/>
      <c r="U2181" s="1"/>
      <c r="V2181" s="1"/>
      <c r="W2181" s="1"/>
      <c r="X2181" s="1"/>
      <c r="Y2181" s="1"/>
      <c r="Z2181" s="1"/>
      <c r="AA2181" s="1"/>
    </row>
    <row r="2182" spans="1:31" customHeight="1" ht="37.5" s="259" customFormat="1">
      <c r="A2182" s="264"/>
      <c r="B2182" s="244" t="s">
        <v>2649</v>
      </c>
      <c r="C2182" s="266" t="s">
        <v>142</v>
      </c>
      <c r="D2182" s="181" t="s">
        <v>20</v>
      </c>
      <c r="E2182" s="241" t="s">
        <v>512</v>
      </c>
      <c r="F2182" s="587" t="s">
        <v>973</v>
      </c>
      <c r="G2182" s="588"/>
      <c r="H2182" s="588"/>
      <c r="I2182" s="589"/>
      <c r="J2182" s="257" t="s">
        <v>23</v>
      </c>
      <c r="L2182" s="288"/>
      <c r="N2182" s="260"/>
      <c r="O2182" s="1"/>
      <c r="P2182" s="196"/>
      <c r="Q2182" s="451"/>
      <c r="R2182" s="445"/>
      <c r="S2182" s="445"/>
      <c r="T2182" s="426"/>
      <c r="U2182" s="1"/>
      <c r="V2182" s="1"/>
      <c r="W2182" s="1"/>
      <c r="X2182" s="1"/>
      <c r="Y2182" s="1"/>
      <c r="Z2182" s="1"/>
      <c r="AA2182" s="1"/>
    </row>
    <row r="2183" spans="1:31" customHeight="1" ht="18" s="259" customFormat="1">
      <c r="A2183" s="264"/>
      <c r="B2183" s="242" t="s">
        <v>2650</v>
      </c>
      <c r="C2183" s="266"/>
      <c r="D2183" s="181"/>
      <c r="E2183" s="241"/>
      <c r="F2183" s="238"/>
      <c r="G2183" s="239"/>
      <c r="H2183" s="239"/>
      <c r="I2183" s="240"/>
      <c r="J2183" s="257"/>
      <c r="L2183" s="288"/>
      <c r="N2183" s="260"/>
      <c r="O2183" s="1"/>
      <c r="P2183" s="196"/>
      <c r="Q2183" s="451"/>
      <c r="R2183" s="445"/>
      <c r="S2183" s="445"/>
      <c r="T2183" s="426"/>
      <c r="U2183" s="1"/>
      <c r="V2183" s="1"/>
      <c r="W2183" s="1"/>
      <c r="X2183" s="1"/>
      <c r="Y2183" s="1"/>
      <c r="Z2183" s="1"/>
      <c r="AA2183" s="1"/>
    </row>
    <row r="2184" spans="1:31" customHeight="1" ht="26.45" s="259" customFormat="1">
      <c r="A2184" s="264"/>
      <c r="B2184" s="475" t="s">
        <v>2375</v>
      </c>
      <c r="C2184" s="266" t="s">
        <v>142</v>
      </c>
      <c r="D2184" s="181" t="s">
        <v>20</v>
      </c>
      <c r="E2184" s="241" t="s">
        <v>862</v>
      </c>
      <c r="F2184" s="238"/>
      <c r="G2184" s="239"/>
      <c r="H2184" s="239"/>
      <c r="I2184" s="240"/>
      <c r="J2184" s="257"/>
      <c r="K2184" s="259">
        <f>SUM(L2184:M2184)</f>
        <v>10500</v>
      </c>
      <c r="L2184" s="245">
        <v>10500</v>
      </c>
      <c r="N2184" s="260"/>
      <c r="O2184" s="1"/>
      <c r="P2184" s="196"/>
      <c r="Q2184" s="451"/>
      <c r="R2184" s="445"/>
      <c r="S2184" s="445"/>
      <c r="T2184" s="426"/>
      <c r="U2184" s="1"/>
      <c r="V2184" s="1"/>
      <c r="W2184" s="1"/>
      <c r="X2184" s="1"/>
      <c r="Y2184" s="1"/>
      <c r="Z2184" s="1"/>
      <c r="AA2184" s="1"/>
    </row>
    <row r="2185" spans="1:31" customHeight="1" ht="18" s="259" customFormat="1">
      <c r="A2185" s="264"/>
      <c r="B2185" s="242" t="s">
        <v>2651</v>
      </c>
      <c r="C2185" s="266"/>
      <c r="D2185" s="181"/>
      <c r="E2185" s="241"/>
      <c r="F2185" s="238"/>
      <c r="G2185" s="239"/>
      <c r="H2185" s="239"/>
      <c r="I2185" s="240"/>
      <c r="J2185" s="257"/>
      <c r="K2185" s="259">
        <f>SUM(L2185:M2185)</f>
        <v>0</v>
      </c>
      <c r="L2185" s="245"/>
      <c r="N2185" s="260"/>
      <c r="O2185" s="1"/>
      <c r="P2185" s="196"/>
      <c r="Q2185" s="451"/>
      <c r="R2185" s="445"/>
      <c r="S2185" s="445"/>
      <c r="T2185" s="426"/>
      <c r="U2185" s="1"/>
      <c r="V2185" s="1"/>
      <c r="W2185" s="1"/>
      <c r="X2185" s="1"/>
      <c r="Y2185" s="1"/>
      <c r="Z2185" s="1"/>
      <c r="AA2185" s="1"/>
    </row>
    <row r="2186" spans="1:31" customHeight="1" ht="33.6" s="259" customFormat="1">
      <c r="A2186" s="264"/>
      <c r="B2186" s="475" t="s">
        <v>2652</v>
      </c>
      <c r="C2186" s="266" t="s">
        <v>142</v>
      </c>
      <c r="D2186" s="181" t="s">
        <v>20</v>
      </c>
      <c r="E2186" s="241" t="s">
        <v>862</v>
      </c>
      <c r="F2186" s="238"/>
      <c r="G2186" s="239"/>
      <c r="H2186" s="239"/>
      <c r="I2186" s="240"/>
      <c r="J2186" s="257"/>
      <c r="K2186" s="259">
        <f>SUM(L2186:M2186)</f>
        <v>16000</v>
      </c>
      <c r="L2186" s="245">
        <v>16000</v>
      </c>
      <c r="N2186" s="260"/>
      <c r="O2186" s="1"/>
      <c r="P2186" s="196"/>
      <c r="Q2186" s="451"/>
      <c r="R2186" s="445"/>
      <c r="S2186" s="445"/>
      <c r="T2186" s="426"/>
      <c r="U2186" s="1"/>
      <c r="V2186" s="1"/>
      <c r="W2186" s="1"/>
      <c r="X2186" s="1"/>
      <c r="Y2186" s="1"/>
      <c r="Z2186" s="1"/>
      <c r="AA2186" s="1"/>
    </row>
    <row r="2187" spans="1:31" customHeight="1" ht="33.6" s="259" customFormat="1">
      <c r="A2187" s="264"/>
      <c r="B2187" s="242" t="s">
        <v>2653</v>
      </c>
      <c r="C2187" s="266" t="s">
        <v>142</v>
      </c>
      <c r="D2187" s="181" t="s">
        <v>20</v>
      </c>
      <c r="E2187" s="241" t="s">
        <v>862</v>
      </c>
      <c r="F2187" s="238"/>
      <c r="G2187" s="239"/>
      <c r="H2187" s="239"/>
      <c r="I2187" s="240"/>
      <c r="J2187" s="257"/>
      <c r="K2187" s="259">
        <f>SUM(L2187:M2187)</f>
        <v>12000</v>
      </c>
      <c r="L2187" s="245">
        <v>12000</v>
      </c>
      <c r="N2187" s="260"/>
      <c r="O2187" s="1"/>
      <c r="P2187" s="196"/>
      <c r="Q2187" s="451"/>
      <c r="R2187" s="445"/>
      <c r="S2187" s="445"/>
      <c r="T2187" s="426"/>
      <c r="U2187" s="1"/>
      <c r="V2187" s="1"/>
      <c r="W2187" s="1"/>
      <c r="X2187" s="1"/>
      <c r="Y2187" s="1"/>
      <c r="Z2187" s="1"/>
      <c r="AA2187" s="1"/>
    </row>
    <row r="2188" spans="1:31" customHeight="1" ht="33.6" s="260" customFormat="1">
      <c r="A2188" s="264"/>
      <c r="B2188" s="242" t="s">
        <v>2654</v>
      </c>
      <c r="C2188" s="266" t="s">
        <v>142</v>
      </c>
      <c r="D2188" s="181" t="s">
        <v>20</v>
      </c>
      <c r="E2188" s="241" t="s">
        <v>862</v>
      </c>
      <c r="F2188" s="238"/>
      <c r="G2188" s="239"/>
      <c r="H2188" s="239"/>
      <c r="I2188" s="240"/>
      <c r="J2188" s="257"/>
      <c r="K2188" s="259">
        <f>SUM(L2188:M2188)</f>
        <v>16000</v>
      </c>
      <c r="L2188" s="245">
        <v>16000</v>
      </c>
      <c r="M2188" s="259"/>
      <c r="O2188" s="1"/>
      <c r="P2188" s="196"/>
      <c r="Q2188" s="451"/>
      <c r="R2188" s="445"/>
      <c r="S2188" s="445"/>
      <c r="T2188" s="426"/>
      <c r="U2188" s="1"/>
      <c r="V2188" s="1"/>
      <c r="W2188" s="1"/>
      <c r="X2188" s="1"/>
      <c r="Y2188" s="1"/>
      <c r="Z2188" s="1"/>
      <c r="AA2188" s="1"/>
    </row>
    <row r="2189" spans="1:31" customHeight="1" ht="18" s="260" customFormat="1">
      <c r="A2189" s="264"/>
      <c r="B2189" s="243" t="s">
        <v>2655</v>
      </c>
      <c r="C2189" s="266"/>
      <c r="D2189" s="181"/>
      <c r="E2189" s="241"/>
      <c r="F2189" s="238"/>
      <c r="G2189" s="239"/>
      <c r="H2189" s="239"/>
      <c r="I2189" s="240"/>
      <c r="J2189" s="257"/>
      <c r="K2189" s="259">
        <f>SUM(L2189:M2189)</f>
        <v>0</v>
      </c>
      <c r="L2189" s="245"/>
      <c r="M2189" s="259"/>
      <c r="O2189" s="1"/>
      <c r="P2189" s="196"/>
      <c r="Q2189" s="451"/>
      <c r="R2189" s="445"/>
      <c r="S2189" s="445"/>
      <c r="T2189" s="426"/>
      <c r="U2189" s="1"/>
      <c r="V2189" s="1"/>
      <c r="W2189" s="1"/>
      <c r="X2189" s="1"/>
      <c r="Y2189" s="1"/>
      <c r="Z2189" s="1"/>
      <c r="AA2189" s="1"/>
    </row>
    <row r="2190" spans="1:31" customHeight="1" ht="36" s="260" customFormat="1">
      <c r="A2190" s="264"/>
      <c r="B2190" s="242" t="s">
        <v>2656</v>
      </c>
      <c r="C2190" s="266" t="s">
        <v>142</v>
      </c>
      <c r="D2190" s="181" t="s">
        <v>20</v>
      </c>
      <c r="E2190" s="241" t="s">
        <v>862</v>
      </c>
      <c r="F2190" s="238"/>
      <c r="G2190" s="239"/>
      <c r="H2190" s="239"/>
      <c r="I2190" s="240"/>
      <c r="J2190" s="257"/>
      <c r="K2190" s="259">
        <f>SUM(L2190:M2190)</f>
        <v>8000</v>
      </c>
      <c r="L2190" s="245">
        <v>8000</v>
      </c>
      <c r="M2190" s="259"/>
      <c r="O2190" s="1"/>
      <c r="P2190" s="196"/>
      <c r="Q2190" s="451"/>
      <c r="R2190" s="445"/>
      <c r="S2190" s="445"/>
      <c r="T2190" s="426"/>
      <c r="U2190" s="1"/>
      <c r="V2190" s="1"/>
      <c r="W2190" s="1"/>
      <c r="X2190" s="1"/>
      <c r="Y2190" s="1"/>
      <c r="Z2190" s="1"/>
      <c r="AA2190" s="1"/>
    </row>
    <row r="2191" spans="1:31" customHeight="1" ht="36" s="260" customFormat="1">
      <c r="A2191" s="264"/>
      <c r="B2191" s="243" t="s">
        <v>2657</v>
      </c>
      <c r="C2191" s="266" t="s">
        <v>142</v>
      </c>
      <c r="D2191" s="181" t="s">
        <v>20</v>
      </c>
      <c r="E2191" s="241" t="s">
        <v>862</v>
      </c>
      <c r="F2191" s="238"/>
      <c r="G2191" s="239"/>
      <c r="H2191" s="239"/>
      <c r="I2191" s="240"/>
      <c r="J2191" s="257"/>
      <c r="K2191" s="259">
        <f>SUM(L2191:M2191)</f>
        <v>50000</v>
      </c>
      <c r="L2191" s="245">
        <v>50000</v>
      </c>
      <c r="M2191" s="259"/>
      <c r="O2191" s="1"/>
      <c r="P2191" s="196"/>
      <c r="Q2191" s="451"/>
      <c r="R2191" s="445"/>
      <c r="S2191" s="445"/>
      <c r="T2191" s="426"/>
      <c r="U2191" s="1"/>
      <c r="V2191" s="1"/>
      <c r="W2191" s="1"/>
      <c r="X2191" s="1"/>
      <c r="Y2191" s="1"/>
      <c r="Z2191" s="1"/>
      <c r="AA2191" s="1"/>
    </row>
    <row r="2192" spans="1:31" customHeight="1" ht="18" s="260" customFormat="1">
      <c r="A2192" s="264"/>
      <c r="B2192" s="244" t="s">
        <v>2658</v>
      </c>
      <c r="C2192" s="266" t="s">
        <v>142</v>
      </c>
      <c r="D2192" s="181" t="s">
        <v>20</v>
      </c>
      <c r="E2192" s="241" t="s">
        <v>21</v>
      </c>
      <c r="F2192" s="238"/>
      <c r="G2192" s="239"/>
      <c r="H2192" s="239"/>
      <c r="I2192" s="240"/>
      <c r="J2192" s="257"/>
      <c r="K2192" s="259">
        <f>SUM(L2192:M2192)</f>
        <v>4000000</v>
      </c>
      <c r="L2192" s="245">
        <v>4000000</v>
      </c>
      <c r="M2192" s="259"/>
      <c r="O2192" s="1"/>
      <c r="P2192" s="196"/>
      <c r="Q2192" s="451"/>
      <c r="R2192" s="445"/>
      <c r="S2192" s="445"/>
      <c r="T2192" s="426"/>
      <c r="U2192" s="1"/>
      <c r="V2192" s="1"/>
      <c r="W2192" s="1"/>
      <c r="X2192" s="1"/>
      <c r="Y2192" s="1"/>
      <c r="Z2192" s="1"/>
      <c r="AA2192" s="1"/>
    </row>
    <row r="2193" spans="1:31" s="260" customFormat="1">
      <c r="A2193" s="258"/>
      <c r="B2193" s="258"/>
      <c r="C2193" s="258"/>
      <c r="D2193" s="258"/>
      <c r="E2193" s="258"/>
      <c r="F2193" s="587"/>
      <c r="G2193" s="588"/>
      <c r="H2193" s="588"/>
      <c r="I2193" s="589"/>
      <c r="J2193" s="258"/>
      <c r="K2193" s="259"/>
      <c r="L2193" s="258"/>
      <c r="M2193" s="259"/>
      <c r="O2193" s="1"/>
      <c r="P2193" s="196"/>
      <c r="Q2193" s="451"/>
      <c r="R2193" s="445"/>
      <c r="S2193" s="445"/>
      <c r="T2193" s="426"/>
      <c r="U2193" s="1"/>
      <c r="V2193" s="1"/>
      <c r="W2193" s="1"/>
      <c r="X2193" s="1"/>
      <c r="Y2193" s="1"/>
      <c r="Z2193" s="1"/>
      <c r="AA2193" s="1"/>
    </row>
    <row r="2194" spans="1:31" s="260" customFormat="1">
      <c r="A2194" s="302" t="s">
        <v>166</v>
      </c>
      <c r="B2194" s="264"/>
      <c r="C2194" s="264"/>
      <c r="D2194" s="264"/>
      <c r="E2194" s="264"/>
      <c r="F2194" s="587"/>
      <c r="G2194" s="588"/>
      <c r="H2194" s="588"/>
      <c r="I2194" s="589"/>
      <c r="J2194" s="258"/>
      <c r="K2194" s="259"/>
      <c r="L2194" s="309"/>
      <c r="M2194" s="259"/>
      <c r="O2194" s="1"/>
      <c r="P2194" s="196"/>
      <c r="Q2194" s="451"/>
      <c r="R2194" s="445"/>
      <c r="S2194" s="445"/>
      <c r="T2194" s="426"/>
      <c r="U2194" s="1"/>
      <c r="V2194" s="1"/>
      <c r="W2194" s="1"/>
      <c r="X2194" s="1"/>
      <c r="Y2194" s="1"/>
      <c r="Z2194" s="1"/>
      <c r="AA2194" s="1"/>
    </row>
    <row r="2195" spans="1:31" customHeight="1" ht="18" s="260" customFormat="1">
      <c r="A2195" s="302"/>
      <c r="B2195" s="310" t="s">
        <v>2659</v>
      </c>
      <c r="C2195" s="310" t="s">
        <v>488</v>
      </c>
      <c r="D2195" s="181" t="s">
        <v>20</v>
      </c>
      <c r="E2195" s="264"/>
      <c r="F2195" s="587" t="s">
        <v>595</v>
      </c>
      <c r="G2195" s="588"/>
      <c r="H2195" s="588"/>
      <c r="I2195" s="589"/>
      <c r="J2195" s="257" t="s">
        <v>23</v>
      </c>
      <c r="K2195" s="259">
        <f>SUM(L2195:M2195)</f>
        <v>940000</v>
      </c>
      <c r="L2195" s="288">
        <v>600000</v>
      </c>
      <c r="M2195" s="259">
        <v>340000</v>
      </c>
      <c r="O2195" s="1"/>
      <c r="P2195" s="196"/>
      <c r="Q2195" s="451"/>
      <c r="R2195" s="445"/>
      <c r="S2195" s="445"/>
      <c r="T2195" s="426"/>
      <c r="U2195" s="1"/>
      <c r="V2195" s="1"/>
      <c r="W2195" s="1"/>
      <c r="X2195" s="1"/>
      <c r="Y2195" s="1"/>
      <c r="Z2195" s="1"/>
      <c r="AA2195" s="1"/>
    </row>
    <row r="2196" spans="1:31" customHeight="1" ht="25.5" s="260" customFormat="1">
      <c r="A2196" s="302"/>
      <c r="B2196" s="266" t="s">
        <v>2660</v>
      </c>
      <c r="C2196" s="310" t="s">
        <v>488</v>
      </c>
      <c r="D2196" s="181" t="s">
        <v>20</v>
      </c>
      <c r="E2196" s="264"/>
      <c r="F2196" s="587" t="s">
        <v>2302</v>
      </c>
      <c r="G2196" s="588"/>
      <c r="H2196" s="588"/>
      <c r="I2196" s="589"/>
      <c r="J2196" s="257" t="s">
        <v>23</v>
      </c>
      <c r="K2196" s="259">
        <f>SUM(L2196:M2196)</f>
        <v>300000</v>
      </c>
      <c r="L2196" s="288">
        <v>300000</v>
      </c>
      <c r="M2196" s="259"/>
      <c r="O2196" s="1"/>
      <c r="P2196" s="196"/>
      <c r="Q2196" s="451"/>
      <c r="R2196" s="445"/>
      <c r="S2196" s="445"/>
      <c r="T2196" s="426"/>
      <c r="U2196" s="1"/>
      <c r="V2196" s="1"/>
      <c r="W2196" s="1"/>
      <c r="X2196" s="1"/>
      <c r="Y2196" s="1"/>
      <c r="Z2196" s="1"/>
      <c r="AA2196" s="1"/>
    </row>
    <row r="2197" spans="1:31" s="260" customFormat="1">
      <c r="A2197" s="302"/>
      <c r="B2197" s="264" t="s">
        <v>2661</v>
      </c>
      <c r="C2197" s="310" t="s">
        <v>488</v>
      </c>
      <c r="D2197" s="181" t="s">
        <v>20</v>
      </c>
      <c r="E2197" s="264"/>
      <c r="F2197" s="587" t="s">
        <v>2302</v>
      </c>
      <c r="G2197" s="588"/>
      <c r="H2197" s="588"/>
      <c r="I2197" s="589"/>
      <c r="J2197" s="257" t="s">
        <v>23</v>
      </c>
      <c r="K2197" s="259">
        <f>SUM(L2197:M2197)</f>
        <v>500000</v>
      </c>
      <c r="L2197" s="288">
        <v>500000</v>
      </c>
      <c r="M2197" s="259"/>
      <c r="O2197" s="1"/>
      <c r="P2197" s="196"/>
      <c r="Q2197" s="451"/>
      <c r="R2197" s="445"/>
      <c r="S2197" s="445"/>
      <c r="T2197" s="426"/>
      <c r="U2197" s="1"/>
      <c r="V2197" s="1"/>
      <c r="W2197" s="1"/>
      <c r="X2197" s="1"/>
      <c r="Y2197" s="1"/>
      <c r="Z2197" s="1"/>
      <c r="AA2197" s="1"/>
    </row>
    <row r="2198" spans="1:31" s="260" customFormat="1">
      <c r="A2198" s="302"/>
      <c r="B2198" s="264" t="s">
        <v>2662</v>
      </c>
      <c r="C2198" s="310" t="s">
        <v>488</v>
      </c>
      <c r="D2198" s="181" t="s">
        <v>20</v>
      </c>
      <c r="E2198" s="264"/>
      <c r="F2198" s="587" t="s">
        <v>966</v>
      </c>
      <c r="G2198" s="588"/>
      <c r="H2198" s="588"/>
      <c r="I2198" s="589"/>
      <c r="J2198" s="257" t="s">
        <v>23</v>
      </c>
      <c r="K2198" s="259">
        <f>SUM(L2198:M2198)</f>
        <v>500000</v>
      </c>
      <c r="L2198" s="288">
        <v>500000</v>
      </c>
      <c r="M2198" s="259"/>
      <c r="O2198" s="1"/>
      <c r="P2198" s="196"/>
      <c r="Q2198" s="451"/>
      <c r="R2198" s="445"/>
      <c r="S2198" s="445"/>
      <c r="T2198" s="426"/>
      <c r="U2198" s="1"/>
      <c r="V2198" s="1"/>
      <c r="W2198" s="1"/>
      <c r="X2198" s="1"/>
      <c r="Y2198" s="1"/>
      <c r="Z2198" s="1"/>
      <c r="AA2198" s="1"/>
    </row>
    <row r="2199" spans="1:31" customHeight="1" ht="27" s="260" customFormat="1">
      <c r="A2199" s="302"/>
      <c r="B2199" s="266" t="s">
        <v>2663</v>
      </c>
      <c r="C2199" s="310" t="s">
        <v>488</v>
      </c>
      <c r="D2199" s="181" t="s">
        <v>20</v>
      </c>
      <c r="E2199" s="264"/>
      <c r="F2199" s="587" t="s">
        <v>973</v>
      </c>
      <c r="G2199" s="588"/>
      <c r="H2199" s="588"/>
      <c r="I2199" s="589"/>
      <c r="J2199" s="257" t="s">
        <v>23</v>
      </c>
      <c r="K2199" s="259">
        <f>SUM(L2199:M2199)</f>
        <v>300000</v>
      </c>
      <c r="L2199" s="288">
        <v>300000</v>
      </c>
      <c r="M2199" s="259"/>
      <c r="O2199" s="1"/>
      <c r="P2199" s="196"/>
      <c r="Q2199" s="451"/>
      <c r="R2199" s="445"/>
      <c r="S2199" s="445"/>
      <c r="T2199" s="426"/>
      <c r="U2199" s="1"/>
      <c r="V2199" s="1"/>
      <c r="W2199" s="1"/>
      <c r="X2199" s="1"/>
      <c r="Y2199" s="1"/>
      <c r="Z2199" s="1"/>
      <c r="AA2199" s="1"/>
    </row>
    <row r="2200" spans="1:31" s="260" customFormat="1">
      <c r="A2200" s="302"/>
      <c r="B2200" s="264" t="s">
        <v>2664</v>
      </c>
      <c r="C2200" s="310" t="s">
        <v>488</v>
      </c>
      <c r="D2200" s="181" t="s">
        <v>20</v>
      </c>
      <c r="E2200" s="264"/>
      <c r="F2200" s="587" t="s">
        <v>2302</v>
      </c>
      <c r="G2200" s="588"/>
      <c r="H2200" s="588"/>
      <c r="I2200" s="589"/>
      <c r="J2200" s="257" t="s">
        <v>23</v>
      </c>
      <c r="K2200" s="259">
        <f>SUM(L2200:M2200)</f>
        <v>500000</v>
      </c>
      <c r="L2200" s="288">
        <v>500000</v>
      </c>
      <c r="M2200" s="259"/>
      <c r="O2200" s="1"/>
      <c r="P2200" s="196"/>
      <c r="Q2200" s="451"/>
      <c r="R2200" s="445"/>
      <c r="S2200" s="445"/>
      <c r="T2200" s="426"/>
      <c r="U2200" s="1"/>
      <c r="V2200" s="1"/>
      <c r="W2200" s="1"/>
      <c r="X2200" s="1"/>
      <c r="Y2200" s="1"/>
      <c r="Z2200" s="1"/>
      <c r="AA2200" s="1"/>
    </row>
    <row r="2201" spans="1:31" customHeight="1" ht="29.45" s="260" customFormat="1">
      <c r="A2201" s="302"/>
      <c r="B2201" s="266" t="s">
        <v>2665</v>
      </c>
      <c r="C2201" s="310" t="s">
        <v>488</v>
      </c>
      <c r="D2201" s="181" t="s">
        <v>20</v>
      </c>
      <c r="E2201" s="264"/>
      <c r="F2201" s="587" t="s">
        <v>595</v>
      </c>
      <c r="G2201" s="588"/>
      <c r="H2201" s="588"/>
      <c r="I2201" s="589"/>
      <c r="J2201" s="257" t="s">
        <v>23</v>
      </c>
      <c r="K2201" s="259">
        <f>SUM(L2201:M2201)</f>
        <v>500000</v>
      </c>
      <c r="L2201" s="288">
        <v>500000</v>
      </c>
      <c r="M2201" s="259"/>
      <c r="O2201" s="1"/>
      <c r="P2201" s="196"/>
      <c r="Q2201" s="451"/>
      <c r="R2201" s="445"/>
      <c r="S2201" s="445"/>
      <c r="T2201" s="426"/>
      <c r="U2201" s="1"/>
      <c r="V2201" s="1"/>
      <c r="W2201" s="1"/>
      <c r="X2201" s="1"/>
      <c r="Y2201" s="1"/>
      <c r="Z2201" s="1"/>
      <c r="AA2201" s="1"/>
    </row>
    <row r="2202" spans="1:31" s="260" customFormat="1">
      <c r="A2202" s="302"/>
      <c r="B2202" s="264" t="s">
        <v>2666</v>
      </c>
      <c r="C2202" s="310" t="s">
        <v>488</v>
      </c>
      <c r="D2202" s="181" t="s">
        <v>20</v>
      </c>
      <c r="E2202" s="264"/>
      <c r="F2202" s="587" t="s">
        <v>973</v>
      </c>
      <c r="G2202" s="588"/>
      <c r="H2202" s="588"/>
      <c r="I2202" s="589"/>
      <c r="J2202" s="257" t="s">
        <v>23</v>
      </c>
      <c r="K2202" s="259">
        <f>SUM(L2202:M2202)</f>
        <v>500000</v>
      </c>
      <c r="L2202" s="288">
        <v>500000</v>
      </c>
      <c r="M2202" s="259"/>
      <c r="O2202" s="1"/>
      <c r="P2202" s="196"/>
      <c r="Q2202" s="451"/>
      <c r="R2202" s="445"/>
      <c r="S2202" s="445"/>
      <c r="T2202" s="426"/>
      <c r="U2202" s="1"/>
      <c r="V2202" s="1"/>
      <c r="W2202" s="1"/>
      <c r="X2202" s="1"/>
      <c r="Y2202" s="1"/>
      <c r="Z2202" s="1"/>
      <c r="AA2202" s="1"/>
    </row>
    <row r="2203" spans="1:31" s="260" customFormat="1">
      <c r="A2203" s="302"/>
      <c r="B2203" s="264" t="s">
        <v>2667</v>
      </c>
      <c r="C2203" s="310" t="s">
        <v>488</v>
      </c>
      <c r="D2203" s="181" t="s">
        <v>20</v>
      </c>
      <c r="E2203" s="264"/>
      <c r="F2203" s="587" t="s">
        <v>962</v>
      </c>
      <c r="G2203" s="588"/>
      <c r="H2203" s="588"/>
      <c r="I2203" s="589"/>
      <c r="J2203" s="257" t="s">
        <v>23</v>
      </c>
      <c r="K2203" s="259">
        <f>SUM(L2203:M2203)</f>
        <v>200000</v>
      </c>
      <c r="L2203" s="288">
        <v>200000</v>
      </c>
      <c r="M2203" s="259"/>
      <c r="O2203" s="1"/>
      <c r="P2203" s="196"/>
      <c r="Q2203" s="451"/>
      <c r="R2203" s="445"/>
      <c r="S2203" s="445"/>
      <c r="T2203" s="426"/>
      <c r="U2203" s="1"/>
      <c r="V2203" s="1"/>
      <c r="W2203" s="1"/>
      <c r="X2203" s="1"/>
      <c r="Y2203" s="1"/>
      <c r="Z2203" s="1"/>
      <c r="AA2203" s="1"/>
    </row>
    <row r="2204" spans="1:31" s="259" customFormat="1">
      <c r="A2204" s="264"/>
      <c r="B2204" s="264" t="s">
        <v>2668</v>
      </c>
      <c r="C2204" s="310" t="s">
        <v>488</v>
      </c>
      <c r="D2204" s="181" t="s">
        <v>20</v>
      </c>
      <c r="E2204" s="264"/>
      <c r="F2204" s="587" t="s">
        <v>973</v>
      </c>
      <c r="G2204" s="588"/>
      <c r="H2204" s="588"/>
      <c r="I2204" s="589"/>
      <c r="J2204" s="257" t="s">
        <v>23</v>
      </c>
      <c r="K2204" s="259">
        <f>SUM(L2204:M2204)</f>
        <v>500000</v>
      </c>
      <c r="L2204" s="288">
        <v>500000</v>
      </c>
      <c r="N2204" s="260"/>
      <c r="O2204" s="1"/>
      <c r="P2204" s="196"/>
      <c r="Q2204" s="451"/>
      <c r="R2204" s="445"/>
      <c r="S2204" s="445"/>
      <c r="T2204" s="426"/>
      <c r="U2204" s="1"/>
      <c r="V2204" s="1"/>
      <c r="W2204" s="1"/>
      <c r="X2204" s="1"/>
      <c r="Y2204" s="1"/>
      <c r="Z2204" s="1"/>
      <c r="AA2204" s="1"/>
    </row>
    <row r="2205" spans="1:31" customHeight="1" ht="21.75" s="259" customFormat="1">
      <c r="A2205" s="264"/>
      <c r="B2205" s="266" t="s">
        <v>2669</v>
      </c>
      <c r="C2205" s="310" t="s">
        <v>488</v>
      </c>
      <c r="D2205" s="181" t="s">
        <v>20</v>
      </c>
      <c r="E2205" s="264"/>
      <c r="F2205" s="587" t="s">
        <v>2264</v>
      </c>
      <c r="G2205" s="588"/>
      <c r="H2205" s="588"/>
      <c r="I2205" s="589"/>
      <c r="J2205" s="257" t="s">
        <v>23</v>
      </c>
      <c r="K2205" s="259">
        <f>SUM(L2205:M2205)</f>
        <v>300000</v>
      </c>
      <c r="L2205" s="288">
        <v>300000</v>
      </c>
      <c r="N2205" s="260"/>
      <c r="O2205" s="1"/>
      <c r="P2205" s="196"/>
      <c r="Q2205" s="451"/>
      <c r="R2205" s="445"/>
      <c r="S2205" s="445"/>
      <c r="T2205" s="426"/>
      <c r="U2205" s="1"/>
      <c r="V2205" s="1"/>
      <c r="W2205" s="1"/>
      <c r="X2205" s="1"/>
      <c r="Y2205" s="1"/>
      <c r="Z2205" s="1"/>
      <c r="AA2205" s="1"/>
    </row>
    <row r="2206" spans="1:31" customHeight="1" ht="23.25" s="259" customFormat="1">
      <c r="A2206" s="264"/>
      <c r="B2206" s="266" t="s">
        <v>2670</v>
      </c>
      <c r="C2206" s="310" t="s">
        <v>488</v>
      </c>
      <c r="D2206" s="181" t="s">
        <v>20</v>
      </c>
      <c r="E2206" s="264"/>
      <c r="F2206" s="587" t="s">
        <v>933</v>
      </c>
      <c r="G2206" s="588"/>
      <c r="H2206" s="588"/>
      <c r="I2206" s="589"/>
      <c r="J2206" s="257" t="s">
        <v>23</v>
      </c>
      <c r="K2206" s="259">
        <f>SUM(L2206:M2206)</f>
        <v>100000</v>
      </c>
      <c r="L2206" s="288">
        <v>100000</v>
      </c>
      <c r="N2206" s="260"/>
      <c r="O2206" s="1"/>
      <c r="P2206" s="196"/>
      <c r="Q2206" s="451"/>
      <c r="R2206" s="445"/>
      <c r="S2206" s="445"/>
      <c r="T2206" s="426"/>
      <c r="U2206" s="1"/>
      <c r="V2206" s="1"/>
      <c r="W2206" s="1"/>
      <c r="X2206" s="1"/>
      <c r="Y2206" s="1"/>
      <c r="Z2206" s="1"/>
      <c r="AA2206" s="1"/>
    </row>
    <row r="2207" spans="1:31" s="259" customFormat="1">
      <c r="A2207" s="264"/>
      <c r="B2207" s="264" t="s">
        <v>437</v>
      </c>
      <c r="C2207" s="310" t="s">
        <v>488</v>
      </c>
      <c r="D2207" s="181" t="s">
        <v>20</v>
      </c>
      <c r="E2207" s="264"/>
      <c r="F2207" s="587" t="s">
        <v>2261</v>
      </c>
      <c r="G2207" s="588"/>
      <c r="H2207" s="588"/>
      <c r="I2207" s="589"/>
      <c r="J2207" s="257" t="s">
        <v>23</v>
      </c>
      <c r="K2207" s="259">
        <f>SUM(L2207:M2207)</f>
        <v>100000</v>
      </c>
      <c r="L2207" s="288">
        <v>100000</v>
      </c>
      <c r="N2207" s="260"/>
      <c r="O2207" s="1"/>
      <c r="P2207" s="196"/>
      <c r="Q2207" s="451"/>
      <c r="R2207" s="445"/>
      <c r="S2207" s="445"/>
      <c r="T2207" s="426"/>
      <c r="U2207" s="1"/>
      <c r="V2207" s="1"/>
      <c r="W2207" s="1"/>
      <c r="X2207" s="1"/>
      <c r="Y2207" s="1"/>
      <c r="Z2207" s="1"/>
      <c r="AA2207" s="1"/>
    </row>
    <row r="2208" spans="1:31" customHeight="1" ht="22.5" s="259" customFormat="1">
      <c r="A2208" s="264"/>
      <c r="B2208" s="266" t="s">
        <v>2671</v>
      </c>
      <c r="C2208" s="310" t="s">
        <v>488</v>
      </c>
      <c r="D2208" s="181" t="s">
        <v>20</v>
      </c>
      <c r="E2208" s="264"/>
      <c r="F2208" s="587" t="s">
        <v>962</v>
      </c>
      <c r="G2208" s="588"/>
      <c r="H2208" s="588"/>
      <c r="I2208" s="589"/>
      <c r="J2208" s="257" t="s">
        <v>23</v>
      </c>
      <c r="K2208" s="259">
        <f>SUM(L2208:M2208)</f>
        <v>200000</v>
      </c>
      <c r="L2208" s="288">
        <v>200000</v>
      </c>
      <c r="N2208" s="260"/>
      <c r="O2208" s="1"/>
      <c r="P2208" s="196"/>
      <c r="Q2208" s="451"/>
      <c r="R2208" s="445"/>
      <c r="S2208" s="445"/>
      <c r="T2208" s="426"/>
      <c r="U2208" s="1"/>
      <c r="V2208" s="1"/>
      <c r="W2208" s="1"/>
      <c r="X2208" s="1"/>
      <c r="Y2208" s="1"/>
      <c r="Z2208" s="1"/>
      <c r="AA2208" s="1"/>
    </row>
    <row r="2209" spans="1:31" customHeight="1" ht="18" s="259" customFormat="1">
      <c r="A2209" s="264"/>
      <c r="B2209" s="266" t="s">
        <v>2672</v>
      </c>
      <c r="C2209" s="310" t="s">
        <v>488</v>
      </c>
      <c r="D2209" s="181" t="s">
        <v>20</v>
      </c>
      <c r="E2209" s="264"/>
      <c r="F2209" s="587" t="s">
        <v>2673</v>
      </c>
      <c r="G2209" s="588"/>
      <c r="H2209" s="588"/>
      <c r="I2209" s="589"/>
      <c r="J2209" s="257" t="s">
        <v>23</v>
      </c>
      <c r="K2209" s="259">
        <f>SUM(L2209:M2209)</f>
        <v>4000000</v>
      </c>
      <c r="L2209" s="288">
        <v>4000000</v>
      </c>
      <c r="N2209" s="260"/>
      <c r="O2209" s="1"/>
      <c r="P2209" s="196"/>
      <c r="Q2209" s="451"/>
      <c r="R2209" s="445"/>
      <c r="S2209" s="445"/>
      <c r="T2209" s="426"/>
      <c r="U2209" s="1"/>
      <c r="V2209" s="1"/>
      <c r="W2209" s="1"/>
      <c r="X2209" s="1"/>
      <c r="Y2209" s="1"/>
      <c r="Z2209" s="1"/>
      <c r="AA2209" s="1"/>
    </row>
    <row r="2210" spans="1:31" s="259" customFormat="1">
      <c r="A2210" s="258"/>
      <c r="B2210" s="258"/>
      <c r="C2210" s="258"/>
      <c r="D2210" s="258"/>
      <c r="E2210" s="258"/>
      <c r="F2210" s="587"/>
      <c r="G2210" s="588"/>
      <c r="H2210" s="588"/>
      <c r="I2210" s="589"/>
      <c r="J2210" s="258"/>
      <c r="L2210" s="258"/>
      <c r="N2210" s="260"/>
      <c r="O2210" s="1"/>
      <c r="P2210" s="196"/>
      <c r="Q2210" s="451"/>
      <c r="R2210" s="445"/>
      <c r="S2210" s="445"/>
      <c r="T2210" s="426"/>
      <c r="U2210" s="1"/>
      <c r="V2210" s="1"/>
      <c r="W2210" s="1"/>
      <c r="X2210" s="1"/>
      <c r="Y2210" s="1"/>
      <c r="Z2210" s="1"/>
      <c r="AA2210" s="1"/>
    </row>
    <row r="2211" spans="1:31" s="259" customFormat="1">
      <c r="A2211" s="302" t="s">
        <v>179</v>
      </c>
      <c r="B2211" s="311"/>
      <c r="C2211" s="311"/>
      <c r="D2211" s="234"/>
      <c r="E2211" s="234"/>
      <c r="F2211" s="587"/>
      <c r="G2211" s="588"/>
      <c r="H2211" s="588"/>
      <c r="I2211" s="589"/>
      <c r="J2211" s="258"/>
      <c r="L2211" s="312"/>
      <c r="N2211" s="260"/>
      <c r="O2211" s="1"/>
      <c r="P2211" s="196"/>
      <c r="Q2211" s="451"/>
      <c r="R2211" s="445"/>
      <c r="S2211" s="445"/>
      <c r="T2211" s="426"/>
      <c r="U2211" s="1"/>
      <c r="V2211" s="1"/>
      <c r="W2211" s="1"/>
      <c r="X2211" s="1"/>
      <c r="Y2211" s="1"/>
      <c r="Z2211" s="1"/>
      <c r="AA2211" s="1"/>
    </row>
    <row r="2212" spans="1:31" customHeight="1" ht="27.75" s="259" customFormat="1">
      <c r="A2212" s="264"/>
      <c r="B2212" s="266" t="s">
        <v>2674</v>
      </c>
      <c r="C2212" s="266" t="s">
        <v>2675</v>
      </c>
      <c r="D2212" s="181" t="s">
        <v>20</v>
      </c>
      <c r="E2212" s="234"/>
      <c r="F2212" s="587"/>
      <c r="G2212" s="588"/>
      <c r="H2212" s="588"/>
      <c r="I2212" s="589"/>
      <c r="J2212" s="257" t="s">
        <v>23</v>
      </c>
      <c r="K2212" s="259">
        <f>SUM(L2212:M2212)</f>
        <v>4000000</v>
      </c>
      <c r="L2212" s="312">
        <v>4000000</v>
      </c>
      <c r="N2212" s="260"/>
      <c r="O2212" s="1"/>
      <c r="P2212" s="196"/>
      <c r="Q2212" s="451"/>
      <c r="R2212" s="445"/>
      <c r="S2212" s="445"/>
      <c r="T2212" s="426"/>
      <c r="U2212" s="1"/>
      <c r="V2212" s="1"/>
      <c r="W2212" s="1"/>
      <c r="X2212" s="1"/>
      <c r="Y2212" s="1"/>
      <c r="Z2212" s="1"/>
      <c r="AA2212" s="1"/>
    </row>
    <row r="2213" spans="1:31" s="259" customFormat="1">
      <c r="A2213" s="258"/>
      <c r="B2213" s="258"/>
      <c r="C2213" s="258"/>
      <c r="D2213" s="258"/>
      <c r="E2213" s="258"/>
      <c r="F2213" s="587"/>
      <c r="G2213" s="588"/>
      <c r="H2213" s="588"/>
      <c r="I2213" s="589"/>
      <c r="J2213" s="258"/>
      <c r="L2213" s="258"/>
      <c r="N2213" s="260"/>
      <c r="O2213" s="1"/>
      <c r="P2213" s="196"/>
      <c r="Q2213" s="451"/>
      <c r="R2213" s="445"/>
      <c r="S2213" s="445"/>
      <c r="T2213" s="426"/>
      <c r="U2213" s="1"/>
      <c r="V2213" s="1"/>
      <c r="W2213" s="1"/>
      <c r="X2213" s="1"/>
      <c r="Y2213" s="1"/>
      <c r="Z2213" s="1"/>
      <c r="AA2213" s="1"/>
    </row>
    <row r="2214" spans="1:31" s="259" customFormat="1">
      <c r="A2214" s="302" t="s">
        <v>2676</v>
      </c>
      <c r="B2214" s="302"/>
      <c r="C2214" s="302"/>
      <c r="D2214" s="302"/>
      <c r="E2214" s="302"/>
      <c r="F2214" s="587"/>
      <c r="G2214" s="588"/>
      <c r="H2214" s="588"/>
      <c r="I2214" s="589"/>
      <c r="J2214" s="258"/>
      <c r="L2214" s="313"/>
      <c r="N2214" s="260"/>
      <c r="O2214" s="1"/>
      <c r="P2214" s="196"/>
      <c r="Q2214" s="451"/>
      <c r="R2214" s="445"/>
      <c r="S2214" s="445"/>
      <c r="T2214" s="426"/>
      <c r="U2214" s="1"/>
      <c r="V2214" s="1"/>
      <c r="W2214" s="1"/>
      <c r="X2214" s="1"/>
      <c r="Y2214" s="1"/>
      <c r="Z2214" s="1"/>
      <c r="AA2214" s="1"/>
    </row>
    <row r="2215" spans="1:31" customHeight="1" ht="40.5" s="259" customFormat="1">
      <c r="A2215" s="302"/>
      <c r="B2215" s="266" t="s">
        <v>2677</v>
      </c>
      <c r="C2215" s="266" t="s">
        <v>355</v>
      </c>
      <c r="D2215" s="181" t="s">
        <v>20</v>
      </c>
      <c r="E2215" s="302"/>
      <c r="F2215" s="587"/>
      <c r="G2215" s="588"/>
      <c r="H2215" s="588"/>
      <c r="I2215" s="589"/>
      <c r="J2215" s="257" t="s">
        <v>23</v>
      </c>
      <c r="K2215" s="259">
        <f>SUM(L2215:M2215)</f>
        <v>1000000</v>
      </c>
      <c r="L2215" s="313">
        <v>1000000</v>
      </c>
      <c r="N2215" s="260"/>
      <c r="O2215" s="1"/>
      <c r="P2215" s="196"/>
      <c r="Q2215" s="451"/>
      <c r="R2215" s="445"/>
      <c r="S2215" s="445"/>
      <c r="T2215" s="426"/>
      <c r="U2215" s="1"/>
      <c r="V2215" s="1"/>
      <c r="W2215" s="1"/>
      <c r="X2215" s="1"/>
      <c r="Y2215" s="1"/>
      <c r="Z2215" s="1"/>
      <c r="AA2215" s="1"/>
    </row>
    <row r="2216" spans="1:31" s="259" customFormat="1">
      <c r="A2216" s="302"/>
      <c r="B2216" s="241"/>
      <c r="C2216" s="241"/>
      <c r="D2216" s="302"/>
      <c r="E2216" s="302"/>
      <c r="F2216" s="587"/>
      <c r="G2216" s="588"/>
      <c r="H2216" s="588"/>
      <c r="I2216" s="589"/>
      <c r="J2216" s="258"/>
      <c r="L2216" s="313"/>
      <c r="N2216" s="260"/>
      <c r="O2216" s="1"/>
      <c r="P2216" s="196"/>
      <c r="Q2216" s="451"/>
      <c r="R2216" s="445"/>
      <c r="S2216" s="445"/>
      <c r="T2216" s="426"/>
      <c r="U2216" s="1"/>
      <c r="V2216" s="1"/>
      <c r="W2216" s="1"/>
      <c r="X2216" s="1"/>
      <c r="Y2216" s="1"/>
      <c r="Z2216" s="1"/>
      <c r="AA2216" s="1"/>
    </row>
    <row r="2217" spans="1:31" s="259" customFormat="1">
      <c r="A2217" s="302" t="s">
        <v>183</v>
      </c>
      <c r="B2217" s="314"/>
      <c r="C2217" s="264"/>
      <c r="D2217" s="264"/>
      <c r="E2217" s="264"/>
      <c r="F2217" s="587"/>
      <c r="G2217" s="588"/>
      <c r="H2217" s="588"/>
      <c r="I2217" s="589"/>
      <c r="J2217" s="258"/>
      <c r="L2217" s="315"/>
      <c r="N2217" s="260"/>
      <c r="O2217" s="1"/>
      <c r="P2217" s="196"/>
      <c r="Q2217" s="451"/>
      <c r="R2217" s="445"/>
      <c r="S2217" s="445"/>
      <c r="T2217" s="426"/>
      <c r="U2217" s="1"/>
      <c r="V2217" s="1"/>
      <c r="W2217" s="1"/>
      <c r="X2217" s="1"/>
      <c r="Y2217" s="1"/>
      <c r="Z2217" s="1"/>
      <c r="AA2217" s="1"/>
    </row>
    <row r="2218" spans="1:31" customHeight="1" ht="54" s="259" customFormat="1">
      <c r="A2218" s="241"/>
      <c r="B2218" s="266" t="s">
        <v>2678</v>
      </c>
      <c r="C2218" s="266" t="s">
        <v>259</v>
      </c>
      <c r="D2218" s="181" t="s">
        <v>20</v>
      </c>
      <c r="E2218" s="181" t="s">
        <v>512</v>
      </c>
      <c r="F2218" s="587"/>
      <c r="G2218" s="588"/>
      <c r="H2218" s="588"/>
      <c r="I2218" s="589"/>
      <c r="J2218" s="257" t="s">
        <v>23</v>
      </c>
      <c r="K2218" s="259">
        <f>SUM(L2218:M2218)</f>
        <v>500000</v>
      </c>
      <c r="L2218" s="315">
        <v>500000</v>
      </c>
      <c r="N2218" s="260"/>
      <c r="O2218" s="1"/>
      <c r="P2218" s="196"/>
      <c r="Q2218" s="451"/>
      <c r="R2218" s="445"/>
      <c r="S2218" s="445"/>
      <c r="T2218" s="426"/>
      <c r="U2218" s="1"/>
      <c r="V2218" s="1"/>
      <c r="W2218" s="1"/>
      <c r="X2218" s="1"/>
      <c r="Y2218" s="1"/>
      <c r="Z2218" s="1"/>
      <c r="AA2218" s="1"/>
    </row>
    <row r="2219" spans="1:31" customHeight="1" ht="51" s="259" customFormat="1">
      <c r="A2219" s="241"/>
      <c r="B2219" s="264" t="s">
        <v>2679</v>
      </c>
      <c r="C2219" s="266" t="s">
        <v>259</v>
      </c>
      <c r="D2219" s="181" t="s">
        <v>20</v>
      </c>
      <c r="E2219" s="181" t="s">
        <v>512</v>
      </c>
      <c r="F2219" s="587"/>
      <c r="G2219" s="588"/>
      <c r="H2219" s="588"/>
      <c r="I2219" s="589"/>
      <c r="J2219" s="257" t="s">
        <v>23</v>
      </c>
      <c r="K2219" s="259">
        <f>SUM(L2219:M2219)</f>
        <v>450000</v>
      </c>
      <c r="L2219" s="315">
        <v>450000</v>
      </c>
      <c r="N2219" s="260"/>
      <c r="O2219" s="1"/>
      <c r="P2219" s="196"/>
      <c r="Q2219" s="451"/>
      <c r="R2219" s="445"/>
      <c r="S2219" s="445"/>
      <c r="T2219" s="426"/>
      <c r="U2219" s="1"/>
      <c r="V2219" s="1"/>
      <c r="W2219" s="1"/>
      <c r="X2219" s="1"/>
      <c r="Y2219" s="1"/>
      <c r="Z2219" s="1"/>
      <c r="AA2219" s="1"/>
    </row>
    <row r="2220" spans="1:31" customHeight="1" ht="51" s="259" customFormat="1">
      <c r="A2220" s="241"/>
      <c r="B2220" s="266" t="s">
        <v>2680</v>
      </c>
      <c r="C2220" s="266" t="s">
        <v>259</v>
      </c>
      <c r="D2220" s="181" t="s">
        <v>20</v>
      </c>
      <c r="E2220" s="181" t="s">
        <v>512</v>
      </c>
      <c r="F2220" s="587"/>
      <c r="G2220" s="588"/>
      <c r="H2220" s="588"/>
      <c r="I2220" s="589"/>
      <c r="J2220" s="257" t="s">
        <v>23</v>
      </c>
      <c r="K2220" s="259">
        <f>SUM(L2220:M2220)</f>
        <v>2000000</v>
      </c>
      <c r="L2220" s="315">
        <v>2000000</v>
      </c>
      <c r="N2220" s="260"/>
      <c r="O2220" s="1"/>
      <c r="P2220" s="196"/>
      <c r="Q2220" s="451"/>
      <c r="R2220" s="445"/>
      <c r="S2220" s="445"/>
      <c r="T2220" s="426"/>
      <c r="U2220" s="1"/>
      <c r="V2220" s="1"/>
      <c r="W2220" s="1"/>
      <c r="X2220" s="1"/>
      <c r="Y2220" s="1"/>
      <c r="Z2220" s="1"/>
      <c r="AA2220" s="1"/>
    </row>
    <row r="2221" spans="1:31" customHeight="1" ht="38.25" s="259" customFormat="1">
      <c r="A2221" s="241"/>
      <c r="B2221" s="266" t="s">
        <v>2681</v>
      </c>
      <c r="C2221" s="266" t="s">
        <v>259</v>
      </c>
      <c r="D2221" s="181" t="s">
        <v>20</v>
      </c>
      <c r="E2221" s="181" t="s">
        <v>512</v>
      </c>
      <c r="F2221" s="587"/>
      <c r="G2221" s="588"/>
      <c r="H2221" s="588"/>
      <c r="I2221" s="589"/>
      <c r="J2221" s="257" t="s">
        <v>23</v>
      </c>
      <c r="K2221" s="259">
        <f>SUM(L2221:M2221)</f>
        <v>400000</v>
      </c>
      <c r="L2221" s="315">
        <v>400000</v>
      </c>
      <c r="N2221" s="260"/>
      <c r="O2221" s="1"/>
      <c r="P2221" s="196"/>
      <c r="Q2221" s="451"/>
      <c r="R2221" s="445"/>
      <c r="S2221" s="445"/>
      <c r="T2221" s="426"/>
      <c r="U2221" s="1"/>
      <c r="V2221" s="1"/>
      <c r="W2221" s="1"/>
      <c r="X2221" s="1"/>
      <c r="Y2221" s="1"/>
      <c r="Z2221" s="1"/>
      <c r="AA2221" s="1"/>
    </row>
    <row r="2222" spans="1:31" s="259" customFormat="1">
      <c r="A2222" s="241"/>
      <c r="B2222" s="264" t="s">
        <v>823</v>
      </c>
      <c r="C2222" s="264"/>
      <c r="D2222" s="264"/>
      <c r="E2222" s="264"/>
      <c r="F2222" s="587"/>
      <c r="G2222" s="588"/>
      <c r="H2222" s="588"/>
      <c r="I2222" s="589"/>
      <c r="J2222" s="258"/>
      <c r="L2222" s="315"/>
      <c r="N2222" s="260"/>
      <c r="O2222" s="1"/>
      <c r="P2222" s="196"/>
      <c r="Q2222" s="451"/>
      <c r="R2222" s="445"/>
      <c r="S2222" s="445"/>
      <c r="T2222" s="426"/>
      <c r="U2222" s="1"/>
      <c r="V2222" s="1"/>
      <c r="W2222" s="1"/>
      <c r="X2222" s="1"/>
      <c r="Y2222" s="1"/>
      <c r="Z2222" s="1"/>
      <c r="AA2222" s="1"/>
    </row>
    <row r="2223" spans="1:31" customHeight="1" ht="54" s="259" customFormat="1">
      <c r="A2223" s="241"/>
      <c r="B2223" s="266" t="s">
        <v>2682</v>
      </c>
      <c r="C2223" s="266" t="s">
        <v>259</v>
      </c>
      <c r="D2223" s="181" t="s">
        <v>20</v>
      </c>
      <c r="E2223" s="181" t="s">
        <v>512</v>
      </c>
      <c r="F2223" s="587"/>
      <c r="G2223" s="588"/>
      <c r="H2223" s="588"/>
      <c r="I2223" s="589"/>
      <c r="J2223" s="257" t="s">
        <v>23</v>
      </c>
      <c r="K2223" s="259">
        <f>SUM(L2223:M2223)</f>
        <v>520000</v>
      </c>
      <c r="L2223" s="315">
        <v>520000</v>
      </c>
      <c r="N2223" s="260"/>
      <c r="O2223" s="1"/>
      <c r="P2223" s="196"/>
      <c r="Q2223" s="451"/>
      <c r="R2223" s="445"/>
      <c r="S2223" s="445"/>
      <c r="T2223" s="426"/>
      <c r="U2223" s="1"/>
      <c r="V2223" s="1"/>
      <c r="W2223" s="1"/>
      <c r="X2223" s="1"/>
      <c r="Y2223" s="1"/>
      <c r="Z2223" s="1"/>
      <c r="AA2223" s="1"/>
    </row>
    <row r="2224" spans="1:31" customHeight="1" ht="54" s="259" customFormat="1">
      <c r="A2224" s="241"/>
      <c r="B2224" s="266" t="s">
        <v>2683</v>
      </c>
      <c r="C2224" s="266" t="s">
        <v>259</v>
      </c>
      <c r="D2224" s="181" t="s">
        <v>20</v>
      </c>
      <c r="E2224" s="181" t="s">
        <v>512</v>
      </c>
      <c r="F2224" s="587"/>
      <c r="G2224" s="588"/>
      <c r="H2224" s="588"/>
      <c r="I2224" s="589"/>
      <c r="J2224" s="257" t="s">
        <v>23</v>
      </c>
      <c r="K2224" s="259">
        <f>SUM(L2224:M2224)</f>
        <v>70000</v>
      </c>
      <c r="L2224" s="315">
        <v>70000</v>
      </c>
      <c r="N2224" s="260"/>
      <c r="O2224" s="1"/>
      <c r="P2224" s="196"/>
      <c r="Q2224" s="451"/>
      <c r="R2224" s="445"/>
      <c r="S2224" s="445"/>
      <c r="T2224" s="426"/>
      <c r="U2224" s="1"/>
      <c r="V2224" s="1"/>
      <c r="W2224" s="1"/>
      <c r="X2224" s="1"/>
      <c r="Y2224" s="1"/>
      <c r="Z2224" s="1"/>
      <c r="AA2224" s="1"/>
    </row>
    <row r="2225" spans="1:31" customHeight="1" ht="54" s="259" customFormat="1">
      <c r="A2225" s="241"/>
      <c r="B2225" s="266" t="s">
        <v>2684</v>
      </c>
      <c r="C2225" s="266" t="s">
        <v>259</v>
      </c>
      <c r="D2225" s="181" t="s">
        <v>20</v>
      </c>
      <c r="E2225" s="181" t="s">
        <v>512</v>
      </c>
      <c r="F2225" s="587"/>
      <c r="G2225" s="588"/>
      <c r="H2225" s="588"/>
      <c r="I2225" s="589"/>
      <c r="J2225" s="257" t="s">
        <v>23</v>
      </c>
      <c r="K2225" s="259">
        <f>SUM(L2225:M2225)</f>
        <v>450000</v>
      </c>
      <c r="L2225" s="315">
        <v>450000</v>
      </c>
      <c r="N2225" s="260"/>
      <c r="O2225" s="1"/>
      <c r="P2225" s="196"/>
      <c r="Q2225" s="451"/>
      <c r="R2225" s="445"/>
      <c r="S2225" s="445"/>
      <c r="T2225" s="426"/>
      <c r="U2225" s="1"/>
      <c r="V2225" s="1"/>
      <c r="W2225" s="1"/>
      <c r="X2225" s="1"/>
      <c r="Y2225" s="1"/>
      <c r="Z2225" s="1"/>
      <c r="AA2225" s="1"/>
    </row>
    <row r="2226" spans="1:31" customHeight="1" ht="54.75" s="259" customFormat="1">
      <c r="A2226" s="241"/>
      <c r="B2226" s="266" t="s">
        <v>2685</v>
      </c>
      <c r="C2226" s="266" t="s">
        <v>259</v>
      </c>
      <c r="D2226" s="181" t="s">
        <v>20</v>
      </c>
      <c r="E2226" s="181" t="s">
        <v>512</v>
      </c>
      <c r="F2226" s="587"/>
      <c r="G2226" s="588"/>
      <c r="H2226" s="588"/>
      <c r="I2226" s="589"/>
      <c r="J2226" s="257" t="s">
        <v>23</v>
      </c>
      <c r="K2226" s="259">
        <f>SUM(L2226:M2226)</f>
        <v>100000</v>
      </c>
      <c r="L2226" s="315">
        <v>100000</v>
      </c>
      <c r="N2226" s="260"/>
      <c r="O2226" s="1"/>
      <c r="P2226" s="196"/>
      <c r="Q2226" s="451"/>
      <c r="R2226" s="445"/>
      <c r="S2226" s="445"/>
      <c r="T2226" s="426"/>
      <c r="U2226" s="1"/>
      <c r="V2226" s="1"/>
      <c r="W2226" s="1"/>
      <c r="X2226" s="1"/>
      <c r="Y2226" s="1"/>
      <c r="Z2226" s="1"/>
      <c r="AA2226" s="1"/>
    </row>
    <row r="2227" spans="1:31" s="259" customFormat="1">
      <c r="A2227" s="258"/>
      <c r="B2227" s="226"/>
      <c r="C2227" s="257"/>
      <c r="D2227" s="258"/>
      <c r="E2227" s="226"/>
      <c r="F2227" s="587"/>
      <c r="G2227" s="588"/>
      <c r="H2227" s="588"/>
      <c r="I2227" s="589"/>
      <c r="J2227" s="258"/>
      <c r="N2227" s="260"/>
      <c r="O2227" s="1"/>
      <c r="P2227" s="196"/>
      <c r="Q2227" s="451"/>
      <c r="R2227" s="445"/>
      <c r="S2227" s="445"/>
      <c r="T2227" s="426"/>
      <c r="U2227" s="1"/>
      <c r="V2227" s="1"/>
      <c r="W2227" s="1"/>
      <c r="X2227" s="1"/>
      <c r="Y2227" s="1"/>
      <c r="Z2227" s="1"/>
      <c r="AA2227" s="1"/>
    </row>
    <row r="2228" spans="1:31" customHeight="1" ht="25.5" s="259" customFormat="1">
      <c r="A2228" s="258"/>
      <c r="B2228" s="236" t="s">
        <v>2686</v>
      </c>
      <c r="C2228" s="181"/>
      <c r="D2228" s="258"/>
      <c r="E2228" s="226"/>
      <c r="F2228" s="587"/>
      <c r="G2228" s="588"/>
      <c r="H2228" s="588"/>
      <c r="I2228" s="589"/>
      <c r="J2228" s="258"/>
      <c r="N2228" s="260"/>
      <c r="O2228" s="1"/>
      <c r="P2228" s="196"/>
      <c r="Q2228" s="451"/>
      <c r="R2228" s="445"/>
      <c r="S2228" s="445"/>
      <c r="T2228" s="426"/>
      <c r="U2228" s="1"/>
      <c r="V2228" s="1"/>
      <c r="W2228" s="1"/>
      <c r="X2228" s="1"/>
      <c r="Y2228" s="1"/>
      <c r="Z2228" s="1"/>
      <c r="AA2228" s="1"/>
    </row>
    <row r="2229" spans="1:31" customHeight="1" ht="51" s="259" customFormat="1">
      <c r="A2229" s="258"/>
      <c r="B2229" s="236" t="s">
        <v>2687</v>
      </c>
      <c r="C2229" s="181" t="s">
        <v>452</v>
      </c>
      <c r="D2229" s="181" t="s">
        <v>20</v>
      </c>
      <c r="E2229" s="181" t="s">
        <v>512</v>
      </c>
      <c r="F2229" s="587" t="s">
        <v>958</v>
      </c>
      <c r="G2229" s="588"/>
      <c r="H2229" s="588"/>
      <c r="I2229" s="589"/>
      <c r="J2229" s="257" t="s">
        <v>23</v>
      </c>
      <c r="K2229" s="259">
        <f>SUM(L2229:M2229)</f>
        <v>400000</v>
      </c>
      <c r="L2229" s="259">
        <v>400000</v>
      </c>
      <c r="N2229" s="260"/>
      <c r="O2229" s="1"/>
      <c r="P2229" s="196"/>
      <c r="Q2229" s="451"/>
      <c r="R2229" s="445"/>
      <c r="S2229" s="445"/>
      <c r="T2229" s="426"/>
      <c r="U2229" s="1"/>
      <c r="V2229" s="1"/>
      <c r="W2229" s="1"/>
      <c r="X2229" s="1"/>
      <c r="Y2229" s="1"/>
      <c r="Z2229" s="1"/>
      <c r="AA2229" s="1"/>
    </row>
    <row r="2230" spans="1:31" s="259" customFormat="1">
      <c r="A2230" s="258"/>
      <c r="B2230" s="236" t="s">
        <v>2688</v>
      </c>
      <c r="C2230" s="257"/>
      <c r="D2230" s="258"/>
      <c r="E2230" s="226"/>
      <c r="F2230" s="587"/>
      <c r="G2230" s="588"/>
      <c r="H2230" s="588"/>
      <c r="I2230" s="589"/>
      <c r="J2230" s="258"/>
      <c r="N2230" s="260"/>
      <c r="O2230" s="1"/>
      <c r="P2230" s="196"/>
      <c r="Q2230" s="451"/>
      <c r="R2230" s="445"/>
      <c r="S2230" s="445"/>
      <c r="T2230" s="426"/>
      <c r="U2230" s="1"/>
      <c r="V2230" s="1"/>
      <c r="W2230" s="1"/>
      <c r="X2230" s="1"/>
      <c r="Y2230" s="1"/>
      <c r="Z2230" s="1"/>
      <c r="AA2230" s="1"/>
    </row>
    <row r="2231" spans="1:31" customHeight="1" ht="51" s="259" customFormat="1">
      <c r="A2231" s="258"/>
      <c r="B2231" s="241" t="s">
        <v>2689</v>
      </c>
      <c r="C2231" s="181" t="s">
        <v>452</v>
      </c>
      <c r="D2231" s="181" t="s">
        <v>20</v>
      </c>
      <c r="E2231" s="181" t="s">
        <v>512</v>
      </c>
      <c r="F2231" s="587" t="s">
        <v>958</v>
      </c>
      <c r="G2231" s="588"/>
      <c r="H2231" s="588"/>
      <c r="I2231" s="589"/>
      <c r="J2231" s="257" t="s">
        <v>23</v>
      </c>
      <c r="K2231" s="259">
        <f>SUM(L2231:M2231)</f>
        <v>200000</v>
      </c>
      <c r="L2231" s="259">
        <v>200000</v>
      </c>
      <c r="N2231" s="260"/>
      <c r="O2231" s="1"/>
      <c r="P2231" s="196"/>
      <c r="Q2231" s="451"/>
      <c r="R2231" s="445"/>
      <c r="S2231" s="445"/>
      <c r="T2231" s="426"/>
      <c r="U2231" s="1"/>
      <c r="V2231" s="1"/>
      <c r="W2231" s="1"/>
      <c r="X2231" s="1"/>
      <c r="Y2231" s="1"/>
      <c r="Z2231" s="1"/>
      <c r="AA2231" s="1"/>
    </row>
    <row r="2232" spans="1:31" customHeight="1" ht="51" s="259" customFormat="1">
      <c r="A2232" s="258"/>
      <c r="B2232" s="241" t="s">
        <v>2690</v>
      </c>
      <c r="C2232" s="181" t="s">
        <v>452</v>
      </c>
      <c r="D2232" s="181" t="s">
        <v>20</v>
      </c>
      <c r="E2232" s="181" t="s">
        <v>512</v>
      </c>
      <c r="F2232" s="587" t="s">
        <v>958</v>
      </c>
      <c r="G2232" s="588"/>
      <c r="H2232" s="588"/>
      <c r="I2232" s="589"/>
      <c r="J2232" s="257" t="s">
        <v>23</v>
      </c>
      <c r="K2232" s="259">
        <f>SUM(L2232:M2232)</f>
        <v>40000</v>
      </c>
      <c r="L2232" s="259">
        <v>40000</v>
      </c>
      <c r="N2232" s="260"/>
      <c r="O2232" s="1"/>
      <c r="P2232" s="196"/>
      <c r="Q2232" s="451"/>
      <c r="R2232" s="445"/>
      <c r="S2232" s="445"/>
      <c r="T2232" s="426"/>
      <c r="U2232" s="1"/>
      <c r="V2232" s="1"/>
      <c r="W2232" s="1"/>
      <c r="X2232" s="1"/>
      <c r="Y2232" s="1"/>
      <c r="Z2232" s="1"/>
      <c r="AA2232" s="1"/>
    </row>
    <row r="2233" spans="1:31" s="259" customFormat="1">
      <c r="A2233" s="258"/>
      <c r="B2233" s="395" t="s">
        <v>2691</v>
      </c>
      <c r="C2233" s="395"/>
      <c r="D2233" s="258"/>
      <c r="E2233" s="226"/>
      <c r="F2233" s="587"/>
      <c r="G2233" s="588"/>
      <c r="H2233" s="588"/>
      <c r="I2233" s="589"/>
      <c r="J2233" s="258"/>
      <c r="N2233" s="260"/>
      <c r="O2233" s="1"/>
      <c r="P2233" s="196"/>
      <c r="Q2233" s="451"/>
      <c r="R2233" s="445"/>
      <c r="S2233" s="445"/>
      <c r="T2233" s="426"/>
      <c r="U2233" s="1"/>
      <c r="V2233" s="1"/>
      <c r="W2233" s="1"/>
      <c r="X2233" s="1"/>
      <c r="Y2233" s="1"/>
      <c r="Z2233" s="1"/>
      <c r="AA2233" s="1"/>
    </row>
    <row r="2234" spans="1:31" customHeight="1" ht="51" s="259" customFormat="1">
      <c r="A2234" s="258"/>
      <c r="B2234" s="337" t="s">
        <v>2692</v>
      </c>
      <c r="C2234" s="181" t="s">
        <v>452</v>
      </c>
      <c r="D2234" s="181" t="s">
        <v>20</v>
      </c>
      <c r="E2234" s="181" t="s">
        <v>512</v>
      </c>
      <c r="F2234" s="587" t="s">
        <v>966</v>
      </c>
      <c r="G2234" s="588"/>
      <c r="H2234" s="588"/>
      <c r="I2234" s="589"/>
      <c r="J2234" s="257" t="s">
        <v>23</v>
      </c>
      <c r="K2234" s="259">
        <f>SUM(L2234:M2234)</f>
        <v>12000</v>
      </c>
      <c r="L2234" s="259">
        <v>12000</v>
      </c>
      <c r="N2234" s="260"/>
      <c r="O2234" s="1"/>
      <c r="P2234" s="196"/>
      <c r="Q2234" s="451"/>
      <c r="R2234" s="445"/>
      <c r="S2234" s="445"/>
      <c r="T2234" s="426"/>
      <c r="U2234" s="1"/>
      <c r="V2234" s="1"/>
      <c r="W2234" s="1"/>
      <c r="X2234" s="1"/>
      <c r="Y2234" s="1"/>
      <c r="Z2234" s="1"/>
      <c r="AA2234" s="1"/>
    </row>
    <row r="2235" spans="1:31" customHeight="1" ht="51" s="259" customFormat="1">
      <c r="A2235" s="258"/>
      <c r="B2235" s="337" t="s">
        <v>2693</v>
      </c>
      <c r="C2235" s="181" t="s">
        <v>452</v>
      </c>
      <c r="D2235" s="181" t="s">
        <v>20</v>
      </c>
      <c r="E2235" s="181" t="s">
        <v>512</v>
      </c>
      <c r="F2235" s="587" t="s">
        <v>966</v>
      </c>
      <c r="G2235" s="588"/>
      <c r="H2235" s="588"/>
      <c r="I2235" s="589"/>
      <c r="J2235" s="257" t="s">
        <v>23</v>
      </c>
      <c r="K2235" s="259">
        <f>SUM(L2235:M2235)</f>
        <v>15000</v>
      </c>
      <c r="L2235" s="259">
        <v>15000</v>
      </c>
      <c r="N2235" s="260"/>
      <c r="O2235" s="1"/>
      <c r="P2235" s="196"/>
      <c r="Q2235" s="451"/>
      <c r="R2235" s="445"/>
      <c r="S2235" s="445"/>
      <c r="T2235" s="426"/>
      <c r="U2235" s="1"/>
      <c r="V2235" s="1"/>
      <c r="W2235" s="1"/>
      <c r="X2235" s="1"/>
      <c r="Y2235" s="1"/>
      <c r="Z2235" s="1"/>
      <c r="AA2235" s="1"/>
    </row>
    <row r="2236" spans="1:31" customHeight="1" ht="51" s="259" customFormat="1">
      <c r="A2236" s="258"/>
      <c r="B2236" s="266" t="s">
        <v>1121</v>
      </c>
      <c r="C2236" s="181" t="s">
        <v>452</v>
      </c>
      <c r="D2236" s="181" t="s">
        <v>20</v>
      </c>
      <c r="E2236" s="181" t="s">
        <v>512</v>
      </c>
      <c r="F2236" s="587" t="s">
        <v>966</v>
      </c>
      <c r="G2236" s="588"/>
      <c r="H2236" s="588"/>
      <c r="I2236" s="589"/>
      <c r="J2236" s="257" t="s">
        <v>23</v>
      </c>
      <c r="K2236" s="259">
        <f>SUM(L2236:M2236)</f>
        <v>3700</v>
      </c>
      <c r="L2236" s="259">
        <v>3700</v>
      </c>
      <c r="N2236" s="260"/>
      <c r="O2236" s="1"/>
      <c r="P2236" s="196"/>
      <c r="Q2236" s="451"/>
      <c r="R2236" s="445"/>
      <c r="S2236" s="445"/>
      <c r="T2236" s="426"/>
      <c r="U2236" s="1"/>
      <c r="V2236" s="1"/>
      <c r="W2236" s="1"/>
      <c r="X2236" s="1"/>
      <c r="Y2236" s="1"/>
      <c r="Z2236" s="1"/>
      <c r="AA2236" s="1"/>
    </row>
    <row r="2237" spans="1:31" customHeight="1" ht="51" s="259" customFormat="1">
      <c r="A2237" s="258"/>
      <c r="B2237" s="266" t="s">
        <v>2694</v>
      </c>
      <c r="C2237" s="181" t="s">
        <v>452</v>
      </c>
      <c r="D2237" s="181" t="s">
        <v>20</v>
      </c>
      <c r="E2237" s="181" t="s">
        <v>512</v>
      </c>
      <c r="F2237" s="587" t="s">
        <v>966</v>
      </c>
      <c r="G2237" s="588"/>
      <c r="H2237" s="588"/>
      <c r="I2237" s="589"/>
      <c r="J2237" s="257" t="s">
        <v>23</v>
      </c>
      <c r="K2237" s="259">
        <f>SUM(L2237:M2237)</f>
        <v>2500</v>
      </c>
      <c r="L2237" s="259">
        <v>2500</v>
      </c>
      <c r="N2237" s="260"/>
      <c r="O2237" s="1"/>
      <c r="P2237" s="196"/>
      <c r="Q2237" s="451"/>
      <c r="R2237" s="445"/>
      <c r="S2237" s="445"/>
      <c r="T2237" s="426"/>
      <c r="U2237" s="1"/>
      <c r="V2237" s="1"/>
      <c r="W2237" s="1"/>
      <c r="X2237" s="1"/>
      <c r="Y2237" s="1"/>
      <c r="Z2237" s="1"/>
      <c r="AA2237" s="1"/>
    </row>
    <row r="2238" spans="1:31" customHeight="1" ht="51" s="259" customFormat="1">
      <c r="A2238" s="258"/>
      <c r="B2238" s="266" t="s">
        <v>2695</v>
      </c>
      <c r="C2238" s="181" t="s">
        <v>452</v>
      </c>
      <c r="D2238" s="181" t="s">
        <v>20</v>
      </c>
      <c r="E2238" s="181" t="s">
        <v>512</v>
      </c>
      <c r="F2238" s="587" t="s">
        <v>966</v>
      </c>
      <c r="G2238" s="588"/>
      <c r="H2238" s="588"/>
      <c r="I2238" s="589"/>
      <c r="J2238" s="257" t="s">
        <v>23</v>
      </c>
      <c r="K2238" s="259">
        <f>SUM(L2238:M2238)</f>
        <v>2100</v>
      </c>
      <c r="L2238" s="259">
        <v>2100</v>
      </c>
      <c r="N2238" s="260"/>
      <c r="O2238" s="1"/>
      <c r="P2238" s="196"/>
      <c r="Q2238" s="451"/>
      <c r="R2238" s="445"/>
      <c r="S2238" s="445"/>
      <c r="T2238" s="426"/>
      <c r="U2238" s="1"/>
      <c r="V2238" s="1"/>
      <c r="W2238" s="1"/>
      <c r="X2238" s="1"/>
      <c r="Y2238" s="1"/>
      <c r="Z2238" s="1"/>
      <c r="AA2238" s="1"/>
    </row>
    <row r="2239" spans="1:31" customHeight="1" ht="51" s="259" customFormat="1">
      <c r="A2239" s="258"/>
      <c r="B2239" s="266" t="s">
        <v>2696</v>
      </c>
      <c r="C2239" s="181" t="s">
        <v>452</v>
      </c>
      <c r="D2239" s="181" t="s">
        <v>20</v>
      </c>
      <c r="E2239" s="181" t="s">
        <v>512</v>
      </c>
      <c r="F2239" s="587" t="s">
        <v>966</v>
      </c>
      <c r="G2239" s="588"/>
      <c r="H2239" s="588"/>
      <c r="I2239" s="589"/>
      <c r="J2239" s="257" t="s">
        <v>23</v>
      </c>
      <c r="K2239" s="259">
        <f>SUM(L2239:M2239)</f>
        <v>4920</v>
      </c>
      <c r="L2239" s="259">
        <v>4920</v>
      </c>
      <c r="N2239" s="260"/>
      <c r="O2239" s="1"/>
      <c r="P2239" s="196"/>
      <c r="Q2239" s="451"/>
      <c r="R2239" s="445"/>
      <c r="S2239" s="445"/>
      <c r="T2239" s="426"/>
      <c r="U2239" s="1"/>
      <c r="V2239" s="1"/>
      <c r="W2239" s="1"/>
      <c r="X2239" s="1"/>
      <c r="Y2239" s="1"/>
      <c r="Z2239" s="1"/>
      <c r="AA2239" s="1"/>
    </row>
    <row r="2240" spans="1:31" customHeight="1" ht="51" s="259" customFormat="1">
      <c r="A2240" s="258"/>
      <c r="B2240" s="266" t="s">
        <v>2697</v>
      </c>
      <c r="C2240" s="181" t="s">
        <v>452</v>
      </c>
      <c r="D2240" s="181" t="s">
        <v>20</v>
      </c>
      <c r="E2240" s="181" t="s">
        <v>512</v>
      </c>
      <c r="F2240" s="587" t="s">
        <v>966</v>
      </c>
      <c r="G2240" s="588"/>
      <c r="H2240" s="588"/>
      <c r="I2240" s="589"/>
      <c r="J2240" s="257" t="s">
        <v>23</v>
      </c>
      <c r="K2240" s="259">
        <f>SUM(L2240:M2240)</f>
        <v>1955</v>
      </c>
      <c r="L2240" s="259">
        <v>1955</v>
      </c>
      <c r="N2240" s="260"/>
      <c r="O2240" s="1"/>
      <c r="P2240" s="196"/>
      <c r="Q2240" s="451"/>
      <c r="R2240" s="445"/>
      <c r="S2240" s="445"/>
      <c r="T2240" s="426"/>
      <c r="U2240" s="1"/>
      <c r="V2240" s="1"/>
      <c r="W2240" s="1"/>
      <c r="X2240" s="1"/>
      <c r="Y2240" s="1"/>
      <c r="Z2240" s="1"/>
      <c r="AA2240" s="1"/>
    </row>
    <row r="2241" spans="1:31" customHeight="1" ht="51" s="259" customFormat="1">
      <c r="A2241" s="258"/>
      <c r="B2241" s="266" t="s">
        <v>2698</v>
      </c>
      <c r="C2241" s="181" t="s">
        <v>452</v>
      </c>
      <c r="D2241" s="181" t="s">
        <v>20</v>
      </c>
      <c r="E2241" s="181" t="s">
        <v>512</v>
      </c>
      <c r="F2241" s="587" t="s">
        <v>966</v>
      </c>
      <c r="G2241" s="588"/>
      <c r="H2241" s="588"/>
      <c r="I2241" s="589"/>
      <c r="J2241" s="257" t="s">
        <v>23</v>
      </c>
      <c r="K2241" s="259">
        <f>SUM(L2241:M2241)</f>
        <v>1743</v>
      </c>
      <c r="L2241" s="259">
        <v>1743</v>
      </c>
      <c r="N2241" s="260"/>
      <c r="O2241" s="1"/>
      <c r="P2241" s="196"/>
      <c r="Q2241" s="451"/>
      <c r="R2241" s="445"/>
      <c r="S2241" s="445"/>
      <c r="T2241" s="426"/>
      <c r="U2241" s="1"/>
      <c r="V2241" s="1"/>
      <c r="W2241" s="1"/>
      <c r="X2241" s="1"/>
      <c r="Y2241" s="1"/>
      <c r="Z2241" s="1"/>
      <c r="AA2241" s="1"/>
    </row>
    <row r="2242" spans="1:31" customHeight="1" ht="51" s="259" customFormat="1">
      <c r="A2242" s="258"/>
      <c r="B2242" s="266" t="s">
        <v>2699</v>
      </c>
      <c r="C2242" s="181" t="s">
        <v>452</v>
      </c>
      <c r="D2242" s="181" t="s">
        <v>20</v>
      </c>
      <c r="E2242" s="181" t="s">
        <v>512</v>
      </c>
      <c r="F2242" s="587" t="s">
        <v>966</v>
      </c>
      <c r="G2242" s="588"/>
      <c r="H2242" s="588"/>
      <c r="I2242" s="589"/>
      <c r="J2242" s="257" t="s">
        <v>23</v>
      </c>
      <c r="K2242" s="259">
        <f>SUM(L2242:M2242)</f>
        <v>1350</v>
      </c>
      <c r="L2242" s="259">
        <v>1350</v>
      </c>
      <c r="N2242" s="260"/>
      <c r="O2242" s="1"/>
      <c r="P2242" s="196"/>
      <c r="Q2242" s="451"/>
      <c r="R2242" s="445"/>
      <c r="S2242" s="445"/>
      <c r="T2242" s="426"/>
      <c r="U2242" s="1"/>
      <c r="V2242" s="1"/>
      <c r="W2242" s="1"/>
      <c r="X2242" s="1"/>
      <c r="Y2242" s="1"/>
      <c r="Z2242" s="1"/>
      <c r="AA2242" s="1"/>
    </row>
    <row r="2243" spans="1:31" customHeight="1" ht="51" s="259" customFormat="1">
      <c r="A2243" s="258"/>
      <c r="B2243" s="266" t="s">
        <v>2700</v>
      </c>
      <c r="C2243" s="181" t="s">
        <v>452</v>
      </c>
      <c r="D2243" s="181" t="s">
        <v>20</v>
      </c>
      <c r="E2243" s="181" t="s">
        <v>512</v>
      </c>
      <c r="F2243" s="587" t="s">
        <v>966</v>
      </c>
      <c r="G2243" s="588"/>
      <c r="H2243" s="588"/>
      <c r="I2243" s="589"/>
      <c r="J2243" s="257" t="s">
        <v>23</v>
      </c>
      <c r="K2243" s="259">
        <f>SUM(L2243:M2243)</f>
        <v>8580</v>
      </c>
      <c r="L2243" s="259">
        <v>8580</v>
      </c>
      <c r="N2243" s="260"/>
      <c r="O2243" s="1"/>
      <c r="P2243" s="196"/>
      <c r="Q2243" s="451"/>
      <c r="R2243" s="445"/>
      <c r="S2243" s="445"/>
      <c r="T2243" s="426"/>
      <c r="U2243" s="1"/>
      <c r="V2243" s="1"/>
      <c r="W2243" s="1"/>
      <c r="X2243" s="1"/>
      <c r="Y2243" s="1"/>
      <c r="Z2243" s="1"/>
      <c r="AA2243" s="1"/>
    </row>
    <row r="2244" spans="1:31" customHeight="1" ht="51" s="259" customFormat="1">
      <c r="A2244" s="258"/>
      <c r="B2244" s="266" t="s">
        <v>2701</v>
      </c>
      <c r="C2244" s="181" t="s">
        <v>452</v>
      </c>
      <c r="D2244" s="181" t="s">
        <v>20</v>
      </c>
      <c r="E2244" s="181" t="s">
        <v>512</v>
      </c>
      <c r="F2244" s="587" t="s">
        <v>966</v>
      </c>
      <c r="G2244" s="588"/>
      <c r="H2244" s="588"/>
      <c r="I2244" s="589"/>
      <c r="J2244" s="257" t="s">
        <v>23</v>
      </c>
      <c r="K2244" s="259">
        <f>SUM(L2244:M2244)</f>
        <v>5100</v>
      </c>
      <c r="L2244" s="259">
        <v>5100</v>
      </c>
      <c r="N2244" s="260"/>
      <c r="O2244" s="1"/>
      <c r="P2244" s="196"/>
      <c r="Q2244" s="451"/>
      <c r="R2244" s="445"/>
      <c r="S2244" s="445"/>
      <c r="T2244" s="426"/>
      <c r="U2244" s="1"/>
      <c r="V2244" s="1"/>
      <c r="W2244" s="1"/>
      <c r="X2244" s="1"/>
      <c r="Y2244" s="1"/>
      <c r="Z2244" s="1"/>
      <c r="AA2244" s="1"/>
    </row>
    <row r="2245" spans="1:31" customHeight="1" ht="51" s="259" customFormat="1">
      <c r="A2245" s="258"/>
      <c r="B2245" s="266" t="s">
        <v>2702</v>
      </c>
      <c r="C2245" s="181" t="s">
        <v>452</v>
      </c>
      <c r="D2245" s="181" t="s">
        <v>20</v>
      </c>
      <c r="E2245" s="181" t="s">
        <v>512</v>
      </c>
      <c r="F2245" s="587" t="s">
        <v>966</v>
      </c>
      <c r="G2245" s="588"/>
      <c r="H2245" s="588"/>
      <c r="I2245" s="589"/>
      <c r="J2245" s="257" t="s">
        <v>23</v>
      </c>
      <c r="K2245" s="259">
        <f>SUM(L2245:M2245)</f>
        <v>1250</v>
      </c>
      <c r="L2245" s="259">
        <v>1250</v>
      </c>
      <c r="N2245" s="260"/>
      <c r="O2245" s="1"/>
      <c r="P2245" s="196"/>
      <c r="Q2245" s="451"/>
      <c r="R2245" s="445"/>
      <c r="S2245" s="445"/>
      <c r="T2245" s="426"/>
      <c r="U2245" s="1"/>
      <c r="V2245" s="1"/>
      <c r="W2245" s="1"/>
      <c r="X2245" s="1"/>
      <c r="Y2245" s="1"/>
      <c r="Z2245" s="1"/>
      <c r="AA2245" s="1"/>
    </row>
    <row r="2246" spans="1:31" customHeight="1" ht="51" s="259" customFormat="1">
      <c r="A2246" s="258"/>
      <c r="B2246" s="266" t="s">
        <v>2703</v>
      </c>
      <c r="C2246" s="181" t="s">
        <v>452</v>
      </c>
      <c r="D2246" s="181" t="s">
        <v>20</v>
      </c>
      <c r="E2246" s="181" t="s">
        <v>512</v>
      </c>
      <c r="F2246" s="587" t="s">
        <v>966</v>
      </c>
      <c r="G2246" s="588"/>
      <c r="H2246" s="588"/>
      <c r="I2246" s="589"/>
      <c r="J2246" s="257" t="s">
        <v>23</v>
      </c>
      <c r="K2246" s="259">
        <f>SUM(L2246:M2246)</f>
        <v>3600</v>
      </c>
      <c r="L2246" s="259">
        <v>3600</v>
      </c>
      <c r="N2246" s="260"/>
      <c r="O2246" s="1"/>
      <c r="P2246" s="196"/>
      <c r="Q2246" s="451"/>
      <c r="R2246" s="445"/>
      <c r="S2246" s="445"/>
      <c r="T2246" s="426"/>
      <c r="U2246" s="1"/>
      <c r="V2246" s="1"/>
      <c r="W2246" s="1"/>
      <c r="X2246" s="1"/>
      <c r="Y2246" s="1"/>
      <c r="Z2246" s="1"/>
      <c r="AA2246" s="1"/>
    </row>
    <row r="2247" spans="1:31" customHeight="1" ht="51" s="259" customFormat="1">
      <c r="A2247" s="258"/>
      <c r="B2247" s="266" t="s">
        <v>2704</v>
      </c>
      <c r="C2247" s="181" t="s">
        <v>452</v>
      </c>
      <c r="D2247" s="181" t="s">
        <v>20</v>
      </c>
      <c r="E2247" s="181" t="s">
        <v>512</v>
      </c>
      <c r="F2247" s="587" t="s">
        <v>966</v>
      </c>
      <c r="G2247" s="588"/>
      <c r="H2247" s="588"/>
      <c r="I2247" s="589"/>
      <c r="J2247" s="257" t="s">
        <v>23</v>
      </c>
      <c r="K2247" s="259">
        <f>SUM(L2247:M2247)</f>
        <v>452</v>
      </c>
      <c r="L2247" s="259">
        <v>452</v>
      </c>
      <c r="N2247" s="260"/>
      <c r="O2247" s="1"/>
      <c r="P2247" s="196"/>
      <c r="Q2247" s="451"/>
      <c r="R2247" s="445"/>
      <c r="S2247" s="445"/>
      <c r="T2247" s="426"/>
      <c r="U2247" s="1"/>
      <c r="V2247" s="1"/>
      <c r="W2247" s="1"/>
      <c r="X2247" s="1"/>
      <c r="Y2247" s="1"/>
      <c r="Z2247" s="1"/>
      <c r="AA2247" s="1"/>
    </row>
    <row r="2248" spans="1:31" customHeight="1" ht="51" s="259" customFormat="1">
      <c r="A2248" s="258"/>
      <c r="B2248" s="266" t="s">
        <v>2705</v>
      </c>
      <c r="C2248" s="181" t="s">
        <v>452</v>
      </c>
      <c r="D2248" s="181" t="s">
        <v>20</v>
      </c>
      <c r="E2248" s="181" t="s">
        <v>512</v>
      </c>
      <c r="F2248" s="587" t="s">
        <v>966</v>
      </c>
      <c r="G2248" s="588"/>
      <c r="H2248" s="588"/>
      <c r="I2248" s="589"/>
      <c r="J2248" s="257" t="s">
        <v>23</v>
      </c>
      <c r="K2248" s="259">
        <f>SUM(L2248:M2248)</f>
        <v>1000</v>
      </c>
      <c r="L2248" s="259">
        <v>1000</v>
      </c>
      <c r="N2248" s="260"/>
      <c r="O2248" s="1"/>
      <c r="P2248" s="196"/>
      <c r="Q2248" s="451"/>
      <c r="R2248" s="445"/>
      <c r="S2248" s="445"/>
      <c r="T2248" s="426"/>
      <c r="U2248" s="1"/>
      <c r="V2248" s="1"/>
      <c r="W2248" s="1"/>
      <c r="X2248" s="1"/>
      <c r="Y2248" s="1"/>
      <c r="Z2248" s="1"/>
      <c r="AA2248" s="1"/>
    </row>
    <row r="2249" spans="1:31" customHeight="1" ht="51" s="259" customFormat="1">
      <c r="A2249" s="258"/>
      <c r="B2249" s="266" t="s">
        <v>2706</v>
      </c>
      <c r="C2249" s="181" t="s">
        <v>452</v>
      </c>
      <c r="D2249" s="181" t="s">
        <v>20</v>
      </c>
      <c r="E2249" s="181" t="s">
        <v>512</v>
      </c>
      <c r="F2249" s="587" t="s">
        <v>966</v>
      </c>
      <c r="G2249" s="588"/>
      <c r="H2249" s="588"/>
      <c r="I2249" s="589"/>
      <c r="J2249" s="257" t="s">
        <v>23</v>
      </c>
      <c r="K2249" s="259">
        <f>SUM(L2249:M2249)</f>
        <v>26750</v>
      </c>
      <c r="L2249" s="259">
        <v>26750</v>
      </c>
      <c r="N2249" s="260"/>
      <c r="O2249" s="1"/>
      <c r="P2249" s="196"/>
      <c r="Q2249" s="451"/>
      <c r="R2249" s="445"/>
      <c r="S2249" s="445"/>
      <c r="T2249" s="426"/>
      <c r="U2249" s="1"/>
      <c r="V2249" s="1"/>
      <c r="W2249" s="1"/>
      <c r="X2249" s="1"/>
      <c r="Y2249" s="1"/>
      <c r="Z2249" s="1"/>
      <c r="AA2249" s="1"/>
    </row>
    <row r="2250" spans="1:31" s="259" customFormat="1">
      <c r="A2250" s="258"/>
      <c r="B2250" s="396" t="s">
        <v>2707</v>
      </c>
      <c r="C2250" s="257"/>
      <c r="D2250" s="258"/>
      <c r="E2250" s="226"/>
      <c r="F2250" s="587"/>
      <c r="G2250" s="588"/>
      <c r="H2250" s="588"/>
      <c r="I2250" s="589"/>
      <c r="J2250" s="258"/>
      <c r="N2250" s="260"/>
      <c r="O2250" s="1"/>
      <c r="P2250" s="196"/>
      <c r="Q2250" s="451"/>
      <c r="R2250" s="445"/>
      <c r="S2250" s="445"/>
      <c r="T2250" s="426"/>
      <c r="U2250" s="1"/>
      <c r="V2250" s="1"/>
      <c r="W2250" s="1"/>
      <c r="X2250" s="1"/>
      <c r="Y2250" s="1"/>
      <c r="Z2250" s="1"/>
      <c r="AA2250" s="1"/>
    </row>
    <row r="2251" spans="1:31" customHeight="1" ht="51" s="259" customFormat="1">
      <c r="A2251" s="258"/>
      <c r="B2251" s="337" t="s">
        <v>2708</v>
      </c>
      <c r="C2251" s="181" t="s">
        <v>452</v>
      </c>
      <c r="D2251" s="181" t="s">
        <v>20</v>
      </c>
      <c r="E2251" s="181" t="s">
        <v>512</v>
      </c>
      <c r="F2251" s="587" t="s">
        <v>933</v>
      </c>
      <c r="G2251" s="588"/>
      <c r="H2251" s="588"/>
      <c r="I2251" s="589"/>
      <c r="J2251" s="257" t="s">
        <v>23</v>
      </c>
      <c r="K2251" s="259">
        <f>SUM(L2251:M2251)</f>
        <v>4800</v>
      </c>
      <c r="L2251" s="259">
        <v>4800</v>
      </c>
      <c r="N2251" s="260"/>
      <c r="O2251" s="1"/>
      <c r="P2251" s="196"/>
      <c r="Q2251" s="451"/>
      <c r="R2251" s="445"/>
      <c r="S2251" s="445"/>
      <c r="T2251" s="426"/>
      <c r="U2251" s="1"/>
      <c r="V2251" s="1"/>
      <c r="W2251" s="1"/>
      <c r="X2251" s="1"/>
      <c r="Y2251" s="1"/>
      <c r="Z2251" s="1"/>
      <c r="AA2251" s="1"/>
    </row>
    <row r="2252" spans="1:31" customHeight="1" ht="51" s="259" customFormat="1">
      <c r="A2252" s="258"/>
      <c r="B2252" s="337" t="s">
        <v>2693</v>
      </c>
      <c r="C2252" s="181" t="s">
        <v>452</v>
      </c>
      <c r="D2252" s="181" t="s">
        <v>20</v>
      </c>
      <c r="E2252" s="181" t="s">
        <v>512</v>
      </c>
      <c r="F2252" s="587" t="s">
        <v>933</v>
      </c>
      <c r="G2252" s="588"/>
      <c r="H2252" s="588"/>
      <c r="I2252" s="589"/>
      <c r="J2252" s="257" t="s">
        <v>23</v>
      </c>
      <c r="K2252" s="259">
        <f>SUM(L2252:M2252)</f>
        <v>9000</v>
      </c>
      <c r="L2252" s="259">
        <v>9000</v>
      </c>
      <c r="N2252" s="260"/>
      <c r="O2252" s="1"/>
      <c r="P2252" s="196"/>
      <c r="Q2252" s="451"/>
      <c r="R2252" s="445"/>
      <c r="S2252" s="445"/>
      <c r="T2252" s="426"/>
      <c r="U2252" s="1"/>
      <c r="V2252" s="1"/>
      <c r="W2252" s="1"/>
      <c r="X2252" s="1"/>
      <c r="Y2252" s="1"/>
      <c r="Z2252" s="1"/>
      <c r="AA2252" s="1"/>
    </row>
    <row r="2253" spans="1:31" customHeight="1" ht="51" s="259" customFormat="1">
      <c r="A2253" s="258"/>
      <c r="B2253" s="266" t="s">
        <v>2709</v>
      </c>
      <c r="C2253" s="181" t="s">
        <v>452</v>
      </c>
      <c r="D2253" s="181" t="s">
        <v>20</v>
      </c>
      <c r="E2253" s="181" t="s">
        <v>512</v>
      </c>
      <c r="F2253" s="587" t="s">
        <v>933</v>
      </c>
      <c r="G2253" s="588"/>
      <c r="H2253" s="588"/>
      <c r="I2253" s="589"/>
      <c r="J2253" s="257" t="s">
        <v>23</v>
      </c>
      <c r="K2253" s="259">
        <f>SUM(L2253:M2253)</f>
        <v>10000</v>
      </c>
      <c r="L2253" s="259">
        <v>10000</v>
      </c>
      <c r="N2253" s="260"/>
      <c r="O2253" s="1"/>
      <c r="P2253" s="196"/>
      <c r="Q2253" s="451"/>
      <c r="R2253" s="445"/>
      <c r="S2253" s="445"/>
      <c r="T2253" s="426"/>
      <c r="U2253" s="1"/>
      <c r="V2253" s="1"/>
      <c r="W2253" s="1"/>
      <c r="X2253" s="1"/>
      <c r="Y2253" s="1"/>
      <c r="Z2253" s="1"/>
      <c r="AA2253" s="1"/>
    </row>
    <row r="2254" spans="1:31" customHeight="1" ht="51" s="259" customFormat="1">
      <c r="A2254" s="258"/>
      <c r="B2254" s="266" t="s">
        <v>2710</v>
      </c>
      <c r="C2254" s="181" t="s">
        <v>452</v>
      </c>
      <c r="D2254" s="181" t="s">
        <v>20</v>
      </c>
      <c r="E2254" s="181" t="s">
        <v>512</v>
      </c>
      <c r="F2254" s="587" t="s">
        <v>933</v>
      </c>
      <c r="G2254" s="588"/>
      <c r="H2254" s="588"/>
      <c r="I2254" s="589"/>
      <c r="J2254" s="257" t="s">
        <v>23</v>
      </c>
      <c r="K2254" s="259">
        <f>SUM(L2254:M2254)</f>
        <v>540</v>
      </c>
      <c r="L2254" s="259">
        <v>540</v>
      </c>
      <c r="N2254" s="260"/>
      <c r="O2254" s="1"/>
      <c r="P2254" s="196"/>
      <c r="Q2254" s="451"/>
      <c r="R2254" s="445"/>
      <c r="S2254" s="445"/>
      <c r="T2254" s="426"/>
      <c r="U2254" s="1"/>
      <c r="V2254" s="1"/>
      <c r="W2254" s="1"/>
      <c r="X2254" s="1"/>
      <c r="Y2254" s="1"/>
      <c r="Z2254" s="1"/>
      <c r="AA2254" s="1"/>
    </row>
    <row r="2255" spans="1:31" customHeight="1" ht="51" s="259" customFormat="1">
      <c r="A2255" s="258"/>
      <c r="B2255" s="266" t="s">
        <v>1121</v>
      </c>
      <c r="C2255" s="181" t="s">
        <v>452</v>
      </c>
      <c r="D2255" s="181" t="s">
        <v>20</v>
      </c>
      <c r="E2255" s="181" t="s">
        <v>512</v>
      </c>
      <c r="F2255" s="587" t="s">
        <v>966</v>
      </c>
      <c r="G2255" s="588"/>
      <c r="H2255" s="588"/>
      <c r="I2255" s="589"/>
      <c r="J2255" s="257" t="s">
        <v>23</v>
      </c>
      <c r="K2255" s="259">
        <f>SUM(L2255:M2255)</f>
        <v>5920</v>
      </c>
      <c r="L2255" s="259">
        <v>5920</v>
      </c>
      <c r="N2255" s="260"/>
      <c r="O2255" s="1"/>
      <c r="P2255" s="196"/>
      <c r="Q2255" s="451"/>
      <c r="R2255" s="445"/>
      <c r="S2255" s="445"/>
      <c r="T2255" s="426"/>
      <c r="U2255" s="1"/>
      <c r="V2255" s="1"/>
      <c r="W2255" s="1"/>
      <c r="X2255" s="1"/>
      <c r="Y2255" s="1"/>
      <c r="Z2255" s="1"/>
      <c r="AA2255" s="1"/>
    </row>
    <row r="2256" spans="1:31" customHeight="1" ht="51" s="259" customFormat="1">
      <c r="A2256" s="258"/>
      <c r="B2256" s="266" t="s">
        <v>2711</v>
      </c>
      <c r="C2256" s="181" t="s">
        <v>452</v>
      </c>
      <c r="D2256" s="181" t="s">
        <v>20</v>
      </c>
      <c r="E2256" s="181" t="s">
        <v>512</v>
      </c>
      <c r="F2256" s="587" t="s">
        <v>966</v>
      </c>
      <c r="G2256" s="588"/>
      <c r="H2256" s="588"/>
      <c r="I2256" s="589"/>
      <c r="J2256" s="257" t="s">
        <v>23</v>
      </c>
      <c r="K2256" s="259">
        <f>SUM(L2256:M2256)</f>
        <v>2952</v>
      </c>
      <c r="L2256" s="259">
        <v>2952</v>
      </c>
      <c r="N2256" s="260"/>
      <c r="O2256" s="1"/>
      <c r="P2256" s="196"/>
      <c r="Q2256" s="451"/>
      <c r="R2256" s="445"/>
      <c r="S2256" s="445"/>
      <c r="T2256" s="426"/>
      <c r="U2256" s="1"/>
      <c r="V2256" s="1"/>
      <c r="W2256" s="1"/>
      <c r="X2256" s="1"/>
      <c r="Y2256" s="1"/>
      <c r="Z2256" s="1"/>
      <c r="AA2256" s="1"/>
    </row>
    <row r="2257" spans="1:31" customHeight="1" ht="51" s="259" customFormat="1">
      <c r="A2257" s="258"/>
      <c r="B2257" s="266" t="s">
        <v>2712</v>
      </c>
      <c r="C2257" s="181" t="s">
        <v>452</v>
      </c>
      <c r="D2257" s="181" t="s">
        <v>20</v>
      </c>
      <c r="E2257" s="181" t="s">
        <v>512</v>
      </c>
      <c r="F2257" s="587" t="s">
        <v>966</v>
      </c>
      <c r="G2257" s="588"/>
      <c r="H2257" s="588"/>
      <c r="I2257" s="589"/>
      <c r="J2257" s="257" t="s">
        <v>23</v>
      </c>
      <c r="K2257" s="259">
        <f>SUM(L2257:M2257)</f>
        <v>1476</v>
      </c>
      <c r="L2257" s="259">
        <v>1476</v>
      </c>
      <c r="N2257" s="260"/>
      <c r="O2257" s="1"/>
      <c r="P2257" s="196"/>
      <c r="Q2257" s="451"/>
      <c r="R2257" s="445"/>
      <c r="S2257" s="445"/>
      <c r="T2257" s="426"/>
      <c r="U2257" s="1"/>
      <c r="V2257" s="1"/>
      <c r="W2257" s="1"/>
      <c r="X2257" s="1"/>
      <c r="Y2257" s="1"/>
      <c r="Z2257" s="1"/>
      <c r="AA2257" s="1"/>
    </row>
    <row r="2258" spans="1:31" customHeight="1" ht="51" s="259" customFormat="1">
      <c r="A2258" s="258"/>
      <c r="B2258" s="266" t="s">
        <v>2713</v>
      </c>
      <c r="C2258" s="181" t="s">
        <v>452</v>
      </c>
      <c r="D2258" s="181" t="s">
        <v>20</v>
      </c>
      <c r="E2258" s="181" t="s">
        <v>512</v>
      </c>
      <c r="F2258" s="587" t="s">
        <v>966</v>
      </c>
      <c r="G2258" s="588"/>
      <c r="H2258" s="588"/>
      <c r="I2258" s="589"/>
      <c r="J2258" s="257" t="s">
        <v>23</v>
      </c>
      <c r="K2258" s="259">
        <f>SUM(L2258:M2258)</f>
        <v>1476</v>
      </c>
      <c r="L2258" s="259">
        <v>1476</v>
      </c>
      <c r="N2258" s="260"/>
      <c r="O2258" s="1"/>
      <c r="P2258" s="196"/>
      <c r="Q2258" s="451"/>
      <c r="R2258" s="445"/>
      <c r="S2258" s="445"/>
      <c r="T2258" s="426"/>
      <c r="U2258" s="1"/>
      <c r="V2258" s="1"/>
      <c r="W2258" s="1"/>
      <c r="X2258" s="1"/>
      <c r="Y2258" s="1"/>
      <c r="Z2258" s="1"/>
      <c r="AA2258" s="1"/>
    </row>
    <row r="2259" spans="1:31" customHeight="1" ht="51" s="259" customFormat="1">
      <c r="A2259" s="258"/>
      <c r="B2259" s="266" t="s">
        <v>2714</v>
      </c>
      <c r="C2259" s="181" t="s">
        <v>452</v>
      </c>
      <c r="D2259" s="181" t="s">
        <v>20</v>
      </c>
      <c r="E2259" s="181" t="s">
        <v>512</v>
      </c>
      <c r="F2259" s="587" t="s">
        <v>966</v>
      </c>
      <c r="G2259" s="588"/>
      <c r="H2259" s="588"/>
      <c r="I2259" s="589"/>
      <c r="J2259" s="257" t="s">
        <v>23</v>
      </c>
      <c r="K2259" s="259">
        <f>SUM(L2259:M2259)</f>
        <v>1476</v>
      </c>
      <c r="L2259" s="259">
        <v>1476</v>
      </c>
      <c r="N2259" s="260"/>
      <c r="O2259" s="1"/>
      <c r="P2259" s="196"/>
      <c r="Q2259" s="451"/>
      <c r="R2259" s="445"/>
      <c r="S2259" s="445"/>
      <c r="T2259" s="426"/>
      <c r="U2259" s="1"/>
      <c r="V2259" s="1"/>
      <c r="W2259" s="1"/>
      <c r="X2259" s="1"/>
      <c r="Y2259" s="1"/>
      <c r="Z2259" s="1"/>
      <c r="AA2259" s="1"/>
    </row>
    <row r="2260" spans="1:31" customHeight="1" ht="51" s="259" customFormat="1">
      <c r="A2260" s="258"/>
      <c r="B2260" s="266" t="s">
        <v>2715</v>
      </c>
      <c r="C2260" s="181" t="s">
        <v>452</v>
      </c>
      <c r="D2260" s="181" t="s">
        <v>20</v>
      </c>
      <c r="E2260" s="181" t="s">
        <v>512</v>
      </c>
      <c r="F2260" s="587" t="s">
        <v>966</v>
      </c>
      <c r="G2260" s="588"/>
      <c r="H2260" s="588"/>
      <c r="I2260" s="589"/>
      <c r="J2260" s="257" t="s">
        <v>23</v>
      </c>
      <c r="K2260" s="259">
        <f>SUM(L2260:M2260)</f>
        <v>1980</v>
      </c>
      <c r="L2260" s="259">
        <v>1980</v>
      </c>
      <c r="N2260" s="260"/>
      <c r="O2260" s="1"/>
      <c r="P2260" s="196"/>
      <c r="Q2260" s="451"/>
      <c r="R2260" s="445"/>
      <c r="S2260" s="445"/>
      <c r="T2260" s="426"/>
      <c r="U2260" s="1"/>
      <c r="V2260" s="1"/>
      <c r="W2260" s="1"/>
      <c r="X2260" s="1"/>
      <c r="Y2260" s="1"/>
      <c r="Z2260" s="1"/>
      <c r="AA2260" s="1"/>
    </row>
    <row r="2261" spans="1:31" customHeight="1" ht="51" s="259" customFormat="1">
      <c r="A2261" s="258"/>
      <c r="B2261" s="266" t="s">
        <v>2716</v>
      </c>
      <c r="C2261" s="181" t="s">
        <v>452</v>
      </c>
      <c r="D2261" s="181" t="s">
        <v>20</v>
      </c>
      <c r="E2261" s="181" t="s">
        <v>512</v>
      </c>
      <c r="F2261" s="587" t="s">
        <v>966</v>
      </c>
      <c r="G2261" s="588"/>
      <c r="H2261" s="588"/>
      <c r="I2261" s="589"/>
      <c r="J2261" s="257" t="s">
        <v>23</v>
      </c>
      <c r="K2261" s="259">
        <f>SUM(L2261:M2261)</f>
        <v>2040</v>
      </c>
      <c r="L2261" s="259">
        <v>2040</v>
      </c>
      <c r="N2261" s="260"/>
      <c r="O2261" s="1"/>
      <c r="P2261" s="196"/>
      <c r="Q2261" s="451"/>
      <c r="R2261" s="445"/>
      <c r="S2261" s="445"/>
      <c r="T2261" s="426"/>
      <c r="U2261" s="1"/>
      <c r="V2261" s="1"/>
      <c r="W2261" s="1"/>
      <c r="X2261" s="1"/>
      <c r="Y2261" s="1"/>
      <c r="Z2261" s="1"/>
      <c r="AA2261" s="1"/>
    </row>
    <row r="2262" spans="1:31" customHeight="1" ht="51" s="259" customFormat="1">
      <c r="A2262" s="258"/>
      <c r="B2262" s="266" t="s">
        <v>2717</v>
      </c>
      <c r="C2262" s="181" t="s">
        <v>452</v>
      </c>
      <c r="D2262" s="181" t="s">
        <v>20</v>
      </c>
      <c r="E2262" s="181" t="s">
        <v>512</v>
      </c>
      <c r="F2262" s="587" t="s">
        <v>958</v>
      </c>
      <c r="G2262" s="588"/>
      <c r="H2262" s="588"/>
      <c r="I2262" s="589"/>
      <c r="J2262" s="257" t="s">
        <v>23</v>
      </c>
      <c r="K2262" s="259">
        <f>SUM(L2262:M2262)</f>
        <v>210</v>
      </c>
      <c r="L2262" s="259">
        <v>210</v>
      </c>
      <c r="N2262" s="260"/>
      <c r="O2262" s="1"/>
      <c r="P2262" s="196"/>
      <c r="Q2262" s="451"/>
      <c r="R2262" s="445"/>
      <c r="S2262" s="445"/>
      <c r="T2262" s="426"/>
      <c r="U2262" s="1"/>
      <c r="V2262" s="1"/>
      <c r="W2262" s="1"/>
      <c r="X2262" s="1"/>
      <c r="Y2262" s="1"/>
      <c r="Z2262" s="1"/>
      <c r="AA2262" s="1"/>
    </row>
    <row r="2263" spans="1:31" s="259" customFormat="1">
      <c r="A2263" s="258"/>
      <c r="B2263" s="244" t="s">
        <v>2718</v>
      </c>
      <c r="C2263" s="257"/>
      <c r="D2263" s="258"/>
      <c r="E2263" s="226"/>
      <c r="F2263" s="587"/>
      <c r="G2263" s="588"/>
      <c r="H2263" s="588"/>
      <c r="I2263" s="589"/>
      <c r="J2263" s="258"/>
      <c r="N2263" s="260"/>
      <c r="O2263" s="1"/>
      <c r="P2263" s="196"/>
      <c r="Q2263" s="451"/>
      <c r="R2263" s="445"/>
      <c r="S2263" s="445"/>
      <c r="T2263" s="426"/>
      <c r="U2263" s="1"/>
      <c r="V2263" s="1"/>
      <c r="W2263" s="1"/>
      <c r="X2263" s="1"/>
      <c r="Y2263" s="1"/>
      <c r="Z2263" s="1"/>
      <c r="AA2263" s="1"/>
    </row>
    <row r="2264" spans="1:31" customHeight="1" ht="51" s="259" customFormat="1">
      <c r="A2264" s="258"/>
      <c r="B2264" s="349" t="s">
        <v>2719</v>
      </c>
      <c r="C2264" s="181" t="s">
        <v>452</v>
      </c>
      <c r="D2264" s="181" t="s">
        <v>20</v>
      </c>
      <c r="E2264" s="181" t="s">
        <v>512</v>
      </c>
      <c r="F2264" s="587" t="s">
        <v>958</v>
      </c>
      <c r="G2264" s="588"/>
      <c r="H2264" s="588"/>
      <c r="I2264" s="589"/>
      <c r="J2264" s="257" t="s">
        <v>23</v>
      </c>
      <c r="K2264" s="259">
        <f>SUM(L2264:M2264)</f>
        <v>24960</v>
      </c>
      <c r="L2264" s="259">
        <v>24960</v>
      </c>
      <c r="N2264" s="260"/>
      <c r="O2264" s="1"/>
      <c r="P2264" s="196"/>
      <c r="Q2264" s="451"/>
      <c r="R2264" s="445"/>
      <c r="S2264" s="445"/>
      <c r="T2264" s="426"/>
      <c r="U2264" s="1"/>
      <c r="V2264" s="1"/>
      <c r="W2264" s="1"/>
      <c r="X2264" s="1"/>
      <c r="Y2264" s="1"/>
      <c r="Z2264" s="1"/>
      <c r="AA2264" s="1"/>
    </row>
    <row r="2265" spans="1:31" customHeight="1" ht="51" s="259" customFormat="1">
      <c r="A2265" s="258"/>
      <c r="B2265" s="349" t="s">
        <v>2720</v>
      </c>
      <c r="C2265" s="181" t="s">
        <v>452</v>
      </c>
      <c r="D2265" s="181" t="s">
        <v>20</v>
      </c>
      <c r="E2265" s="181" t="s">
        <v>512</v>
      </c>
      <c r="F2265" s="587" t="s">
        <v>958</v>
      </c>
      <c r="G2265" s="588"/>
      <c r="H2265" s="588"/>
      <c r="I2265" s="589"/>
      <c r="J2265" s="257" t="s">
        <v>23</v>
      </c>
      <c r="K2265" s="259">
        <f>SUM(L2265:M2265)</f>
        <v>23400</v>
      </c>
      <c r="L2265" s="259">
        <v>23400</v>
      </c>
      <c r="N2265" s="260"/>
      <c r="O2265" s="1"/>
      <c r="P2265" s="196"/>
      <c r="Q2265" s="451"/>
      <c r="R2265" s="445"/>
      <c r="S2265" s="445"/>
      <c r="T2265" s="426"/>
      <c r="U2265" s="1"/>
      <c r="V2265" s="1"/>
      <c r="W2265" s="1"/>
      <c r="X2265" s="1"/>
      <c r="Y2265" s="1"/>
      <c r="Z2265" s="1"/>
      <c r="AA2265" s="1"/>
    </row>
    <row r="2266" spans="1:31" s="259" customFormat="1">
      <c r="A2266" s="258"/>
      <c r="B2266" s="244" t="s">
        <v>2721</v>
      </c>
      <c r="C2266" s="257"/>
      <c r="D2266" s="258"/>
      <c r="E2266" s="226"/>
      <c r="F2266" s="587"/>
      <c r="G2266" s="588"/>
      <c r="H2266" s="588"/>
      <c r="I2266" s="589"/>
      <c r="J2266" s="258"/>
      <c r="N2266" s="260"/>
      <c r="O2266" s="1"/>
      <c r="P2266" s="196"/>
      <c r="Q2266" s="451"/>
      <c r="R2266" s="445"/>
      <c r="S2266" s="445"/>
      <c r="T2266" s="426"/>
      <c r="U2266" s="1"/>
      <c r="V2266" s="1"/>
      <c r="W2266" s="1"/>
      <c r="X2266" s="1"/>
      <c r="Y2266" s="1"/>
      <c r="Z2266" s="1"/>
      <c r="AA2266" s="1"/>
    </row>
    <row r="2267" spans="1:31" customHeight="1" ht="51" s="259" customFormat="1">
      <c r="A2267" s="258"/>
      <c r="B2267" s="266" t="s">
        <v>2722</v>
      </c>
      <c r="C2267" s="181" t="s">
        <v>452</v>
      </c>
      <c r="D2267" s="181" t="s">
        <v>20</v>
      </c>
      <c r="E2267" s="181" t="s">
        <v>512</v>
      </c>
      <c r="F2267" s="587" t="s">
        <v>2264</v>
      </c>
      <c r="G2267" s="588"/>
      <c r="H2267" s="588"/>
      <c r="I2267" s="589"/>
      <c r="J2267" s="257" t="s">
        <v>23</v>
      </c>
      <c r="K2267" s="259">
        <f>SUM(L2267:M2267)</f>
        <v>2495</v>
      </c>
      <c r="L2267" s="259">
        <v>2495</v>
      </c>
      <c r="N2267" s="260"/>
      <c r="O2267" s="1"/>
      <c r="P2267" s="196"/>
      <c r="Q2267" s="451"/>
      <c r="R2267" s="445"/>
      <c r="S2267" s="445"/>
      <c r="T2267" s="426"/>
      <c r="U2267" s="1"/>
      <c r="V2267" s="1"/>
      <c r="W2267" s="1"/>
      <c r="X2267" s="1"/>
      <c r="Y2267" s="1"/>
      <c r="Z2267" s="1"/>
      <c r="AA2267" s="1"/>
    </row>
    <row r="2268" spans="1:31" customHeight="1" ht="51" s="259" customFormat="1">
      <c r="A2268" s="258"/>
      <c r="B2268" s="266" t="s">
        <v>2723</v>
      </c>
      <c r="C2268" s="181" t="s">
        <v>452</v>
      </c>
      <c r="D2268" s="181" t="s">
        <v>20</v>
      </c>
      <c r="E2268" s="181" t="s">
        <v>512</v>
      </c>
      <c r="F2268" s="587" t="s">
        <v>2264</v>
      </c>
      <c r="G2268" s="588"/>
      <c r="H2268" s="588"/>
      <c r="I2268" s="589"/>
      <c r="J2268" s="257" t="s">
        <v>23</v>
      </c>
      <c r="K2268" s="259">
        <f>SUM(L2268:M2268)</f>
        <v>92000</v>
      </c>
      <c r="L2268" s="259">
        <v>92000</v>
      </c>
      <c r="N2268" s="260"/>
      <c r="O2268" s="1"/>
      <c r="P2268" s="196"/>
      <c r="Q2268" s="451"/>
      <c r="R2268" s="445"/>
      <c r="S2268" s="445"/>
      <c r="T2268" s="426"/>
      <c r="U2268" s="1"/>
      <c r="V2268" s="1"/>
      <c r="W2268" s="1"/>
      <c r="X2268" s="1"/>
      <c r="Y2268" s="1"/>
      <c r="Z2268" s="1"/>
      <c r="AA2268" s="1"/>
    </row>
    <row r="2269" spans="1:31" customHeight="1" ht="51" s="259" customFormat="1">
      <c r="A2269" s="258"/>
      <c r="B2269" s="266" t="s">
        <v>2724</v>
      </c>
      <c r="C2269" s="181" t="s">
        <v>452</v>
      </c>
      <c r="D2269" s="181" t="s">
        <v>20</v>
      </c>
      <c r="E2269" s="181" t="s">
        <v>512</v>
      </c>
      <c r="F2269" s="587" t="s">
        <v>2264</v>
      </c>
      <c r="G2269" s="588"/>
      <c r="H2269" s="588"/>
      <c r="I2269" s="589"/>
      <c r="J2269" s="257" t="s">
        <v>23</v>
      </c>
      <c r="K2269" s="259">
        <f>SUM(L2269:M2269)</f>
        <v>3840</v>
      </c>
      <c r="L2269" s="259">
        <v>3840</v>
      </c>
      <c r="N2269" s="260"/>
      <c r="O2269" s="1"/>
      <c r="P2269" s="196"/>
      <c r="Q2269" s="451"/>
      <c r="R2269" s="445"/>
      <c r="S2269" s="445"/>
      <c r="T2269" s="426"/>
      <c r="U2269" s="1"/>
      <c r="V2269" s="1"/>
      <c r="W2269" s="1"/>
      <c r="X2269" s="1"/>
      <c r="Y2269" s="1"/>
      <c r="Z2269" s="1"/>
      <c r="AA2269" s="1"/>
    </row>
    <row r="2270" spans="1:31" customHeight="1" ht="51" s="259" customFormat="1">
      <c r="A2270" s="258"/>
      <c r="B2270" s="266" t="s">
        <v>2725</v>
      </c>
      <c r="C2270" s="181" t="s">
        <v>452</v>
      </c>
      <c r="D2270" s="181" t="s">
        <v>20</v>
      </c>
      <c r="E2270" s="181" t="s">
        <v>512</v>
      </c>
      <c r="F2270" s="587" t="s">
        <v>2264</v>
      </c>
      <c r="G2270" s="588"/>
      <c r="H2270" s="588"/>
      <c r="I2270" s="589"/>
      <c r="J2270" s="257" t="s">
        <v>23</v>
      </c>
      <c r="K2270" s="259">
        <f>SUM(L2270:M2270)</f>
        <v>800</v>
      </c>
      <c r="L2270" s="259">
        <v>800</v>
      </c>
      <c r="N2270" s="260"/>
      <c r="O2270" s="1"/>
      <c r="P2270" s="196"/>
      <c r="Q2270" s="451"/>
      <c r="R2270" s="445"/>
      <c r="S2270" s="445"/>
      <c r="T2270" s="426"/>
      <c r="U2270" s="1"/>
      <c r="V2270" s="1"/>
      <c r="W2270" s="1"/>
      <c r="X2270" s="1"/>
      <c r="Y2270" s="1"/>
      <c r="Z2270" s="1"/>
      <c r="AA2270" s="1"/>
    </row>
    <row r="2271" spans="1:31" customHeight="1" ht="51" s="259" customFormat="1">
      <c r="A2271" s="258"/>
      <c r="B2271" s="266" t="s">
        <v>1188</v>
      </c>
      <c r="C2271" s="181" t="s">
        <v>452</v>
      </c>
      <c r="D2271" s="181" t="s">
        <v>20</v>
      </c>
      <c r="E2271" s="181" t="s">
        <v>512</v>
      </c>
      <c r="F2271" s="587" t="s">
        <v>2264</v>
      </c>
      <c r="G2271" s="588"/>
      <c r="H2271" s="588"/>
      <c r="I2271" s="589"/>
      <c r="J2271" s="257" t="s">
        <v>23</v>
      </c>
      <c r="K2271" s="259">
        <f>SUM(L2271:M2271)</f>
        <v>64515</v>
      </c>
      <c r="L2271" s="259">
        <v>64515</v>
      </c>
      <c r="N2271" s="260"/>
      <c r="O2271" s="1"/>
      <c r="P2271" s="196"/>
      <c r="Q2271" s="451"/>
      <c r="R2271" s="445"/>
      <c r="S2271" s="445"/>
      <c r="T2271" s="426"/>
      <c r="U2271" s="1"/>
      <c r="V2271" s="1"/>
      <c r="W2271" s="1"/>
      <c r="X2271" s="1"/>
      <c r="Y2271" s="1"/>
      <c r="Z2271" s="1"/>
      <c r="AA2271" s="1"/>
    </row>
    <row r="2272" spans="1:31" customHeight="1" ht="51" s="259" customFormat="1">
      <c r="A2272" s="258"/>
      <c r="B2272" s="266" t="s">
        <v>2726</v>
      </c>
      <c r="C2272" s="181" t="s">
        <v>452</v>
      </c>
      <c r="D2272" s="181" t="s">
        <v>20</v>
      </c>
      <c r="E2272" s="181" t="s">
        <v>512</v>
      </c>
      <c r="F2272" s="587" t="s">
        <v>2264</v>
      </c>
      <c r="G2272" s="588"/>
      <c r="H2272" s="588"/>
      <c r="I2272" s="589"/>
      <c r="J2272" s="257" t="s">
        <v>23</v>
      </c>
      <c r="K2272" s="259">
        <f>SUM(L2272:M2272)</f>
        <v>7800</v>
      </c>
      <c r="L2272" s="259">
        <v>7800</v>
      </c>
      <c r="N2272" s="260"/>
      <c r="O2272" s="1"/>
      <c r="P2272" s="196"/>
      <c r="Q2272" s="451"/>
      <c r="R2272" s="445"/>
      <c r="S2272" s="445"/>
      <c r="T2272" s="426"/>
      <c r="U2272" s="1"/>
      <c r="V2272" s="1"/>
      <c r="W2272" s="1"/>
      <c r="X2272" s="1"/>
      <c r="Y2272" s="1"/>
      <c r="Z2272" s="1"/>
      <c r="AA2272" s="1"/>
    </row>
    <row r="2273" spans="1:31" customHeight="1" ht="51" s="259" customFormat="1">
      <c r="A2273" s="258"/>
      <c r="B2273" s="266" t="s">
        <v>2727</v>
      </c>
      <c r="C2273" s="181" t="s">
        <v>452</v>
      </c>
      <c r="D2273" s="181" t="s">
        <v>20</v>
      </c>
      <c r="E2273" s="181" t="s">
        <v>512</v>
      </c>
      <c r="F2273" s="587" t="s">
        <v>2264</v>
      </c>
      <c r="G2273" s="588"/>
      <c r="H2273" s="588"/>
      <c r="I2273" s="589"/>
      <c r="J2273" s="257" t="s">
        <v>23</v>
      </c>
      <c r="K2273" s="259">
        <f>SUM(L2273:M2273)</f>
        <v>10500</v>
      </c>
      <c r="L2273" s="259">
        <v>10500</v>
      </c>
      <c r="N2273" s="260"/>
      <c r="O2273" s="1"/>
      <c r="P2273" s="196"/>
      <c r="Q2273" s="451"/>
      <c r="R2273" s="445"/>
      <c r="S2273" s="445"/>
      <c r="T2273" s="426"/>
      <c r="U2273" s="1"/>
      <c r="V2273" s="1"/>
      <c r="W2273" s="1"/>
      <c r="X2273" s="1"/>
      <c r="Y2273" s="1"/>
      <c r="Z2273" s="1"/>
      <c r="AA2273" s="1"/>
    </row>
    <row r="2274" spans="1:31" customHeight="1" ht="51" s="259" customFormat="1">
      <c r="A2274" s="258"/>
      <c r="B2274" s="266" t="s">
        <v>2728</v>
      </c>
      <c r="C2274" s="181" t="s">
        <v>452</v>
      </c>
      <c r="D2274" s="181" t="s">
        <v>20</v>
      </c>
      <c r="E2274" s="181" t="s">
        <v>512</v>
      </c>
      <c r="F2274" s="587" t="s">
        <v>2264</v>
      </c>
      <c r="G2274" s="588"/>
      <c r="H2274" s="588"/>
      <c r="I2274" s="589"/>
      <c r="J2274" s="257" t="s">
        <v>23</v>
      </c>
      <c r="K2274" s="259">
        <f>SUM(L2274:M2274)</f>
        <v>10560</v>
      </c>
      <c r="L2274" s="259">
        <v>10560</v>
      </c>
      <c r="N2274" s="260"/>
      <c r="O2274" s="1"/>
      <c r="P2274" s="196"/>
      <c r="Q2274" s="451"/>
      <c r="R2274" s="445"/>
      <c r="S2274" s="445"/>
      <c r="T2274" s="426"/>
      <c r="U2274" s="1"/>
      <c r="V2274" s="1"/>
      <c r="W2274" s="1"/>
      <c r="X2274" s="1"/>
      <c r="Y2274" s="1"/>
      <c r="Z2274" s="1"/>
      <c r="AA2274" s="1"/>
    </row>
    <row r="2275" spans="1:31" customHeight="1" ht="51" s="259" customFormat="1">
      <c r="A2275" s="258"/>
      <c r="B2275" s="266" t="s">
        <v>2729</v>
      </c>
      <c r="C2275" s="181" t="s">
        <v>452</v>
      </c>
      <c r="D2275" s="181" t="s">
        <v>20</v>
      </c>
      <c r="E2275" s="181" t="s">
        <v>512</v>
      </c>
      <c r="F2275" s="587" t="s">
        <v>2264</v>
      </c>
      <c r="G2275" s="588"/>
      <c r="H2275" s="588"/>
      <c r="I2275" s="589"/>
      <c r="J2275" s="257" t="s">
        <v>23</v>
      </c>
      <c r="K2275" s="259">
        <f>SUM(L2275:M2275)</f>
        <v>10880</v>
      </c>
      <c r="L2275" s="259">
        <v>10880</v>
      </c>
      <c r="N2275" s="260"/>
      <c r="O2275" s="1"/>
      <c r="P2275" s="196"/>
      <c r="Q2275" s="451"/>
      <c r="R2275" s="445"/>
      <c r="S2275" s="445"/>
      <c r="T2275" s="426"/>
      <c r="U2275" s="1"/>
      <c r="V2275" s="1"/>
      <c r="W2275" s="1"/>
      <c r="X2275" s="1"/>
      <c r="Y2275" s="1"/>
      <c r="Z2275" s="1"/>
      <c r="AA2275" s="1"/>
    </row>
    <row r="2276" spans="1:31" s="259" customFormat="1">
      <c r="A2276" s="258"/>
      <c r="B2276" s="395" t="s">
        <v>2730</v>
      </c>
      <c r="C2276" s="257"/>
      <c r="D2276" s="258"/>
      <c r="E2276" s="226"/>
      <c r="F2276" s="587"/>
      <c r="G2276" s="588"/>
      <c r="H2276" s="588"/>
      <c r="I2276" s="589"/>
      <c r="J2276" s="258"/>
      <c r="N2276" s="260"/>
      <c r="O2276" s="1"/>
      <c r="P2276" s="196"/>
      <c r="Q2276" s="451"/>
      <c r="R2276" s="445"/>
      <c r="S2276" s="445"/>
      <c r="T2276" s="426"/>
      <c r="U2276" s="1"/>
      <c r="V2276" s="1"/>
      <c r="W2276" s="1"/>
      <c r="X2276" s="1"/>
      <c r="Y2276" s="1"/>
      <c r="Z2276" s="1"/>
      <c r="AA2276" s="1"/>
    </row>
    <row r="2277" spans="1:31" s="259" customFormat="1">
      <c r="A2277" s="258"/>
      <c r="B2277" s="397" t="s">
        <v>2731</v>
      </c>
      <c r="C2277" s="257"/>
      <c r="D2277" s="258"/>
      <c r="E2277" s="226"/>
      <c r="F2277" s="587"/>
      <c r="G2277" s="588"/>
      <c r="H2277" s="588"/>
      <c r="I2277" s="589"/>
      <c r="J2277" s="258"/>
      <c r="N2277" s="260"/>
      <c r="O2277" s="1"/>
      <c r="P2277" s="196"/>
      <c r="Q2277" s="451"/>
      <c r="R2277" s="445"/>
      <c r="S2277" s="445"/>
      <c r="T2277" s="426"/>
      <c r="U2277" s="1"/>
      <c r="V2277" s="1"/>
      <c r="W2277" s="1"/>
      <c r="X2277" s="1"/>
      <c r="Y2277" s="1"/>
      <c r="Z2277" s="1"/>
      <c r="AA2277" s="1"/>
    </row>
    <row r="2278" spans="1:31" customHeight="1" ht="51" s="259" customFormat="1">
      <c r="A2278" s="258"/>
      <c r="B2278" s="337" t="s">
        <v>2732</v>
      </c>
      <c r="C2278" s="181" t="s">
        <v>452</v>
      </c>
      <c r="D2278" s="181" t="s">
        <v>20</v>
      </c>
      <c r="E2278" s="181" t="s">
        <v>512</v>
      </c>
      <c r="F2278" s="587" t="s">
        <v>2261</v>
      </c>
      <c r="G2278" s="588"/>
      <c r="H2278" s="588"/>
      <c r="I2278" s="589"/>
      <c r="J2278" s="257" t="s">
        <v>23</v>
      </c>
      <c r="K2278" s="259">
        <f>SUM(L2278:M2278)</f>
        <v>92000</v>
      </c>
      <c r="L2278" s="259">
        <v>92000</v>
      </c>
      <c r="N2278" s="260"/>
      <c r="O2278" s="1"/>
      <c r="P2278" s="196"/>
      <c r="Q2278" s="451"/>
      <c r="R2278" s="445"/>
      <c r="S2278" s="445"/>
      <c r="T2278" s="426"/>
      <c r="U2278" s="1"/>
      <c r="V2278" s="1"/>
      <c r="W2278" s="1"/>
      <c r="X2278" s="1"/>
      <c r="Y2278" s="1"/>
      <c r="Z2278" s="1"/>
      <c r="AA2278" s="1"/>
    </row>
    <row r="2279" spans="1:31" customHeight="1" ht="25.5" s="259" customFormat="1">
      <c r="A2279" s="258"/>
      <c r="B2279" s="395" t="s">
        <v>2733</v>
      </c>
      <c r="C2279" s="257"/>
      <c r="D2279" s="258"/>
      <c r="E2279" s="226"/>
      <c r="F2279" s="587"/>
      <c r="G2279" s="588"/>
      <c r="H2279" s="588"/>
      <c r="I2279" s="589"/>
      <c r="J2279" s="258"/>
      <c r="N2279" s="260"/>
      <c r="O2279" s="1"/>
      <c r="P2279" s="196"/>
      <c r="Q2279" s="451"/>
      <c r="R2279" s="445"/>
      <c r="S2279" s="445"/>
      <c r="T2279" s="426"/>
      <c r="U2279" s="1"/>
      <c r="V2279" s="1"/>
      <c r="W2279" s="1"/>
      <c r="X2279" s="1"/>
      <c r="Y2279" s="1"/>
      <c r="Z2279" s="1"/>
      <c r="AA2279" s="1"/>
    </row>
    <row r="2280" spans="1:31" customHeight="1" ht="51" s="259" customFormat="1">
      <c r="A2280" s="258"/>
      <c r="B2280" s="398" t="s">
        <v>2734</v>
      </c>
      <c r="C2280" s="181" t="s">
        <v>452</v>
      </c>
      <c r="D2280" s="181" t="s">
        <v>20</v>
      </c>
      <c r="E2280" s="181" t="s">
        <v>512</v>
      </c>
      <c r="F2280" s="587" t="s">
        <v>973</v>
      </c>
      <c r="G2280" s="588"/>
      <c r="H2280" s="588"/>
      <c r="I2280" s="589"/>
      <c r="J2280" s="257" t="s">
        <v>23</v>
      </c>
      <c r="K2280" s="259">
        <f>SUM(L2280:M2280)</f>
        <v>800</v>
      </c>
      <c r="L2280" s="259">
        <v>800</v>
      </c>
      <c r="N2280" s="260"/>
      <c r="O2280" s="1"/>
      <c r="P2280" s="196"/>
      <c r="Q2280" s="451"/>
      <c r="R2280" s="445"/>
      <c r="S2280" s="445"/>
      <c r="T2280" s="426"/>
      <c r="U2280" s="1"/>
      <c r="V2280" s="1"/>
      <c r="W2280" s="1"/>
      <c r="X2280" s="1"/>
      <c r="Y2280" s="1"/>
      <c r="Z2280" s="1"/>
      <c r="AA2280" s="1"/>
    </row>
    <row r="2281" spans="1:31" customHeight="1" ht="51" s="259" customFormat="1">
      <c r="A2281" s="258"/>
      <c r="B2281" s="398" t="s">
        <v>2735</v>
      </c>
      <c r="C2281" s="181" t="s">
        <v>452</v>
      </c>
      <c r="D2281" s="181" t="s">
        <v>20</v>
      </c>
      <c r="E2281" s="181" t="s">
        <v>512</v>
      </c>
      <c r="F2281" s="587" t="s">
        <v>973</v>
      </c>
      <c r="G2281" s="588"/>
      <c r="H2281" s="588"/>
      <c r="I2281" s="589"/>
      <c r="J2281" s="257" t="s">
        <v>23</v>
      </c>
      <c r="K2281" s="259">
        <f>SUM(L2281:M2281)</f>
        <v>6400</v>
      </c>
      <c r="L2281" s="259">
        <v>6400</v>
      </c>
      <c r="N2281" s="260"/>
      <c r="O2281" s="1"/>
      <c r="P2281" s="196"/>
      <c r="Q2281" s="451"/>
      <c r="R2281" s="445"/>
      <c r="S2281" s="445"/>
      <c r="T2281" s="426"/>
      <c r="U2281" s="1"/>
      <c r="V2281" s="1"/>
      <c r="W2281" s="1"/>
      <c r="X2281" s="1"/>
      <c r="Y2281" s="1"/>
      <c r="Z2281" s="1"/>
      <c r="AA2281" s="1"/>
    </row>
    <row r="2282" spans="1:31" customHeight="1" ht="51" s="259" customFormat="1">
      <c r="A2282" s="258"/>
      <c r="B2282" s="398" t="s">
        <v>2736</v>
      </c>
      <c r="C2282" s="181" t="s">
        <v>452</v>
      </c>
      <c r="D2282" s="181" t="s">
        <v>20</v>
      </c>
      <c r="E2282" s="181" t="s">
        <v>512</v>
      </c>
      <c r="F2282" s="587" t="s">
        <v>973</v>
      </c>
      <c r="G2282" s="588"/>
      <c r="H2282" s="588"/>
      <c r="I2282" s="589"/>
      <c r="J2282" s="257" t="s">
        <v>23</v>
      </c>
      <c r="K2282" s="259">
        <f>SUM(L2282:M2282)</f>
        <v>16000</v>
      </c>
      <c r="L2282" s="259">
        <v>16000</v>
      </c>
      <c r="N2282" s="260"/>
      <c r="O2282" s="1"/>
      <c r="P2282" s="196"/>
      <c r="Q2282" s="451"/>
      <c r="R2282" s="445"/>
      <c r="S2282" s="445"/>
      <c r="T2282" s="426"/>
      <c r="U2282" s="1"/>
      <c r="V2282" s="1"/>
      <c r="W2282" s="1"/>
      <c r="X2282" s="1"/>
      <c r="Y2282" s="1"/>
      <c r="Z2282" s="1"/>
      <c r="AA2282" s="1"/>
    </row>
    <row r="2283" spans="1:31" customHeight="1" ht="51" s="259" customFormat="1">
      <c r="A2283" s="258"/>
      <c r="B2283" s="398" t="s">
        <v>2737</v>
      </c>
      <c r="C2283" s="181" t="s">
        <v>452</v>
      </c>
      <c r="D2283" s="181" t="s">
        <v>20</v>
      </c>
      <c r="E2283" s="181" t="s">
        <v>512</v>
      </c>
      <c r="F2283" s="587" t="s">
        <v>973</v>
      </c>
      <c r="G2283" s="588"/>
      <c r="H2283" s="588"/>
      <c r="I2283" s="589"/>
      <c r="J2283" s="257" t="s">
        <v>23</v>
      </c>
      <c r="K2283" s="259">
        <f>SUM(L2283:M2283)</f>
        <v>2000</v>
      </c>
      <c r="L2283" s="259">
        <v>2000</v>
      </c>
      <c r="N2283" s="260"/>
      <c r="O2283" s="1"/>
      <c r="P2283" s="196"/>
      <c r="Q2283" s="451"/>
      <c r="R2283" s="445"/>
      <c r="S2283" s="445"/>
      <c r="T2283" s="426"/>
      <c r="U2283" s="1"/>
      <c r="V2283" s="1"/>
      <c r="W2283" s="1"/>
      <c r="X2283" s="1"/>
      <c r="Y2283" s="1"/>
      <c r="Z2283" s="1"/>
      <c r="AA2283" s="1"/>
    </row>
    <row r="2284" spans="1:31" customHeight="1" ht="51" s="259" customFormat="1">
      <c r="A2284" s="258"/>
      <c r="B2284" s="398" t="s">
        <v>2738</v>
      </c>
      <c r="C2284" s="181" t="s">
        <v>452</v>
      </c>
      <c r="D2284" s="181" t="s">
        <v>20</v>
      </c>
      <c r="E2284" s="181" t="s">
        <v>512</v>
      </c>
      <c r="F2284" s="587" t="s">
        <v>973</v>
      </c>
      <c r="G2284" s="588"/>
      <c r="H2284" s="588"/>
      <c r="I2284" s="589"/>
      <c r="J2284" s="257" t="s">
        <v>23</v>
      </c>
      <c r="K2284" s="259">
        <f>SUM(L2284:M2284)</f>
        <v>2000</v>
      </c>
      <c r="L2284" s="259">
        <v>2000</v>
      </c>
      <c r="N2284" s="260"/>
      <c r="O2284" s="1"/>
      <c r="P2284" s="196"/>
      <c r="Q2284" s="451"/>
      <c r="R2284" s="445"/>
      <c r="S2284" s="445"/>
      <c r="T2284" s="426"/>
      <c r="U2284" s="1"/>
      <c r="V2284" s="1"/>
      <c r="W2284" s="1"/>
      <c r="X2284" s="1"/>
      <c r="Y2284" s="1"/>
      <c r="Z2284" s="1"/>
      <c r="AA2284" s="1"/>
    </row>
    <row r="2285" spans="1:31" customHeight="1" ht="51" s="259" customFormat="1">
      <c r="A2285" s="258"/>
      <c r="B2285" s="398" t="s">
        <v>2739</v>
      </c>
      <c r="C2285" s="181" t="s">
        <v>452</v>
      </c>
      <c r="D2285" s="181" t="s">
        <v>20</v>
      </c>
      <c r="E2285" s="181" t="s">
        <v>512</v>
      </c>
      <c r="F2285" s="587" t="s">
        <v>973</v>
      </c>
      <c r="G2285" s="588"/>
      <c r="H2285" s="588"/>
      <c r="I2285" s="589"/>
      <c r="J2285" s="257" t="s">
        <v>23</v>
      </c>
      <c r="K2285" s="259">
        <f>SUM(L2285:M2285)</f>
        <v>1000</v>
      </c>
      <c r="L2285" s="259">
        <v>1000</v>
      </c>
      <c r="N2285" s="260"/>
      <c r="O2285" s="1"/>
      <c r="P2285" s="196"/>
      <c r="Q2285" s="451"/>
      <c r="R2285" s="445"/>
      <c r="S2285" s="445"/>
      <c r="T2285" s="426"/>
      <c r="U2285" s="1"/>
      <c r="V2285" s="1"/>
      <c r="W2285" s="1"/>
      <c r="X2285" s="1"/>
      <c r="Y2285" s="1"/>
      <c r="Z2285" s="1"/>
      <c r="AA2285" s="1"/>
    </row>
    <row r="2286" spans="1:31" customHeight="1" ht="51" s="259" customFormat="1">
      <c r="A2286" s="258"/>
      <c r="B2286" s="398" t="s">
        <v>2740</v>
      </c>
      <c r="C2286" s="181" t="s">
        <v>452</v>
      </c>
      <c r="D2286" s="181" t="s">
        <v>20</v>
      </c>
      <c r="E2286" s="181" t="s">
        <v>512</v>
      </c>
      <c r="F2286" s="587" t="s">
        <v>973</v>
      </c>
      <c r="G2286" s="588"/>
      <c r="H2286" s="588"/>
      <c r="I2286" s="589"/>
      <c r="J2286" s="257" t="s">
        <v>23</v>
      </c>
      <c r="K2286" s="259">
        <f>SUM(L2286:M2286)</f>
        <v>4800</v>
      </c>
      <c r="L2286" s="259">
        <v>4800</v>
      </c>
      <c r="N2286" s="260"/>
      <c r="O2286" s="1"/>
      <c r="P2286" s="196"/>
      <c r="Q2286" s="451"/>
      <c r="R2286" s="445"/>
      <c r="S2286" s="445"/>
      <c r="T2286" s="426"/>
      <c r="U2286" s="1"/>
      <c r="V2286" s="1"/>
      <c r="W2286" s="1"/>
      <c r="X2286" s="1"/>
      <c r="Y2286" s="1"/>
      <c r="Z2286" s="1"/>
      <c r="AA2286" s="1"/>
    </row>
    <row r="2287" spans="1:31" customHeight="1" ht="51" s="259" customFormat="1">
      <c r="A2287" s="258"/>
      <c r="B2287" s="398" t="s">
        <v>2741</v>
      </c>
      <c r="C2287" s="181" t="s">
        <v>452</v>
      </c>
      <c r="D2287" s="181" t="s">
        <v>20</v>
      </c>
      <c r="E2287" s="181" t="s">
        <v>512</v>
      </c>
      <c r="F2287" s="587" t="s">
        <v>973</v>
      </c>
      <c r="G2287" s="588"/>
      <c r="H2287" s="588"/>
      <c r="I2287" s="589"/>
      <c r="J2287" s="257" t="s">
        <v>23</v>
      </c>
      <c r="K2287" s="259">
        <f>SUM(L2287:M2287)</f>
        <v>4000</v>
      </c>
      <c r="L2287" s="259">
        <v>4000</v>
      </c>
      <c r="N2287" s="260"/>
      <c r="O2287" s="1"/>
      <c r="P2287" s="196"/>
      <c r="Q2287" s="451"/>
      <c r="R2287" s="445"/>
      <c r="S2287" s="445"/>
      <c r="T2287" s="426"/>
      <c r="U2287" s="1"/>
      <c r="V2287" s="1"/>
      <c r="W2287" s="1"/>
      <c r="X2287" s="1"/>
      <c r="Y2287" s="1"/>
      <c r="Z2287" s="1"/>
      <c r="AA2287" s="1"/>
    </row>
    <row r="2288" spans="1:31" s="259" customFormat="1">
      <c r="A2288" s="258"/>
      <c r="B2288" s="244" t="s">
        <v>2742</v>
      </c>
      <c r="C2288" s="257"/>
      <c r="D2288" s="258"/>
      <c r="E2288" s="226"/>
      <c r="F2288" s="587"/>
      <c r="G2288" s="588"/>
      <c r="H2288" s="588"/>
      <c r="I2288" s="589"/>
      <c r="J2288" s="258"/>
      <c r="N2288" s="260"/>
      <c r="O2288" s="1"/>
      <c r="P2288" s="196"/>
      <c r="Q2288" s="451"/>
      <c r="R2288" s="445"/>
      <c r="S2288" s="445"/>
      <c r="T2288" s="426"/>
      <c r="U2288" s="1"/>
      <c r="V2288" s="1"/>
      <c r="W2288" s="1"/>
      <c r="X2288" s="1"/>
      <c r="Y2288" s="1"/>
      <c r="Z2288" s="1"/>
      <c r="AA2288" s="1"/>
    </row>
    <row r="2289" spans="1:31" s="259" customFormat="1">
      <c r="A2289" s="258"/>
      <c r="B2289" s="370" t="s">
        <v>2743</v>
      </c>
      <c r="C2289" s="257"/>
      <c r="D2289" s="258"/>
      <c r="E2289" s="226"/>
      <c r="F2289" s="587"/>
      <c r="G2289" s="588"/>
      <c r="H2289" s="588"/>
      <c r="I2289" s="589"/>
      <c r="J2289" s="258"/>
      <c r="N2289" s="260"/>
      <c r="O2289" s="1"/>
      <c r="P2289" s="196"/>
      <c r="Q2289" s="451"/>
      <c r="R2289" s="445"/>
      <c r="S2289" s="445"/>
      <c r="T2289" s="426"/>
      <c r="U2289" s="1"/>
      <c r="V2289" s="1"/>
      <c r="W2289" s="1"/>
      <c r="X2289" s="1"/>
      <c r="Y2289" s="1"/>
      <c r="Z2289" s="1"/>
      <c r="AA2289" s="1"/>
    </row>
    <row r="2290" spans="1:31" customHeight="1" ht="51" s="259" customFormat="1">
      <c r="A2290" s="258"/>
      <c r="B2290" s="266" t="s">
        <v>2744</v>
      </c>
      <c r="C2290" s="181" t="s">
        <v>452</v>
      </c>
      <c r="D2290" s="181" t="s">
        <v>20</v>
      </c>
      <c r="E2290" s="181" t="s">
        <v>512</v>
      </c>
      <c r="F2290" s="587" t="s">
        <v>933</v>
      </c>
      <c r="G2290" s="588"/>
      <c r="H2290" s="588"/>
      <c r="I2290" s="589"/>
      <c r="J2290" s="257" t="s">
        <v>23</v>
      </c>
      <c r="K2290" s="259">
        <f>SUM(L2290:M2290)</f>
        <v>26800</v>
      </c>
      <c r="L2290" s="259">
        <v>26800</v>
      </c>
      <c r="N2290" s="260"/>
      <c r="O2290" s="1"/>
      <c r="P2290" s="196"/>
      <c r="Q2290" s="451"/>
      <c r="R2290" s="445"/>
      <c r="S2290" s="445"/>
      <c r="T2290" s="426"/>
      <c r="U2290" s="1"/>
      <c r="V2290" s="1"/>
      <c r="W2290" s="1"/>
      <c r="X2290" s="1"/>
      <c r="Y2290" s="1"/>
      <c r="Z2290" s="1"/>
      <c r="AA2290" s="1"/>
    </row>
    <row r="2291" spans="1:31" customHeight="1" ht="51" s="259" customFormat="1">
      <c r="A2291" s="258"/>
      <c r="B2291" s="266" t="s">
        <v>2745</v>
      </c>
      <c r="C2291" s="181" t="s">
        <v>452</v>
      </c>
      <c r="D2291" s="181" t="s">
        <v>20</v>
      </c>
      <c r="E2291" s="181" t="s">
        <v>512</v>
      </c>
      <c r="F2291" s="587" t="s">
        <v>933</v>
      </c>
      <c r="G2291" s="588"/>
      <c r="H2291" s="588"/>
      <c r="I2291" s="589"/>
      <c r="J2291" s="257" t="s">
        <v>23</v>
      </c>
      <c r="K2291" s="259">
        <f>SUM(L2291:M2291)</f>
        <v>2350</v>
      </c>
      <c r="L2291" s="259">
        <v>2350</v>
      </c>
      <c r="N2291" s="260"/>
      <c r="O2291" s="1"/>
      <c r="P2291" s="196"/>
      <c r="Q2291" s="451"/>
      <c r="R2291" s="445"/>
      <c r="S2291" s="445"/>
      <c r="T2291" s="426"/>
      <c r="U2291" s="1"/>
      <c r="V2291" s="1"/>
      <c r="W2291" s="1"/>
      <c r="X2291" s="1"/>
      <c r="Y2291" s="1"/>
      <c r="Z2291" s="1"/>
      <c r="AA2291" s="1"/>
    </row>
    <row r="2292" spans="1:31" customHeight="1" ht="51" s="259" customFormat="1">
      <c r="A2292" s="258"/>
      <c r="B2292" s="266" t="s">
        <v>2746</v>
      </c>
      <c r="C2292" s="181" t="s">
        <v>452</v>
      </c>
      <c r="D2292" s="181" t="s">
        <v>20</v>
      </c>
      <c r="E2292" s="181" t="s">
        <v>512</v>
      </c>
      <c r="F2292" s="587" t="s">
        <v>933</v>
      </c>
      <c r="G2292" s="588"/>
      <c r="H2292" s="588"/>
      <c r="I2292" s="589"/>
      <c r="J2292" s="257" t="s">
        <v>23</v>
      </c>
      <c r="K2292" s="259">
        <f>SUM(L2292:M2292)</f>
        <v>5925</v>
      </c>
      <c r="L2292" s="259">
        <v>5925</v>
      </c>
      <c r="N2292" s="260"/>
      <c r="O2292" s="1"/>
      <c r="P2292" s="196"/>
      <c r="Q2292" s="451"/>
      <c r="R2292" s="445"/>
      <c r="S2292" s="445"/>
      <c r="T2292" s="426"/>
      <c r="U2292" s="1"/>
      <c r="V2292" s="1"/>
      <c r="W2292" s="1"/>
      <c r="X2292" s="1"/>
      <c r="Y2292" s="1"/>
      <c r="Z2292" s="1"/>
      <c r="AA2292" s="1"/>
    </row>
    <row r="2293" spans="1:31" customHeight="1" ht="51" s="259" customFormat="1">
      <c r="A2293" s="258"/>
      <c r="B2293" s="241" t="s">
        <v>2747</v>
      </c>
      <c r="C2293" s="181" t="s">
        <v>452</v>
      </c>
      <c r="D2293" s="181" t="s">
        <v>20</v>
      </c>
      <c r="E2293" s="181" t="s">
        <v>512</v>
      </c>
      <c r="F2293" s="587" t="s">
        <v>933</v>
      </c>
      <c r="G2293" s="588"/>
      <c r="H2293" s="588"/>
      <c r="I2293" s="589"/>
      <c r="J2293" s="257" t="s">
        <v>23</v>
      </c>
      <c r="K2293" s="259">
        <f>SUM(L2293:M2293)</f>
        <v>735</v>
      </c>
      <c r="L2293" s="259">
        <v>735</v>
      </c>
      <c r="N2293" s="260"/>
      <c r="O2293" s="1"/>
      <c r="P2293" s="196"/>
      <c r="Q2293" s="451"/>
      <c r="R2293" s="445"/>
      <c r="S2293" s="445"/>
      <c r="T2293" s="426"/>
      <c r="U2293" s="1"/>
      <c r="V2293" s="1"/>
      <c r="W2293" s="1"/>
      <c r="X2293" s="1"/>
      <c r="Y2293" s="1"/>
      <c r="Z2293" s="1"/>
      <c r="AA2293" s="1"/>
    </row>
    <row r="2294" spans="1:31" customHeight="1" ht="51" s="259" customFormat="1">
      <c r="A2294" s="258"/>
      <c r="B2294" s="241" t="s">
        <v>1215</v>
      </c>
      <c r="C2294" s="181" t="s">
        <v>452</v>
      </c>
      <c r="D2294" s="181" t="s">
        <v>20</v>
      </c>
      <c r="E2294" s="181" t="s">
        <v>512</v>
      </c>
      <c r="F2294" s="587" t="s">
        <v>933</v>
      </c>
      <c r="G2294" s="588"/>
      <c r="H2294" s="588"/>
      <c r="I2294" s="589"/>
      <c r="J2294" s="257" t="s">
        <v>23</v>
      </c>
      <c r="K2294" s="259">
        <f>SUM(L2294:M2294)</f>
        <v>3200</v>
      </c>
      <c r="L2294" s="259">
        <v>3200</v>
      </c>
      <c r="N2294" s="260"/>
      <c r="O2294" s="1"/>
      <c r="P2294" s="196"/>
      <c r="Q2294" s="451"/>
      <c r="R2294" s="445"/>
      <c r="S2294" s="445"/>
      <c r="T2294" s="426"/>
      <c r="U2294" s="1"/>
      <c r="V2294" s="1"/>
      <c r="W2294" s="1"/>
      <c r="X2294" s="1"/>
      <c r="Y2294" s="1"/>
      <c r="Z2294" s="1"/>
      <c r="AA2294" s="1"/>
    </row>
    <row r="2295" spans="1:31" s="259" customFormat="1">
      <c r="A2295" s="258"/>
      <c r="B2295" s="399" t="s">
        <v>2748</v>
      </c>
      <c r="C2295" s="257"/>
      <c r="D2295" s="258"/>
      <c r="E2295" s="226"/>
      <c r="F2295" s="587"/>
      <c r="G2295" s="588"/>
      <c r="H2295" s="588"/>
      <c r="I2295" s="589"/>
      <c r="J2295" s="258"/>
      <c r="N2295" s="260"/>
      <c r="O2295" s="1"/>
      <c r="P2295" s="196"/>
      <c r="Q2295" s="451"/>
      <c r="R2295" s="445"/>
      <c r="S2295" s="445"/>
      <c r="T2295" s="426"/>
      <c r="U2295" s="1"/>
      <c r="V2295" s="1"/>
      <c r="W2295" s="1"/>
      <c r="X2295" s="1"/>
      <c r="Y2295" s="1"/>
      <c r="Z2295" s="1"/>
      <c r="AA2295" s="1"/>
    </row>
    <row r="2296" spans="1:31" customHeight="1" ht="51" s="259" customFormat="1">
      <c r="A2296" s="258"/>
      <c r="B2296" s="241" t="s">
        <v>2749</v>
      </c>
      <c r="C2296" s="181" t="s">
        <v>452</v>
      </c>
      <c r="D2296" s="181" t="s">
        <v>20</v>
      </c>
      <c r="E2296" s="181" t="s">
        <v>512</v>
      </c>
      <c r="F2296" s="587" t="s">
        <v>2302</v>
      </c>
      <c r="G2296" s="588"/>
      <c r="H2296" s="588"/>
      <c r="I2296" s="589"/>
      <c r="J2296" s="257" t="s">
        <v>23</v>
      </c>
      <c r="K2296" s="259">
        <f>SUM(L2296:M2296)</f>
        <v>4500</v>
      </c>
      <c r="L2296" s="259">
        <v>4500</v>
      </c>
      <c r="N2296" s="260"/>
      <c r="O2296" s="1"/>
      <c r="P2296" s="196"/>
      <c r="Q2296" s="451"/>
      <c r="R2296" s="445"/>
      <c r="S2296" s="445"/>
      <c r="T2296" s="426"/>
      <c r="U2296" s="1"/>
      <c r="V2296" s="1"/>
      <c r="W2296" s="1"/>
      <c r="X2296" s="1"/>
      <c r="Y2296" s="1"/>
      <c r="Z2296" s="1"/>
      <c r="AA2296" s="1"/>
    </row>
    <row r="2297" spans="1:31" customHeight="1" ht="51" s="259" customFormat="1">
      <c r="A2297" s="258"/>
      <c r="B2297" s="263" t="s">
        <v>2750</v>
      </c>
      <c r="C2297" s="181" t="s">
        <v>452</v>
      </c>
      <c r="D2297" s="181" t="s">
        <v>20</v>
      </c>
      <c r="E2297" s="181" t="s">
        <v>512</v>
      </c>
      <c r="F2297" s="587" t="s">
        <v>2302</v>
      </c>
      <c r="G2297" s="588"/>
      <c r="H2297" s="588"/>
      <c r="I2297" s="589"/>
      <c r="J2297" s="257" t="s">
        <v>23</v>
      </c>
      <c r="K2297" s="259">
        <f>SUM(L2297:M2297)</f>
        <v>3000</v>
      </c>
      <c r="L2297" s="259">
        <v>3000</v>
      </c>
      <c r="N2297" s="260"/>
      <c r="O2297" s="1"/>
      <c r="P2297" s="196"/>
      <c r="Q2297" s="451"/>
      <c r="R2297" s="445"/>
      <c r="S2297" s="445"/>
      <c r="T2297" s="426"/>
      <c r="U2297" s="1"/>
      <c r="V2297" s="1"/>
      <c r="W2297" s="1"/>
      <c r="X2297" s="1"/>
      <c r="Y2297" s="1"/>
      <c r="Z2297" s="1"/>
      <c r="AA2297" s="1"/>
    </row>
    <row r="2298" spans="1:31" customHeight="1" ht="51" s="259" customFormat="1">
      <c r="A2298" s="258"/>
      <c r="B2298" s="263" t="s">
        <v>2751</v>
      </c>
      <c r="C2298" s="181" t="s">
        <v>452</v>
      </c>
      <c r="D2298" s="181" t="s">
        <v>20</v>
      </c>
      <c r="E2298" s="181" t="s">
        <v>512</v>
      </c>
      <c r="F2298" s="587" t="s">
        <v>2302</v>
      </c>
      <c r="G2298" s="588"/>
      <c r="H2298" s="588"/>
      <c r="I2298" s="589"/>
      <c r="J2298" s="257" t="s">
        <v>23</v>
      </c>
      <c r="K2298" s="259">
        <f>SUM(L2298:M2298)</f>
        <v>3000</v>
      </c>
      <c r="L2298" s="259">
        <v>3000</v>
      </c>
      <c r="N2298" s="260"/>
      <c r="O2298" s="1"/>
      <c r="P2298" s="196"/>
      <c r="Q2298" s="451"/>
      <c r="R2298" s="445"/>
      <c r="S2298" s="445"/>
      <c r="T2298" s="426"/>
      <c r="U2298" s="1"/>
      <c r="V2298" s="1"/>
      <c r="W2298" s="1"/>
      <c r="X2298" s="1"/>
      <c r="Y2298" s="1"/>
      <c r="Z2298" s="1"/>
      <c r="AA2298" s="1"/>
    </row>
    <row r="2299" spans="1:31" s="259" customFormat="1">
      <c r="A2299" s="258"/>
      <c r="B2299" s="244" t="s">
        <v>2752</v>
      </c>
      <c r="C2299" s="257"/>
      <c r="D2299" s="258"/>
      <c r="E2299" s="226"/>
      <c r="F2299" s="587"/>
      <c r="G2299" s="588"/>
      <c r="H2299" s="588"/>
      <c r="I2299" s="589"/>
      <c r="J2299" s="258"/>
      <c r="N2299" s="260"/>
      <c r="O2299" s="1"/>
      <c r="P2299" s="196"/>
      <c r="Q2299" s="451"/>
      <c r="R2299" s="445"/>
      <c r="S2299" s="445"/>
      <c r="T2299" s="426"/>
      <c r="U2299" s="1"/>
      <c r="V2299" s="1"/>
      <c r="W2299" s="1"/>
      <c r="X2299" s="1"/>
      <c r="Y2299" s="1"/>
      <c r="Z2299" s="1"/>
      <c r="AA2299" s="1"/>
    </row>
    <row r="2300" spans="1:31" customHeight="1" ht="51" s="259" customFormat="1">
      <c r="A2300" s="258"/>
      <c r="B2300" s="266" t="s">
        <v>2753</v>
      </c>
      <c r="C2300" s="181" t="s">
        <v>452</v>
      </c>
      <c r="D2300" s="181" t="s">
        <v>20</v>
      </c>
      <c r="E2300" s="181" t="s">
        <v>512</v>
      </c>
      <c r="F2300" s="587" t="s">
        <v>561</v>
      </c>
      <c r="G2300" s="588"/>
      <c r="H2300" s="588"/>
      <c r="I2300" s="589"/>
      <c r="J2300" s="257" t="s">
        <v>23</v>
      </c>
      <c r="K2300" s="259">
        <f>SUM(L2300:M2300)</f>
        <v>30000</v>
      </c>
      <c r="L2300" s="259">
        <v>30000</v>
      </c>
      <c r="N2300" s="260"/>
      <c r="O2300" s="1"/>
      <c r="P2300" s="196"/>
      <c r="Q2300" s="451"/>
      <c r="R2300" s="445"/>
      <c r="S2300" s="445"/>
      <c r="T2300" s="426"/>
      <c r="U2300" s="1"/>
      <c r="V2300" s="1"/>
      <c r="W2300" s="1"/>
      <c r="X2300" s="1"/>
      <c r="Y2300" s="1"/>
      <c r="Z2300" s="1"/>
      <c r="AA2300" s="1"/>
    </row>
    <row r="2301" spans="1:31" customHeight="1" ht="51" s="259" customFormat="1">
      <c r="A2301" s="258"/>
      <c r="B2301" s="266" t="s">
        <v>2754</v>
      </c>
      <c r="C2301" s="181" t="s">
        <v>452</v>
      </c>
      <c r="D2301" s="181" t="s">
        <v>20</v>
      </c>
      <c r="E2301" s="181" t="s">
        <v>512</v>
      </c>
      <c r="F2301" s="587" t="s">
        <v>561</v>
      </c>
      <c r="G2301" s="588"/>
      <c r="H2301" s="588"/>
      <c r="I2301" s="589"/>
      <c r="J2301" s="257" t="s">
        <v>23</v>
      </c>
      <c r="K2301" s="259">
        <f>SUM(L2301:M2301)</f>
        <v>20000</v>
      </c>
      <c r="L2301" s="259">
        <v>20000</v>
      </c>
      <c r="N2301" s="260"/>
      <c r="O2301" s="1"/>
      <c r="P2301" s="196"/>
      <c r="Q2301" s="451"/>
      <c r="R2301" s="445"/>
      <c r="S2301" s="445"/>
      <c r="T2301" s="426"/>
      <c r="U2301" s="1"/>
      <c r="V2301" s="1"/>
      <c r="W2301" s="1"/>
      <c r="X2301" s="1"/>
      <c r="Y2301" s="1"/>
      <c r="Z2301" s="1"/>
      <c r="AA2301" s="1"/>
    </row>
    <row r="2302" spans="1:31" customHeight="1" ht="51" s="259" customFormat="1">
      <c r="A2302" s="258"/>
      <c r="B2302" s="266" t="s">
        <v>2755</v>
      </c>
      <c r="C2302" s="181" t="s">
        <v>452</v>
      </c>
      <c r="D2302" s="181" t="s">
        <v>20</v>
      </c>
      <c r="E2302" s="181" t="s">
        <v>512</v>
      </c>
      <c r="F2302" s="587" t="s">
        <v>561</v>
      </c>
      <c r="G2302" s="588"/>
      <c r="H2302" s="588"/>
      <c r="I2302" s="589"/>
      <c r="J2302" s="257" t="s">
        <v>23</v>
      </c>
      <c r="K2302" s="259">
        <f>SUM(L2302:M2302)</f>
        <v>20000</v>
      </c>
      <c r="L2302" s="259">
        <v>20000</v>
      </c>
      <c r="N2302" s="260"/>
      <c r="O2302" s="1"/>
      <c r="P2302" s="196"/>
      <c r="Q2302" s="451"/>
      <c r="R2302" s="445"/>
      <c r="S2302" s="445"/>
      <c r="T2302" s="426"/>
      <c r="U2302" s="1"/>
      <c r="V2302" s="1"/>
      <c r="W2302" s="1"/>
      <c r="X2302" s="1"/>
      <c r="Y2302" s="1"/>
      <c r="Z2302" s="1"/>
      <c r="AA2302" s="1"/>
    </row>
    <row r="2303" spans="1:31" customHeight="1" ht="51" s="259" customFormat="1">
      <c r="A2303" s="258"/>
      <c r="B2303" s="266" t="s">
        <v>1079</v>
      </c>
      <c r="C2303" s="181" t="s">
        <v>452</v>
      </c>
      <c r="D2303" s="181" t="s">
        <v>20</v>
      </c>
      <c r="E2303" s="181" t="s">
        <v>512</v>
      </c>
      <c r="F2303" s="587" t="s">
        <v>561</v>
      </c>
      <c r="G2303" s="588"/>
      <c r="H2303" s="588"/>
      <c r="I2303" s="589"/>
      <c r="J2303" s="257" t="s">
        <v>23</v>
      </c>
      <c r="K2303" s="259">
        <f>SUM(L2303:M2303)</f>
        <v>300</v>
      </c>
      <c r="L2303" s="259">
        <v>300</v>
      </c>
      <c r="N2303" s="260"/>
      <c r="O2303" s="1"/>
      <c r="P2303" s="196"/>
      <c r="Q2303" s="451"/>
      <c r="R2303" s="445"/>
      <c r="S2303" s="445"/>
      <c r="T2303" s="426"/>
      <c r="U2303" s="1"/>
      <c r="V2303" s="1"/>
      <c r="W2303" s="1"/>
      <c r="X2303" s="1"/>
      <c r="Y2303" s="1"/>
      <c r="Z2303" s="1"/>
      <c r="AA2303" s="1"/>
    </row>
    <row r="2304" spans="1:31" customHeight="1" ht="51" s="259" customFormat="1">
      <c r="A2304" s="258"/>
      <c r="B2304" s="266" t="s">
        <v>2756</v>
      </c>
      <c r="C2304" s="181" t="s">
        <v>452</v>
      </c>
      <c r="D2304" s="181" t="s">
        <v>20</v>
      </c>
      <c r="E2304" s="181" t="s">
        <v>512</v>
      </c>
      <c r="F2304" s="587" t="s">
        <v>561</v>
      </c>
      <c r="G2304" s="588"/>
      <c r="H2304" s="588"/>
      <c r="I2304" s="589"/>
      <c r="J2304" s="257" t="s">
        <v>23</v>
      </c>
      <c r="K2304" s="259">
        <f>SUM(L2304:M2304)</f>
        <v>346</v>
      </c>
      <c r="L2304" s="259">
        <v>346</v>
      </c>
      <c r="N2304" s="260"/>
      <c r="O2304" s="1"/>
      <c r="P2304" s="196"/>
      <c r="Q2304" s="451"/>
      <c r="R2304" s="445"/>
      <c r="S2304" s="445"/>
      <c r="T2304" s="426"/>
      <c r="U2304" s="1"/>
      <c r="V2304" s="1"/>
      <c r="W2304" s="1"/>
      <c r="X2304" s="1"/>
      <c r="Y2304" s="1"/>
      <c r="Z2304" s="1"/>
      <c r="AA2304" s="1"/>
    </row>
    <row r="2305" spans="1:31" customHeight="1" ht="51" s="259" customFormat="1">
      <c r="A2305" s="258"/>
      <c r="B2305" s="266" t="s">
        <v>2757</v>
      </c>
      <c r="C2305" s="181" t="s">
        <v>452</v>
      </c>
      <c r="D2305" s="181" t="s">
        <v>20</v>
      </c>
      <c r="E2305" s="181" t="s">
        <v>512</v>
      </c>
      <c r="F2305" s="587" t="s">
        <v>561</v>
      </c>
      <c r="G2305" s="588"/>
      <c r="H2305" s="588"/>
      <c r="I2305" s="589"/>
      <c r="J2305" s="257" t="s">
        <v>23</v>
      </c>
      <c r="K2305" s="259">
        <f>SUM(L2305:M2305)</f>
        <v>15000</v>
      </c>
      <c r="L2305" s="259">
        <v>15000</v>
      </c>
      <c r="N2305" s="260"/>
      <c r="O2305" s="1"/>
      <c r="P2305" s="196"/>
      <c r="Q2305" s="451"/>
      <c r="R2305" s="445"/>
      <c r="S2305" s="445"/>
      <c r="T2305" s="426"/>
      <c r="U2305" s="1"/>
      <c r="V2305" s="1"/>
      <c r="W2305" s="1"/>
      <c r="X2305" s="1"/>
      <c r="Y2305" s="1"/>
      <c r="Z2305" s="1"/>
      <c r="AA2305" s="1"/>
    </row>
    <row r="2306" spans="1:31" customHeight="1" ht="51" s="259" customFormat="1">
      <c r="A2306" s="258"/>
      <c r="B2306" s="266" t="s">
        <v>2747</v>
      </c>
      <c r="C2306" s="181" t="s">
        <v>452</v>
      </c>
      <c r="D2306" s="181" t="s">
        <v>20</v>
      </c>
      <c r="E2306" s="181" t="s">
        <v>512</v>
      </c>
      <c r="F2306" s="587" t="s">
        <v>561</v>
      </c>
      <c r="G2306" s="588"/>
      <c r="H2306" s="588"/>
      <c r="I2306" s="589"/>
      <c r="J2306" s="257" t="s">
        <v>23</v>
      </c>
      <c r="K2306" s="259">
        <f>SUM(L2306:M2306)</f>
        <v>1050</v>
      </c>
      <c r="L2306" s="259">
        <v>1050</v>
      </c>
      <c r="N2306" s="260"/>
      <c r="O2306" s="1"/>
      <c r="P2306" s="196"/>
      <c r="Q2306" s="451"/>
      <c r="R2306" s="445"/>
      <c r="S2306" s="445"/>
      <c r="T2306" s="426"/>
      <c r="U2306" s="1"/>
      <c r="V2306" s="1"/>
      <c r="W2306" s="1"/>
      <c r="X2306" s="1"/>
      <c r="Y2306" s="1"/>
      <c r="Z2306" s="1"/>
      <c r="AA2306" s="1"/>
    </row>
    <row r="2307" spans="1:31" customHeight="1" ht="51" s="259" customFormat="1">
      <c r="A2307" s="258"/>
      <c r="B2307" s="266" t="s">
        <v>2758</v>
      </c>
      <c r="C2307" s="181" t="s">
        <v>452</v>
      </c>
      <c r="D2307" s="181" t="s">
        <v>20</v>
      </c>
      <c r="E2307" s="181" t="s">
        <v>512</v>
      </c>
      <c r="F2307" s="587" t="s">
        <v>561</v>
      </c>
      <c r="G2307" s="588"/>
      <c r="H2307" s="588"/>
      <c r="I2307" s="589"/>
      <c r="J2307" s="257" t="s">
        <v>23</v>
      </c>
      <c r="K2307" s="259">
        <f>SUM(L2307:M2307)</f>
        <v>7200</v>
      </c>
      <c r="L2307" s="259">
        <v>7200</v>
      </c>
      <c r="N2307" s="260"/>
      <c r="O2307" s="1"/>
      <c r="P2307" s="196"/>
      <c r="Q2307" s="451"/>
      <c r="R2307" s="445"/>
      <c r="S2307" s="445"/>
      <c r="T2307" s="426"/>
      <c r="U2307" s="1"/>
      <c r="V2307" s="1"/>
      <c r="W2307" s="1"/>
      <c r="X2307" s="1"/>
      <c r="Y2307" s="1"/>
      <c r="Z2307" s="1"/>
      <c r="AA2307" s="1"/>
    </row>
    <row r="2308" spans="1:31" customHeight="1" ht="51" s="259" customFormat="1">
      <c r="A2308" s="258"/>
      <c r="B2308" s="266" t="s">
        <v>2759</v>
      </c>
      <c r="C2308" s="181" t="s">
        <v>452</v>
      </c>
      <c r="D2308" s="181" t="s">
        <v>20</v>
      </c>
      <c r="E2308" s="181" t="s">
        <v>512</v>
      </c>
      <c r="F2308" s="587" t="s">
        <v>561</v>
      </c>
      <c r="G2308" s="588"/>
      <c r="H2308" s="588"/>
      <c r="I2308" s="589"/>
      <c r="J2308" s="257" t="s">
        <v>23</v>
      </c>
      <c r="K2308" s="259">
        <f>SUM(L2308:M2308)</f>
        <v>400</v>
      </c>
      <c r="L2308" s="259">
        <v>400</v>
      </c>
      <c r="N2308" s="260"/>
      <c r="O2308" s="1"/>
      <c r="P2308" s="196"/>
      <c r="Q2308" s="451"/>
      <c r="R2308" s="445"/>
      <c r="S2308" s="445"/>
      <c r="T2308" s="426"/>
      <c r="U2308" s="1"/>
      <c r="V2308" s="1"/>
      <c r="W2308" s="1"/>
      <c r="X2308" s="1"/>
      <c r="Y2308" s="1"/>
      <c r="Z2308" s="1"/>
      <c r="AA2308" s="1"/>
    </row>
    <row r="2309" spans="1:31" customHeight="1" ht="51" s="259" customFormat="1">
      <c r="A2309" s="258"/>
      <c r="B2309" s="241" t="s">
        <v>2760</v>
      </c>
      <c r="C2309" s="181" t="s">
        <v>452</v>
      </c>
      <c r="D2309" s="181" t="s">
        <v>20</v>
      </c>
      <c r="E2309" s="181" t="s">
        <v>512</v>
      </c>
      <c r="F2309" s="587" t="s">
        <v>561</v>
      </c>
      <c r="G2309" s="588"/>
      <c r="H2309" s="588"/>
      <c r="I2309" s="589"/>
      <c r="J2309" s="257" t="s">
        <v>23</v>
      </c>
      <c r="K2309" s="259">
        <f>SUM(L2309:M2309)</f>
        <v>850</v>
      </c>
      <c r="L2309" s="259">
        <v>850</v>
      </c>
      <c r="N2309" s="260"/>
      <c r="O2309" s="1"/>
      <c r="P2309" s="196"/>
      <c r="Q2309" s="451"/>
      <c r="R2309" s="445"/>
      <c r="S2309" s="445"/>
      <c r="T2309" s="426"/>
      <c r="U2309" s="1"/>
      <c r="V2309" s="1"/>
      <c r="W2309" s="1"/>
      <c r="X2309" s="1"/>
      <c r="Y2309" s="1"/>
      <c r="Z2309" s="1"/>
      <c r="AA2309" s="1"/>
    </row>
    <row r="2310" spans="1:31" customHeight="1" ht="51" s="259" customFormat="1">
      <c r="A2310" s="258"/>
      <c r="B2310" s="241" t="s">
        <v>1113</v>
      </c>
      <c r="C2310" s="181" t="s">
        <v>452</v>
      </c>
      <c r="D2310" s="181" t="s">
        <v>20</v>
      </c>
      <c r="E2310" s="181" t="s">
        <v>512</v>
      </c>
      <c r="F2310" s="587" t="s">
        <v>561</v>
      </c>
      <c r="G2310" s="588"/>
      <c r="H2310" s="588"/>
      <c r="I2310" s="589"/>
      <c r="J2310" s="257" t="s">
        <v>23</v>
      </c>
      <c r="K2310" s="259">
        <f>SUM(L2310:M2310)</f>
        <v>340</v>
      </c>
      <c r="L2310" s="259">
        <v>340</v>
      </c>
      <c r="N2310" s="260"/>
      <c r="O2310" s="1"/>
      <c r="P2310" s="196"/>
      <c r="Q2310" s="451"/>
      <c r="R2310" s="445"/>
      <c r="S2310" s="445"/>
      <c r="T2310" s="426"/>
      <c r="U2310" s="1"/>
      <c r="V2310" s="1"/>
      <c r="W2310" s="1"/>
      <c r="X2310" s="1"/>
      <c r="Y2310" s="1"/>
      <c r="Z2310" s="1"/>
      <c r="AA2310" s="1"/>
    </row>
    <row r="2311" spans="1:31" customHeight="1" ht="51" s="259" customFormat="1">
      <c r="A2311" s="258"/>
      <c r="B2311" s="241" t="s">
        <v>1310</v>
      </c>
      <c r="C2311" s="181" t="s">
        <v>452</v>
      </c>
      <c r="D2311" s="181" t="s">
        <v>20</v>
      </c>
      <c r="E2311" s="181" t="s">
        <v>512</v>
      </c>
      <c r="F2311" s="587" t="s">
        <v>561</v>
      </c>
      <c r="G2311" s="588"/>
      <c r="H2311" s="588"/>
      <c r="I2311" s="589"/>
      <c r="J2311" s="257" t="s">
        <v>23</v>
      </c>
      <c r="K2311" s="259">
        <f>SUM(L2311:M2311)</f>
        <v>300</v>
      </c>
      <c r="L2311" s="259">
        <v>300</v>
      </c>
      <c r="N2311" s="260"/>
      <c r="O2311" s="1"/>
      <c r="P2311" s="196"/>
      <c r="Q2311" s="451"/>
      <c r="R2311" s="445"/>
      <c r="S2311" s="445"/>
      <c r="T2311" s="426"/>
      <c r="U2311" s="1"/>
      <c r="V2311" s="1"/>
      <c r="W2311" s="1"/>
      <c r="X2311" s="1"/>
      <c r="Y2311" s="1"/>
      <c r="Z2311" s="1"/>
      <c r="AA2311" s="1"/>
    </row>
    <row r="2312" spans="1:31" customHeight="1" ht="51" s="259" customFormat="1">
      <c r="A2312" s="258"/>
      <c r="B2312" s="241" t="s">
        <v>2761</v>
      </c>
      <c r="C2312" s="181" t="s">
        <v>452</v>
      </c>
      <c r="D2312" s="181" t="s">
        <v>20</v>
      </c>
      <c r="E2312" s="181" t="s">
        <v>512</v>
      </c>
      <c r="F2312" s="587" t="s">
        <v>561</v>
      </c>
      <c r="G2312" s="588"/>
      <c r="H2312" s="588"/>
      <c r="I2312" s="589"/>
      <c r="J2312" s="257" t="s">
        <v>23</v>
      </c>
      <c r="K2312" s="259">
        <f>SUM(L2312:M2312)</f>
        <v>31600</v>
      </c>
      <c r="L2312" s="259">
        <v>31600</v>
      </c>
      <c r="N2312" s="260"/>
      <c r="O2312" s="1"/>
      <c r="P2312" s="196"/>
      <c r="Q2312" s="451"/>
      <c r="R2312" s="445"/>
      <c r="S2312" s="445"/>
      <c r="T2312" s="426"/>
      <c r="U2312" s="1"/>
      <c r="V2312" s="1"/>
      <c r="W2312" s="1"/>
      <c r="X2312" s="1"/>
      <c r="Y2312" s="1"/>
      <c r="Z2312" s="1"/>
      <c r="AA2312" s="1"/>
    </row>
    <row r="2313" spans="1:31" customHeight="1" ht="51" s="259" customFormat="1">
      <c r="A2313" s="258"/>
      <c r="B2313" s="266" t="s">
        <v>2762</v>
      </c>
      <c r="C2313" s="181" t="s">
        <v>452</v>
      </c>
      <c r="D2313" s="181" t="s">
        <v>20</v>
      </c>
      <c r="E2313" s="181" t="s">
        <v>512</v>
      </c>
      <c r="F2313" s="587" t="s">
        <v>561</v>
      </c>
      <c r="G2313" s="588"/>
      <c r="H2313" s="588"/>
      <c r="I2313" s="589"/>
      <c r="J2313" s="257" t="s">
        <v>23</v>
      </c>
      <c r="K2313" s="259">
        <f>SUM(L2313:M2313)</f>
        <v>5000</v>
      </c>
      <c r="L2313" s="259">
        <v>5000</v>
      </c>
      <c r="N2313" s="260"/>
      <c r="O2313" s="1"/>
      <c r="P2313" s="196"/>
      <c r="Q2313" s="451"/>
      <c r="R2313" s="445"/>
      <c r="S2313" s="445"/>
      <c r="T2313" s="426"/>
      <c r="U2313" s="1"/>
      <c r="V2313" s="1"/>
      <c r="W2313" s="1"/>
      <c r="X2313" s="1"/>
      <c r="Y2313" s="1"/>
      <c r="Z2313" s="1"/>
      <c r="AA2313" s="1"/>
    </row>
    <row r="2314" spans="1:31" customHeight="1" ht="51" s="259" customFormat="1">
      <c r="A2314" s="258"/>
      <c r="B2314" s="266" t="s">
        <v>2763</v>
      </c>
      <c r="C2314" s="181" t="s">
        <v>452</v>
      </c>
      <c r="D2314" s="181" t="s">
        <v>20</v>
      </c>
      <c r="E2314" s="181" t="s">
        <v>512</v>
      </c>
      <c r="F2314" s="587" t="s">
        <v>561</v>
      </c>
      <c r="G2314" s="588"/>
      <c r="H2314" s="588"/>
      <c r="I2314" s="589"/>
      <c r="J2314" s="257" t="s">
        <v>23</v>
      </c>
      <c r="K2314" s="259">
        <f>SUM(L2314:M2314)</f>
        <v>1700</v>
      </c>
      <c r="L2314" s="259">
        <v>1700</v>
      </c>
      <c r="N2314" s="260"/>
      <c r="O2314" s="1"/>
      <c r="P2314" s="196"/>
      <c r="Q2314" s="451"/>
      <c r="R2314" s="445"/>
      <c r="S2314" s="445"/>
      <c r="T2314" s="426"/>
      <c r="U2314" s="1"/>
      <c r="V2314" s="1"/>
      <c r="W2314" s="1"/>
      <c r="X2314" s="1"/>
      <c r="Y2314" s="1"/>
      <c r="Z2314" s="1"/>
      <c r="AA2314" s="1"/>
    </row>
    <row r="2315" spans="1:31" customHeight="1" ht="51" s="259" customFormat="1">
      <c r="A2315" s="258"/>
      <c r="B2315" s="241" t="s">
        <v>2702</v>
      </c>
      <c r="C2315" s="181" t="s">
        <v>452</v>
      </c>
      <c r="D2315" s="181" t="s">
        <v>20</v>
      </c>
      <c r="E2315" s="181" t="s">
        <v>512</v>
      </c>
      <c r="F2315" s="587" t="s">
        <v>561</v>
      </c>
      <c r="G2315" s="588"/>
      <c r="H2315" s="588"/>
      <c r="I2315" s="589"/>
      <c r="J2315" s="257" t="s">
        <v>23</v>
      </c>
      <c r="K2315" s="259">
        <f>SUM(L2315:M2315)</f>
        <v>1250</v>
      </c>
      <c r="L2315" s="259">
        <v>1250</v>
      </c>
      <c r="N2315" s="260"/>
      <c r="O2315" s="1"/>
      <c r="P2315" s="196"/>
      <c r="Q2315" s="451"/>
      <c r="R2315" s="445"/>
      <c r="S2315" s="445"/>
      <c r="T2315" s="426"/>
      <c r="U2315" s="1"/>
      <c r="V2315" s="1"/>
      <c r="W2315" s="1"/>
      <c r="X2315" s="1"/>
      <c r="Y2315" s="1"/>
      <c r="Z2315" s="1"/>
      <c r="AA2315" s="1"/>
    </row>
    <row r="2316" spans="1:31" customHeight="1" ht="51" s="259" customFormat="1">
      <c r="A2316" s="258"/>
      <c r="B2316" s="266" t="s">
        <v>1188</v>
      </c>
      <c r="C2316" s="181" t="s">
        <v>452</v>
      </c>
      <c r="D2316" s="181" t="s">
        <v>20</v>
      </c>
      <c r="E2316" s="181" t="s">
        <v>512</v>
      </c>
      <c r="F2316" s="587" t="s">
        <v>561</v>
      </c>
      <c r="G2316" s="588"/>
      <c r="H2316" s="588"/>
      <c r="I2316" s="589"/>
      <c r="J2316" s="257" t="s">
        <v>23</v>
      </c>
      <c r="K2316" s="259">
        <f>SUM(L2316:M2316)</f>
        <v>2805</v>
      </c>
      <c r="L2316" s="259">
        <v>2805</v>
      </c>
      <c r="N2316" s="260"/>
      <c r="O2316" s="1"/>
      <c r="P2316" s="196"/>
      <c r="Q2316" s="451"/>
      <c r="R2316" s="445"/>
      <c r="S2316" s="445"/>
      <c r="T2316" s="426"/>
      <c r="U2316" s="1"/>
      <c r="V2316" s="1"/>
      <c r="W2316" s="1"/>
      <c r="X2316" s="1"/>
      <c r="Y2316" s="1"/>
      <c r="Z2316" s="1"/>
      <c r="AA2316" s="1"/>
    </row>
    <row r="2317" spans="1:31" customHeight="1" ht="51" s="259" customFormat="1">
      <c r="A2317" s="258"/>
      <c r="B2317" s="337" t="s">
        <v>1275</v>
      </c>
      <c r="C2317" s="181" t="s">
        <v>452</v>
      </c>
      <c r="D2317" s="181" t="s">
        <v>20</v>
      </c>
      <c r="E2317" s="181" t="s">
        <v>512</v>
      </c>
      <c r="F2317" s="587" t="s">
        <v>561</v>
      </c>
      <c r="G2317" s="588"/>
      <c r="H2317" s="588"/>
      <c r="I2317" s="589"/>
      <c r="J2317" s="257" t="s">
        <v>23</v>
      </c>
      <c r="K2317" s="259">
        <f>SUM(L2317:M2317)</f>
        <v>400</v>
      </c>
      <c r="L2317" s="259">
        <v>400</v>
      </c>
      <c r="N2317" s="260"/>
      <c r="O2317" s="1"/>
      <c r="P2317" s="196"/>
      <c r="Q2317" s="451"/>
      <c r="R2317" s="445"/>
      <c r="S2317" s="445"/>
      <c r="T2317" s="426"/>
      <c r="U2317" s="1"/>
      <c r="V2317" s="1"/>
      <c r="W2317" s="1"/>
      <c r="X2317" s="1"/>
      <c r="Y2317" s="1"/>
      <c r="Z2317" s="1"/>
      <c r="AA2317" s="1"/>
    </row>
    <row r="2318" spans="1:31" customHeight="1" ht="51" s="259" customFormat="1">
      <c r="A2318" s="258"/>
      <c r="B2318" s="337" t="s">
        <v>2764</v>
      </c>
      <c r="C2318" s="181" t="s">
        <v>452</v>
      </c>
      <c r="D2318" s="181" t="s">
        <v>20</v>
      </c>
      <c r="E2318" s="181" t="s">
        <v>512</v>
      </c>
      <c r="F2318" s="587" t="s">
        <v>561</v>
      </c>
      <c r="G2318" s="588"/>
      <c r="H2318" s="588"/>
      <c r="I2318" s="589"/>
      <c r="J2318" s="257" t="s">
        <v>23</v>
      </c>
      <c r="K2318" s="259">
        <f>SUM(L2318:M2318)</f>
        <v>92</v>
      </c>
      <c r="L2318" s="259">
        <v>92</v>
      </c>
      <c r="N2318" s="260"/>
      <c r="O2318" s="1"/>
      <c r="P2318" s="196"/>
      <c r="Q2318" s="451"/>
      <c r="R2318" s="445"/>
      <c r="S2318" s="445"/>
      <c r="T2318" s="426"/>
      <c r="U2318" s="1"/>
      <c r="V2318" s="1"/>
      <c r="W2318" s="1"/>
      <c r="X2318" s="1"/>
      <c r="Y2318" s="1"/>
      <c r="Z2318" s="1"/>
      <c r="AA2318" s="1"/>
    </row>
    <row r="2319" spans="1:31" customHeight="1" ht="51" s="259" customFormat="1">
      <c r="A2319" s="258"/>
      <c r="B2319" s="266" t="s">
        <v>2765</v>
      </c>
      <c r="C2319" s="181" t="s">
        <v>452</v>
      </c>
      <c r="D2319" s="181" t="s">
        <v>20</v>
      </c>
      <c r="E2319" s="181" t="s">
        <v>512</v>
      </c>
      <c r="F2319" s="587" t="s">
        <v>561</v>
      </c>
      <c r="G2319" s="588"/>
      <c r="H2319" s="588"/>
      <c r="I2319" s="589"/>
      <c r="J2319" s="257" t="s">
        <v>23</v>
      </c>
      <c r="K2319" s="259">
        <f>SUM(L2319:M2319)</f>
        <v>1020</v>
      </c>
      <c r="L2319" s="259">
        <v>1020</v>
      </c>
      <c r="N2319" s="260"/>
      <c r="O2319" s="1"/>
      <c r="P2319" s="196"/>
      <c r="Q2319" s="451"/>
      <c r="R2319" s="445"/>
      <c r="S2319" s="445"/>
      <c r="T2319" s="426"/>
      <c r="U2319" s="1"/>
      <c r="V2319" s="1"/>
      <c r="W2319" s="1"/>
      <c r="X2319" s="1"/>
      <c r="Y2319" s="1"/>
      <c r="Z2319" s="1"/>
      <c r="AA2319" s="1"/>
    </row>
    <row r="2320" spans="1:31" customHeight="1" ht="51" s="259" customFormat="1">
      <c r="A2320" s="258"/>
      <c r="B2320" s="266" t="s">
        <v>2766</v>
      </c>
      <c r="C2320" s="181" t="s">
        <v>452</v>
      </c>
      <c r="D2320" s="181" t="s">
        <v>20</v>
      </c>
      <c r="E2320" s="181" t="s">
        <v>512</v>
      </c>
      <c r="F2320" s="587" t="s">
        <v>561</v>
      </c>
      <c r="G2320" s="588"/>
      <c r="H2320" s="588"/>
      <c r="I2320" s="589"/>
      <c r="J2320" s="257" t="s">
        <v>23</v>
      </c>
      <c r="K2320" s="259">
        <f>SUM(L2320:M2320)</f>
        <v>500</v>
      </c>
      <c r="L2320" s="259">
        <v>500</v>
      </c>
      <c r="N2320" s="260"/>
      <c r="O2320" s="1"/>
      <c r="P2320" s="196"/>
      <c r="Q2320" s="451"/>
      <c r="R2320" s="445"/>
      <c r="S2320" s="445"/>
      <c r="T2320" s="426"/>
      <c r="U2320" s="1"/>
      <c r="V2320" s="1"/>
      <c r="W2320" s="1"/>
      <c r="X2320" s="1"/>
      <c r="Y2320" s="1"/>
      <c r="Z2320" s="1"/>
      <c r="AA2320" s="1"/>
    </row>
    <row r="2321" spans="1:31" customHeight="1" ht="51" s="259" customFormat="1">
      <c r="A2321" s="258"/>
      <c r="B2321" s="266" t="s">
        <v>2767</v>
      </c>
      <c r="C2321" s="181" t="s">
        <v>452</v>
      </c>
      <c r="D2321" s="181" t="s">
        <v>20</v>
      </c>
      <c r="E2321" s="181" t="s">
        <v>512</v>
      </c>
      <c r="F2321" s="587" t="s">
        <v>561</v>
      </c>
      <c r="G2321" s="588"/>
      <c r="H2321" s="588"/>
      <c r="I2321" s="589"/>
      <c r="J2321" s="257" t="s">
        <v>23</v>
      </c>
      <c r="K2321" s="259">
        <f>SUM(L2321:M2321)</f>
        <v>1160</v>
      </c>
      <c r="L2321" s="259">
        <v>1160</v>
      </c>
      <c r="N2321" s="260"/>
      <c r="O2321" s="1"/>
      <c r="P2321" s="196"/>
      <c r="Q2321" s="451"/>
      <c r="R2321" s="445"/>
      <c r="S2321" s="445"/>
      <c r="T2321" s="426"/>
      <c r="U2321" s="1"/>
      <c r="V2321" s="1"/>
      <c r="W2321" s="1"/>
      <c r="X2321" s="1"/>
      <c r="Y2321" s="1"/>
      <c r="Z2321" s="1"/>
      <c r="AA2321" s="1"/>
    </row>
    <row r="2322" spans="1:31" customHeight="1" ht="51" s="259" customFormat="1">
      <c r="A2322" s="258"/>
      <c r="B2322" s="266" t="s">
        <v>2768</v>
      </c>
      <c r="C2322" s="181" t="s">
        <v>452</v>
      </c>
      <c r="D2322" s="181" t="s">
        <v>20</v>
      </c>
      <c r="E2322" s="181" t="s">
        <v>512</v>
      </c>
      <c r="F2322" s="587" t="s">
        <v>561</v>
      </c>
      <c r="G2322" s="588"/>
      <c r="H2322" s="588"/>
      <c r="I2322" s="589"/>
      <c r="J2322" s="257" t="s">
        <v>23</v>
      </c>
      <c r="K2322" s="259">
        <f>SUM(L2322:M2322)</f>
        <v>900</v>
      </c>
      <c r="L2322" s="259">
        <v>900</v>
      </c>
      <c r="N2322" s="260"/>
      <c r="O2322" s="1"/>
      <c r="P2322" s="196"/>
      <c r="Q2322" s="451"/>
      <c r="R2322" s="445"/>
      <c r="S2322" s="445"/>
      <c r="T2322" s="426"/>
      <c r="U2322" s="1"/>
      <c r="V2322" s="1"/>
      <c r="W2322" s="1"/>
      <c r="X2322" s="1"/>
      <c r="Y2322" s="1"/>
      <c r="Z2322" s="1"/>
      <c r="AA2322" s="1"/>
    </row>
    <row r="2323" spans="1:31" customHeight="1" ht="51" s="259" customFormat="1">
      <c r="A2323" s="258"/>
      <c r="B2323" s="266" t="s">
        <v>2769</v>
      </c>
      <c r="C2323" s="181" t="s">
        <v>452</v>
      </c>
      <c r="D2323" s="181" t="s">
        <v>20</v>
      </c>
      <c r="E2323" s="181" t="s">
        <v>512</v>
      </c>
      <c r="F2323" s="587" t="s">
        <v>561</v>
      </c>
      <c r="G2323" s="588"/>
      <c r="H2323" s="588"/>
      <c r="I2323" s="589"/>
      <c r="J2323" s="257" t="s">
        <v>23</v>
      </c>
      <c r="K2323" s="259">
        <f>SUM(L2323:M2323)</f>
        <v>2000</v>
      </c>
      <c r="L2323" s="259">
        <v>2000</v>
      </c>
      <c r="N2323" s="260"/>
      <c r="O2323" s="1"/>
      <c r="P2323" s="196"/>
      <c r="Q2323" s="451"/>
      <c r="R2323" s="445"/>
      <c r="S2323" s="445"/>
      <c r="T2323" s="426"/>
      <c r="U2323" s="1"/>
      <c r="V2323" s="1"/>
      <c r="W2323" s="1"/>
      <c r="X2323" s="1"/>
      <c r="Y2323" s="1"/>
      <c r="Z2323" s="1"/>
      <c r="AA2323" s="1"/>
    </row>
    <row r="2324" spans="1:31" customHeight="1" ht="51" s="259" customFormat="1">
      <c r="A2324" s="258"/>
      <c r="B2324" s="266" t="s">
        <v>2770</v>
      </c>
      <c r="C2324" s="181" t="s">
        <v>452</v>
      </c>
      <c r="D2324" s="181" t="s">
        <v>20</v>
      </c>
      <c r="E2324" s="181" t="s">
        <v>512</v>
      </c>
      <c r="F2324" s="587" t="s">
        <v>561</v>
      </c>
      <c r="G2324" s="588"/>
      <c r="H2324" s="588"/>
      <c r="I2324" s="589"/>
      <c r="J2324" s="257" t="s">
        <v>23</v>
      </c>
      <c r="K2324" s="259">
        <f>SUM(L2324:M2324)</f>
        <v>2600</v>
      </c>
      <c r="L2324" s="259">
        <v>2600</v>
      </c>
      <c r="N2324" s="260"/>
      <c r="O2324" s="1"/>
      <c r="P2324" s="196"/>
      <c r="Q2324" s="451"/>
      <c r="R2324" s="445"/>
      <c r="S2324" s="445"/>
      <c r="T2324" s="426"/>
      <c r="U2324" s="1"/>
      <c r="V2324" s="1"/>
      <c r="W2324" s="1"/>
      <c r="X2324" s="1"/>
      <c r="Y2324" s="1"/>
      <c r="Z2324" s="1"/>
      <c r="AA2324" s="1"/>
    </row>
    <row r="2325" spans="1:31" customHeight="1" ht="51" s="259" customFormat="1">
      <c r="A2325" s="258"/>
      <c r="B2325" s="266" t="s">
        <v>2771</v>
      </c>
      <c r="C2325" s="181" t="s">
        <v>452</v>
      </c>
      <c r="D2325" s="181" t="s">
        <v>20</v>
      </c>
      <c r="E2325" s="181" t="s">
        <v>512</v>
      </c>
      <c r="F2325" s="587" t="s">
        <v>561</v>
      </c>
      <c r="G2325" s="588"/>
      <c r="H2325" s="588"/>
      <c r="I2325" s="589"/>
      <c r="J2325" s="257" t="s">
        <v>23</v>
      </c>
      <c r="K2325" s="259">
        <f>SUM(L2325:M2325)</f>
        <v>3000</v>
      </c>
      <c r="L2325" s="259">
        <v>3000</v>
      </c>
      <c r="N2325" s="260"/>
      <c r="O2325" s="1"/>
      <c r="P2325" s="196"/>
      <c r="Q2325" s="451"/>
      <c r="R2325" s="445"/>
      <c r="S2325" s="445"/>
      <c r="T2325" s="426"/>
      <c r="U2325" s="1"/>
      <c r="V2325" s="1"/>
      <c r="W2325" s="1"/>
      <c r="X2325" s="1"/>
      <c r="Y2325" s="1"/>
      <c r="Z2325" s="1"/>
      <c r="AA2325" s="1"/>
    </row>
    <row r="2326" spans="1:31" s="259" customFormat="1">
      <c r="A2326" s="258"/>
      <c r="B2326" s="396" t="s">
        <v>2772</v>
      </c>
      <c r="C2326" s="396"/>
      <c r="D2326" s="258"/>
      <c r="E2326" s="226"/>
      <c r="F2326" s="587"/>
      <c r="G2326" s="588"/>
      <c r="H2326" s="588"/>
      <c r="I2326" s="589"/>
      <c r="J2326" s="258"/>
      <c r="N2326" s="260"/>
      <c r="O2326" s="1"/>
      <c r="P2326" s="196"/>
      <c r="Q2326" s="451"/>
      <c r="R2326" s="445"/>
      <c r="S2326" s="445"/>
      <c r="T2326" s="426"/>
      <c r="U2326" s="1"/>
      <c r="V2326" s="1"/>
      <c r="W2326" s="1"/>
      <c r="X2326" s="1"/>
      <c r="Y2326" s="1"/>
      <c r="Z2326" s="1"/>
      <c r="AA2326" s="1"/>
    </row>
    <row r="2327" spans="1:31" customHeight="1" ht="51" s="259" customFormat="1">
      <c r="A2327" s="258"/>
      <c r="B2327" s="337" t="s">
        <v>2289</v>
      </c>
      <c r="C2327" s="181" t="s">
        <v>452</v>
      </c>
      <c r="D2327" s="181" t="s">
        <v>20</v>
      </c>
      <c r="E2327" s="181" t="s">
        <v>512</v>
      </c>
      <c r="F2327" s="587" t="s">
        <v>2261</v>
      </c>
      <c r="G2327" s="588"/>
      <c r="H2327" s="588"/>
      <c r="I2327" s="589"/>
      <c r="J2327" s="257" t="s">
        <v>23</v>
      </c>
      <c r="K2327" s="259">
        <f>SUM(L2327:M2327)</f>
        <v>17600</v>
      </c>
      <c r="L2327" s="259">
        <v>17600</v>
      </c>
      <c r="N2327" s="260"/>
      <c r="O2327" s="1"/>
      <c r="P2327" s="196"/>
      <c r="Q2327" s="451"/>
      <c r="R2327" s="445"/>
      <c r="S2327" s="445"/>
      <c r="T2327" s="426"/>
      <c r="U2327" s="1"/>
      <c r="V2327" s="1"/>
      <c r="W2327" s="1"/>
      <c r="X2327" s="1"/>
      <c r="Y2327" s="1"/>
      <c r="Z2327" s="1"/>
      <c r="AA2327" s="1"/>
    </row>
    <row r="2328" spans="1:31" customHeight="1" ht="51" s="259" customFormat="1">
      <c r="A2328" s="258"/>
      <c r="B2328" s="337" t="s">
        <v>2773</v>
      </c>
      <c r="C2328" s="181" t="s">
        <v>452</v>
      </c>
      <c r="D2328" s="181" t="s">
        <v>20</v>
      </c>
      <c r="E2328" s="181" t="s">
        <v>512</v>
      </c>
      <c r="F2328" s="587" t="s">
        <v>2261</v>
      </c>
      <c r="G2328" s="588"/>
      <c r="H2328" s="588"/>
      <c r="I2328" s="589"/>
      <c r="J2328" s="257" t="s">
        <v>23</v>
      </c>
      <c r="K2328" s="259">
        <f>SUM(L2328:M2328)</f>
        <v>16500</v>
      </c>
      <c r="L2328" s="259">
        <v>16500</v>
      </c>
      <c r="N2328" s="260"/>
      <c r="O2328" s="1"/>
      <c r="P2328" s="196"/>
      <c r="Q2328" s="451"/>
      <c r="R2328" s="445"/>
      <c r="S2328" s="445"/>
      <c r="T2328" s="426"/>
      <c r="U2328" s="1"/>
      <c r="V2328" s="1"/>
      <c r="W2328" s="1"/>
      <c r="X2328" s="1"/>
      <c r="Y2328" s="1"/>
      <c r="Z2328" s="1"/>
      <c r="AA2328" s="1"/>
    </row>
    <row r="2329" spans="1:31" customHeight="1" ht="51" s="259" customFormat="1">
      <c r="A2329" s="258"/>
      <c r="B2329" s="337" t="s">
        <v>2774</v>
      </c>
      <c r="C2329" s="181" t="s">
        <v>452</v>
      </c>
      <c r="D2329" s="181" t="s">
        <v>20</v>
      </c>
      <c r="E2329" s="181" t="s">
        <v>512</v>
      </c>
      <c r="F2329" s="587" t="s">
        <v>2261</v>
      </c>
      <c r="G2329" s="588"/>
      <c r="H2329" s="588"/>
      <c r="I2329" s="589"/>
      <c r="J2329" s="257" t="s">
        <v>23</v>
      </c>
      <c r="K2329" s="259">
        <f>SUM(L2329:M2329)</f>
        <v>1036</v>
      </c>
      <c r="L2329" s="259">
        <v>1036</v>
      </c>
      <c r="N2329" s="260"/>
      <c r="O2329" s="1"/>
      <c r="P2329" s="196"/>
      <c r="Q2329" s="451"/>
      <c r="R2329" s="445"/>
      <c r="S2329" s="445"/>
      <c r="T2329" s="426"/>
      <c r="U2329" s="1"/>
      <c r="V2329" s="1"/>
      <c r="W2329" s="1"/>
      <c r="X2329" s="1"/>
      <c r="Y2329" s="1"/>
      <c r="Z2329" s="1"/>
      <c r="AA2329" s="1"/>
    </row>
    <row r="2330" spans="1:31" customHeight="1" ht="51" s="259" customFormat="1">
      <c r="A2330" s="258"/>
      <c r="B2330" s="337" t="s">
        <v>2775</v>
      </c>
      <c r="C2330" s="181" t="s">
        <v>452</v>
      </c>
      <c r="D2330" s="181" t="s">
        <v>20</v>
      </c>
      <c r="E2330" s="181" t="s">
        <v>512</v>
      </c>
      <c r="F2330" s="587" t="s">
        <v>958</v>
      </c>
      <c r="G2330" s="588"/>
      <c r="H2330" s="588"/>
      <c r="I2330" s="589"/>
      <c r="J2330" s="257" t="s">
        <v>23</v>
      </c>
      <c r="K2330" s="259">
        <f>SUM(L2330:M2330)</f>
        <v>37500</v>
      </c>
      <c r="L2330" s="259">
        <v>37500</v>
      </c>
      <c r="N2330" s="260"/>
      <c r="O2330" s="1"/>
      <c r="P2330" s="196"/>
      <c r="Q2330" s="451"/>
      <c r="R2330" s="445"/>
      <c r="S2330" s="445"/>
      <c r="T2330" s="426"/>
      <c r="U2330" s="1"/>
      <c r="V2330" s="1"/>
      <c r="W2330" s="1"/>
      <c r="X2330" s="1"/>
      <c r="Y2330" s="1"/>
      <c r="Z2330" s="1"/>
      <c r="AA2330" s="1"/>
    </row>
    <row r="2331" spans="1:31" customHeight="1" ht="51" s="259" customFormat="1">
      <c r="A2331" s="258"/>
      <c r="B2331" s="337" t="s">
        <v>2776</v>
      </c>
      <c r="C2331" s="181" t="s">
        <v>452</v>
      </c>
      <c r="D2331" s="181" t="s">
        <v>20</v>
      </c>
      <c r="E2331" s="181" t="s">
        <v>512</v>
      </c>
      <c r="F2331" s="587" t="s">
        <v>958</v>
      </c>
      <c r="G2331" s="588"/>
      <c r="H2331" s="588"/>
      <c r="I2331" s="589"/>
      <c r="J2331" s="257" t="s">
        <v>23</v>
      </c>
      <c r="K2331" s="259">
        <f>SUM(L2331:M2331)</f>
        <v>55750</v>
      </c>
      <c r="L2331" s="259">
        <v>55750</v>
      </c>
      <c r="N2331" s="260"/>
      <c r="O2331" s="1"/>
      <c r="P2331" s="196"/>
      <c r="Q2331" s="451"/>
      <c r="R2331" s="445"/>
      <c r="S2331" s="445"/>
      <c r="T2331" s="426"/>
      <c r="U2331" s="1"/>
      <c r="V2331" s="1"/>
      <c r="W2331" s="1"/>
      <c r="X2331" s="1"/>
      <c r="Y2331" s="1"/>
      <c r="Z2331" s="1"/>
      <c r="AA2331" s="1"/>
    </row>
    <row r="2332" spans="1:31" customHeight="1" ht="51" s="259" customFormat="1">
      <c r="A2332" s="258"/>
      <c r="B2332" s="337" t="s">
        <v>2777</v>
      </c>
      <c r="C2332" s="181" t="s">
        <v>452</v>
      </c>
      <c r="D2332" s="181" t="s">
        <v>20</v>
      </c>
      <c r="E2332" s="181" t="s">
        <v>512</v>
      </c>
      <c r="F2332" s="587" t="s">
        <v>958</v>
      </c>
      <c r="G2332" s="588"/>
      <c r="H2332" s="588"/>
      <c r="I2332" s="589"/>
      <c r="J2332" s="257" t="s">
        <v>23</v>
      </c>
      <c r="K2332" s="259">
        <f>SUM(L2332:M2332)</f>
        <v>27500</v>
      </c>
      <c r="L2332" s="259">
        <v>27500</v>
      </c>
      <c r="N2332" s="260"/>
      <c r="O2332" s="1"/>
      <c r="P2332" s="196"/>
      <c r="Q2332" s="451"/>
      <c r="R2332" s="445"/>
      <c r="S2332" s="445"/>
      <c r="T2332" s="426"/>
      <c r="U2332" s="1"/>
      <c r="V2332" s="1"/>
      <c r="W2332" s="1"/>
      <c r="X2332" s="1"/>
      <c r="Y2332" s="1"/>
      <c r="Z2332" s="1"/>
      <c r="AA2332" s="1"/>
    </row>
    <row r="2333" spans="1:31" s="259" customFormat="1">
      <c r="A2333" s="258"/>
      <c r="B2333" s="395" t="s">
        <v>2778</v>
      </c>
      <c r="C2333" s="257"/>
      <c r="D2333" s="258"/>
      <c r="E2333" s="226"/>
      <c r="F2333" s="587"/>
      <c r="G2333" s="588"/>
      <c r="H2333" s="588"/>
      <c r="I2333" s="589"/>
      <c r="J2333" s="258"/>
      <c r="N2333" s="260"/>
      <c r="O2333" s="1"/>
      <c r="P2333" s="196"/>
      <c r="Q2333" s="451"/>
      <c r="R2333" s="445"/>
      <c r="S2333" s="445"/>
      <c r="T2333" s="426"/>
      <c r="U2333" s="1"/>
      <c r="V2333" s="1"/>
      <c r="W2333" s="1"/>
      <c r="X2333" s="1"/>
      <c r="Y2333" s="1"/>
      <c r="Z2333" s="1"/>
      <c r="AA2333" s="1"/>
    </row>
    <row r="2334" spans="1:31" customHeight="1" ht="51" s="259" customFormat="1">
      <c r="A2334" s="258"/>
      <c r="B2334" s="266" t="s">
        <v>2779</v>
      </c>
      <c r="C2334" s="181" t="s">
        <v>452</v>
      </c>
      <c r="D2334" s="181" t="s">
        <v>20</v>
      </c>
      <c r="E2334" s="181" t="s">
        <v>512</v>
      </c>
      <c r="F2334" s="587" t="s">
        <v>962</v>
      </c>
      <c r="G2334" s="588"/>
      <c r="H2334" s="588"/>
      <c r="I2334" s="589"/>
      <c r="J2334" s="257" t="s">
        <v>23</v>
      </c>
      <c r="K2334" s="259">
        <f>SUM(L2334:M2334)</f>
        <v>124700</v>
      </c>
      <c r="L2334" s="259">
        <v>124700</v>
      </c>
      <c r="N2334" s="260"/>
      <c r="O2334" s="1"/>
      <c r="P2334" s="196"/>
      <c r="Q2334" s="451"/>
      <c r="R2334" s="445"/>
      <c r="S2334" s="445"/>
      <c r="T2334" s="426"/>
      <c r="U2334" s="1"/>
      <c r="V2334" s="1"/>
      <c r="W2334" s="1"/>
      <c r="X2334" s="1"/>
      <c r="Y2334" s="1"/>
      <c r="Z2334" s="1"/>
      <c r="AA2334" s="1"/>
    </row>
    <row r="2335" spans="1:31" customHeight="1" ht="51" s="259" customFormat="1">
      <c r="A2335" s="258"/>
      <c r="B2335" s="266" t="s">
        <v>2780</v>
      </c>
      <c r="C2335" s="181" t="s">
        <v>452</v>
      </c>
      <c r="D2335" s="181" t="s">
        <v>20</v>
      </c>
      <c r="E2335" s="181" t="s">
        <v>512</v>
      </c>
      <c r="F2335" s="587" t="s">
        <v>962</v>
      </c>
      <c r="G2335" s="588"/>
      <c r="H2335" s="588"/>
      <c r="I2335" s="589"/>
      <c r="J2335" s="257" t="s">
        <v>23</v>
      </c>
      <c r="K2335" s="259">
        <f>SUM(L2335:M2335)</f>
        <v>124700</v>
      </c>
      <c r="L2335" s="259">
        <v>124700</v>
      </c>
      <c r="N2335" s="260"/>
      <c r="O2335" s="1"/>
      <c r="P2335" s="196"/>
      <c r="Q2335" s="451"/>
      <c r="R2335" s="445"/>
      <c r="S2335" s="445"/>
      <c r="T2335" s="426"/>
      <c r="U2335" s="1"/>
      <c r="V2335" s="1"/>
      <c r="W2335" s="1"/>
      <c r="X2335" s="1"/>
      <c r="Y2335" s="1"/>
      <c r="Z2335" s="1"/>
      <c r="AA2335" s="1"/>
    </row>
    <row r="2336" spans="1:31" customHeight="1" ht="51" s="259" customFormat="1">
      <c r="A2336" s="258"/>
      <c r="B2336" s="266" t="s">
        <v>2781</v>
      </c>
      <c r="C2336" s="181" t="s">
        <v>452</v>
      </c>
      <c r="D2336" s="181" t="s">
        <v>20</v>
      </c>
      <c r="E2336" s="181" t="s">
        <v>512</v>
      </c>
      <c r="F2336" s="587" t="s">
        <v>962</v>
      </c>
      <c r="G2336" s="588"/>
      <c r="H2336" s="588"/>
      <c r="I2336" s="589"/>
      <c r="J2336" s="257" t="s">
        <v>23</v>
      </c>
      <c r="K2336" s="259">
        <f>SUM(L2336:M2336)</f>
        <v>5160</v>
      </c>
      <c r="L2336" s="259">
        <v>5160</v>
      </c>
      <c r="N2336" s="260"/>
      <c r="O2336" s="1"/>
      <c r="P2336" s="196"/>
      <c r="Q2336" s="451"/>
      <c r="R2336" s="445"/>
      <c r="S2336" s="445"/>
      <c r="T2336" s="426"/>
      <c r="U2336" s="1"/>
      <c r="V2336" s="1"/>
      <c r="W2336" s="1"/>
      <c r="X2336" s="1"/>
      <c r="Y2336" s="1"/>
      <c r="Z2336" s="1"/>
      <c r="AA2336" s="1"/>
    </row>
    <row r="2337" spans="1:31" customHeight="1" ht="51" s="259" customFormat="1">
      <c r="A2337" s="258"/>
      <c r="B2337" s="266" t="s">
        <v>2782</v>
      </c>
      <c r="C2337" s="181" t="s">
        <v>452</v>
      </c>
      <c r="D2337" s="181" t="s">
        <v>20</v>
      </c>
      <c r="E2337" s="181" t="s">
        <v>512</v>
      </c>
      <c r="F2337" s="587" t="s">
        <v>962</v>
      </c>
      <c r="G2337" s="588"/>
      <c r="H2337" s="588"/>
      <c r="I2337" s="589"/>
      <c r="J2337" s="257" t="s">
        <v>23</v>
      </c>
      <c r="K2337" s="259">
        <f>SUM(L2337:M2337)</f>
        <v>3870</v>
      </c>
      <c r="L2337" s="259">
        <v>3870</v>
      </c>
      <c r="N2337" s="260"/>
      <c r="O2337" s="1"/>
      <c r="P2337" s="196"/>
      <c r="Q2337" s="451"/>
      <c r="R2337" s="445"/>
      <c r="S2337" s="445"/>
      <c r="T2337" s="426"/>
      <c r="U2337" s="1"/>
      <c r="V2337" s="1"/>
      <c r="W2337" s="1"/>
      <c r="X2337" s="1"/>
      <c r="Y2337" s="1"/>
      <c r="Z2337" s="1"/>
      <c r="AA2337" s="1"/>
    </row>
    <row r="2338" spans="1:31" customHeight="1" ht="51" s="259" customFormat="1">
      <c r="A2338" s="258"/>
      <c r="B2338" s="266" t="s">
        <v>2783</v>
      </c>
      <c r="C2338" s="181" t="s">
        <v>452</v>
      </c>
      <c r="D2338" s="181" t="s">
        <v>20</v>
      </c>
      <c r="E2338" s="181" t="s">
        <v>512</v>
      </c>
      <c r="F2338" s="587" t="s">
        <v>962</v>
      </c>
      <c r="G2338" s="588"/>
      <c r="H2338" s="588"/>
      <c r="I2338" s="589"/>
      <c r="J2338" s="257" t="s">
        <v>23</v>
      </c>
      <c r="K2338" s="259">
        <f>SUM(L2338:M2338)</f>
        <v>2150</v>
      </c>
      <c r="L2338" s="259">
        <v>2150</v>
      </c>
      <c r="N2338" s="260"/>
      <c r="O2338" s="1"/>
      <c r="P2338" s="196"/>
      <c r="Q2338" s="451"/>
      <c r="R2338" s="445"/>
      <c r="S2338" s="445"/>
      <c r="T2338" s="426"/>
      <c r="U2338" s="1"/>
      <c r="V2338" s="1"/>
      <c r="W2338" s="1"/>
      <c r="X2338" s="1"/>
      <c r="Y2338" s="1"/>
      <c r="Z2338" s="1"/>
      <c r="AA2338" s="1"/>
    </row>
    <row r="2339" spans="1:31" s="259" customFormat="1">
      <c r="A2339" s="258"/>
      <c r="B2339" s="396" t="s">
        <v>2784</v>
      </c>
      <c r="C2339" s="396"/>
      <c r="D2339" s="258"/>
      <c r="E2339" s="226"/>
      <c r="F2339" s="587"/>
      <c r="G2339" s="588"/>
      <c r="H2339" s="588"/>
      <c r="I2339" s="589"/>
      <c r="J2339" s="258"/>
      <c r="N2339" s="260"/>
      <c r="O2339" s="1"/>
      <c r="P2339" s="196"/>
      <c r="Q2339" s="451"/>
      <c r="R2339" s="445"/>
      <c r="S2339" s="445"/>
      <c r="T2339" s="426"/>
      <c r="U2339" s="1"/>
      <c r="V2339" s="1"/>
      <c r="W2339" s="1"/>
      <c r="X2339" s="1"/>
      <c r="Y2339" s="1"/>
      <c r="Z2339" s="1"/>
      <c r="AA2339" s="1"/>
    </row>
    <row r="2340" spans="1:31" customHeight="1" ht="51" s="259" customFormat="1">
      <c r="A2340" s="258"/>
      <c r="B2340" s="337" t="s">
        <v>2785</v>
      </c>
      <c r="C2340" s="181" t="s">
        <v>452</v>
      </c>
      <c r="D2340" s="181" t="s">
        <v>20</v>
      </c>
      <c r="E2340" s="181" t="s">
        <v>512</v>
      </c>
      <c r="F2340" s="587" t="s">
        <v>966</v>
      </c>
      <c r="G2340" s="588"/>
      <c r="H2340" s="588"/>
      <c r="I2340" s="589"/>
      <c r="J2340" s="257" t="s">
        <v>23</v>
      </c>
      <c r="K2340" s="259">
        <f>SUM(L2340:M2340)</f>
        <v>31000</v>
      </c>
      <c r="L2340" s="259">
        <v>31000</v>
      </c>
      <c r="N2340" s="260"/>
      <c r="O2340" s="1"/>
      <c r="P2340" s="196"/>
      <c r="Q2340" s="451"/>
      <c r="R2340" s="445"/>
      <c r="S2340" s="445"/>
      <c r="T2340" s="426"/>
      <c r="U2340" s="1"/>
      <c r="V2340" s="1"/>
      <c r="W2340" s="1"/>
      <c r="X2340" s="1"/>
      <c r="Y2340" s="1"/>
      <c r="Z2340" s="1"/>
      <c r="AA2340" s="1"/>
    </row>
    <row r="2341" spans="1:31" customHeight="1" ht="51" s="259" customFormat="1">
      <c r="A2341" s="258"/>
      <c r="B2341" s="337" t="s">
        <v>2786</v>
      </c>
      <c r="C2341" s="181" t="s">
        <v>452</v>
      </c>
      <c r="D2341" s="181" t="s">
        <v>20</v>
      </c>
      <c r="E2341" s="181" t="s">
        <v>512</v>
      </c>
      <c r="F2341" s="587" t="s">
        <v>966</v>
      </c>
      <c r="G2341" s="588"/>
      <c r="H2341" s="588"/>
      <c r="I2341" s="589"/>
      <c r="J2341" s="257" t="s">
        <v>23</v>
      </c>
      <c r="K2341" s="259">
        <f>SUM(L2341:M2341)</f>
        <v>300</v>
      </c>
      <c r="L2341" s="259">
        <v>300</v>
      </c>
      <c r="N2341" s="260"/>
      <c r="O2341" s="1"/>
      <c r="P2341" s="196"/>
      <c r="Q2341" s="451"/>
      <c r="R2341" s="445"/>
      <c r="S2341" s="445"/>
      <c r="T2341" s="426"/>
      <c r="U2341" s="1"/>
      <c r="V2341" s="1"/>
      <c r="W2341" s="1"/>
      <c r="X2341" s="1"/>
      <c r="Y2341" s="1"/>
      <c r="Z2341" s="1"/>
      <c r="AA2341" s="1"/>
    </row>
    <row r="2342" spans="1:31" customHeight="1" ht="51" s="259" customFormat="1">
      <c r="A2342" s="258"/>
      <c r="B2342" s="337" t="s">
        <v>2787</v>
      </c>
      <c r="C2342" s="181" t="s">
        <v>452</v>
      </c>
      <c r="D2342" s="181" t="s">
        <v>20</v>
      </c>
      <c r="E2342" s="181" t="s">
        <v>512</v>
      </c>
      <c r="F2342" s="587" t="s">
        <v>966</v>
      </c>
      <c r="G2342" s="588"/>
      <c r="H2342" s="588"/>
      <c r="I2342" s="589"/>
      <c r="J2342" s="257" t="s">
        <v>23</v>
      </c>
      <c r="K2342" s="259">
        <f>SUM(L2342:M2342)</f>
        <v>1200</v>
      </c>
      <c r="L2342" s="259">
        <v>1200</v>
      </c>
      <c r="N2342" s="260"/>
      <c r="O2342" s="1"/>
      <c r="P2342" s="196"/>
      <c r="Q2342" s="451"/>
      <c r="R2342" s="445"/>
      <c r="S2342" s="445"/>
      <c r="T2342" s="426"/>
      <c r="U2342" s="1"/>
      <c r="V2342" s="1"/>
      <c r="W2342" s="1"/>
      <c r="X2342" s="1"/>
      <c r="Y2342" s="1"/>
      <c r="Z2342" s="1"/>
      <c r="AA2342" s="1"/>
    </row>
    <row r="2343" spans="1:31" customHeight="1" ht="51" s="259" customFormat="1">
      <c r="A2343" s="258"/>
      <c r="B2343" s="337" t="s">
        <v>2788</v>
      </c>
      <c r="C2343" s="181" t="s">
        <v>452</v>
      </c>
      <c r="D2343" s="181" t="s">
        <v>20</v>
      </c>
      <c r="E2343" s="181" t="s">
        <v>512</v>
      </c>
      <c r="F2343" s="587" t="s">
        <v>966</v>
      </c>
      <c r="G2343" s="588"/>
      <c r="H2343" s="588"/>
      <c r="I2343" s="589"/>
      <c r="J2343" s="257" t="s">
        <v>23</v>
      </c>
      <c r="K2343" s="259">
        <f>SUM(L2343:M2343)</f>
        <v>4136</v>
      </c>
      <c r="L2343" s="259">
        <v>4136</v>
      </c>
      <c r="N2343" s="260"/>
      <c r="O2343" s="1"/>
      <c r="P2343" s="196"/>
      <c r="Q2343" s="451"/>
      <c r="R2343" s="445"/>
      <c r="S2343" s="445"/>
      <c r="T2343" s="426"/>
      <c r="U2343" s="1"/>
      <c r="V2343" s="1"/>
      <c r="W2343" s="1"/>
      <c r="X2343" s="1"/>
      <c r="Y2343" s="1"/>
      <c r="Z2343" s="1"/>
      <c r="AA2343" s="1"/>
    </row>
    <row r="2344" spans="1:31" customHeight="1" ht="51" s="259" customFormat="1">
      <c r="A2344" s="258"/>
      <c r="B2344" s="337" t="s">
        <v>2789</v>
      </c>
      <c r="C2344" s="181" t="s">
        <v>452</v>
      </c>
      <c r="D2344" s="181" t="s">
        <v>20</v>
      </c>
      <c r="E2344" s="181" t="s">
        <v>512</v>
      </c>
      <c r="F2344" s="587" t="s">
        <v>966</v>
      </c>
      <c r="G2344" s="588"/>
      <c r="H2344" s="588"/>
      <c r="I2344" s="589"/>
      <c r="J2344" s="257" t="s">
        <v>23</v>
      </c>
      <c r="K2344" s="259">
        <f>SUM(L2344:M2344)</f>
        <v>5040</v>
      </c>
      <c r="L2344" s="259">
        <v>5040</v>
      </c>
      <c r="N2344" s="260"/>
      <c r="O2344" s="1"/>
      <c r="P2344" s="196"/>
      <c r="Q2344" s="451"/>
      <c r="R2344" s="445"/>
      <c r="S2344" s="445"/>
      <c r="T2344" s="426"/>
      <c r="U2344" s="1"/>
      <c r="V2344" s="1"/>
      <c r="W2344" s="1"/>
      <c r="X2344" s="1"/>
      <c r="Y2344" s="1"/>
      <c r="Z2344" s="1"/>
      <c r="AA2344" s="1"/>
    </row>
    <row r="2345" spans="1:31" customHeight="1" ht="51" s="259" customFormat="1">
      <c r="A2345" s="258"/>
      <c r="B2345" s="337" t="s">
        <v>2790</v>
      </c>
      <c r="C2345" s="181" t="s">
        <v>452</v>
      </c>
      <c r="D2345" s="181" t="s">
        <v>20</v>
      </c>
      <c r="E2345" s="181" t="s">
        <v>512</v>
      </c>
      <c r="F2345" s="587" t="s">
        <v>966</v>
      </c>
      <c r="G2345" s="588"/>
      <c r="H2345" s="588"/>
      <c r="I2345" s="589"/>
      <c r="J2345" s="257" t="s">
        <v>23</v>
      </c>
      <c r="K2345" s="259">
        <f>SUM(L2345:M2345)</f>
        <v>2560</v>
      </c>
      <c r="L2345" s="259">
        <v>2560</v>
      </c>
      <c r="N2345" s="260"/>
      <c r="O2345" s="1"/>
      <c r="P2345" s="196"/>
      <c r="Q2345" s="451"/>
      <c r="R2345" s="445"/>
      <c r="S2345" s="445"/>
      <c r="T2345" s="426"/>
      <c r="U2345" s="1"/>
      <c r="V2345" s="1"/>
      <c r="W2345" s="1"/>
      <c r="X2345" s="1"/>
      <c r="Y2345" s="1"/>
      <c r="Z2345" s="1"/>
      <c r="AA2345" s="1"/>
    </row>
    <row r="2346" spans="1:31" customHeight="1" ht="51" s="259" customFormat="1">
      <c r="A2346" s="258"/>
      <c r="B2346" s="337" t="s">
        <v>2791</v>
      </c>
      <c r="C2346" s="181" t="s">
        <v>452</v>
      </c>
      <c r="D2346" s="181" t="s">
        <v>20</v>
      </c>
      <c r="E2346" s="181" t="s">
        <v>512</v>
      </c>
      <c r="F2346" s="587" t="s">
        <v>966</v>
      </c>
      <c r="G2346" s="588"/>
      <c r="H2346" s="588"/>
      <c r="I2346" s="589"/>
      <c r="J2346" s="257" t="s">
        <v>23</v>
      </c>
      <c r="K2346" s="259">
        <f>SUM(L2346:M2346)</f>
        <v>8320</v>
      </c>
      <c r="L2346" s="259">
        <v>8320</v>
      </c>
      <c r="N2346" s="260"/>
      <c r="O2346" s="1"/>
      <c r="P2346" s="196"/>
      <c r="Q2346" s="451"/>
      <c r="R2346" s="445"/>
      <c r="S2346" s="445"/>
      <c r="T2346" s="426"/>
      <c r="U2346" s="1"/>
      <c r="V2346" s="1"/>
      <c r="W2346" s="1"/>
      <c r="X2346" s="1"/>
      <c r="Y2346" s="1"/>
      <c r="Z2346" s="1"/>
      <c r="AA2346" s="1"/>
    </row>
    <row r="2347" spans="1:31" customHeight="1" ht="51" s="259" customFormat="1">
      <c r="A2347" s="258"/>
      <c r="B2347" s="337" t="s">
        <v>2792</v>
      </c>
      <c r="C2347" s="181" t="s">
        <v>452</v>
      </c>
      <c r="D2347" s="181" t="s">
        <v>20</v>
      </c>
      <c r="E2347" s="181" t="s">
        <v>512</v>
      </c>
      <c r="F2347" s="587" t="s">
        <v>966</v>
      </c>
      <c r="G2347" s="588"/>
      <c r="H2347" s="588"/>
      <c r="I2347" s="589"/>
      <c r="J2347" s="257" t="s">
        <v>23</v>
      </c>
      <c r="K2347" s="259">
        <f>SUM(L2347:M2347)</f>
        <v>1975</v>
      </c>
      <c r="L2347" s="259">
        <v>1975</v>
      </c>
      <c r="N2347" s="260"/>
      <c r="O2347" s="1"/>
      <c r="P2347" s="196"/>
      <c r="Q2347" s="451"/>
      <c r="R2347" s="445"/>
      <c r="S2347" s="445"/>
      <c r="T2347" s="426"/>
      <c r="U2347" s="1"/>
      <c r="V2347" s="1"/>
      <c r="W2347" s="1"/>
      <c r="X2347" s="1"/>
      <c r="Y2347" s="1"/>
      <c r="Z2347" s="1"/>
      <c r="AA2347" s="1"/>
    </row>
    <row r="2348" spans="1:31" customHeight="1" ht="51" s="259" customFormat="1">
      <c r="A2348" s="258"/>
      <c r="B2348" s="337" t="s">
        <v>2793</v>
      </c>
      <c r="C2348" s="181" t="s">
        <v>452</v>
      </c>
      <c r="D2348" s="181" t="s">
        <v>20</v>
      </c>
      <c r="E2348" s="181" t="s">
        <v>512</v>
      </c>
      <c r="F2348" s="587" t="s">
        <v>966</v>
      </c>
      <c r="G2348" s="588"/>
      <c r="H2348" s="588"/>
      <c r="I2348" s="589"/>
      <c r="J2348" s="257" t="s">
        <v>23</v>
      </c>
      <c r="K2348" s="259">
        <f>SUM(L2348:M2348)</f>
        <v>880</v>
      </c>
      <c r="L2348" s="259">
        <v>880</v>
      </c>
      <c r="N2348" s="260"/>
      <c r="O2348" s="1"/>
      <c r="P2348" s="196"/>
      <c r="Q2348" s="451"/>
      <c r="R2348" s="445"/>
      <c r="S2348" s="445"/>
      <c r="T2348" s="426"/>
      <c r="U2348" s="1"/>
      <c r="V2348" s="1"/>
      <c r="W2348" s="1"/>
      <c r="X2348" s="1"/>
      <c r="Y2348" s="1"/>
      <c r="Z2348" s="1"/>
      <c r="AA2348" s="1"/>
    </row>
    <row r="2349" spans="1:31" customHeight="1" ht="51" s="259" customFormat="1">
      <c r="A2349" s="258"/>
      <c r="B2349" s="337" t="s">
        <v>2794</v>
      </c>
      <c r="C2349" s="181" t="s">
        <v>452</v>
      </c>
      <c r="D2349" s="181" t="s">
        <v>20</v>
      </c>
      <c r="E2349" s="181" t="s">
        <v>512</v>
      </c>
      <c r="F2349" s="587" t="s">
        <v>966</v>
      </c>
      <c r="G2349" s="588"/>
      <c r="H2349" s="588"/>
      <c r="I2349" s="589"/>
      <c r="J2349" s="257" t="s">
        <v>23</v>
      </c>
      <c r="K2349" s="259">
        <f>SUM(L2349:M2349)</f>
        <v>3950</v>
      </c>
      <c r="L2349" s="259">
        <v>3950</v>
      </c>
      <c r="N2349" s="260"/>
      <c r="O2349" s="1"/>
      <c r="P2349" s="196"/>
      <c r="Q2349" s="451"/>
      <c r="R2349" s="445"/>
      <c r="S2349" s="445"/>
      <c r="T2349" s="426"/>
      <c r="U2349" s="1"/>
      <c r="V2349" s="1"/>
      <c r="W2349" s="1"/>
      <c r="X2349" s="1"/>
      <c r="Y2349" s="1"/>
      <c r="Z2349" s="1"/>
      <c r="AA2349" s="1"/>
    </row>
    <row r="2350" spans="1:31" s="259" customFormat="1">
      <c r="A2350" s="258"/>
      <c r="B2350" s="293" t="s">
        <v>2795</v>
      </c>
      <c r="C2350" s="400"/>
      <c r="D2350" s="258"/>
      <c r="E2350" s="226"/>
      <c r="F2350" s="587"/>
      <c r="G2350" s="588"/>
      <c r="H2350" s="588"/>
      <c r="I2350" s="589"/>
      <c r="J2350" s="258"/>
      <c r="N2350" s="260"/>
      <c r="O2350" s="1"/>
      <c r="P2350" s="196"/>
      <c r="Q2350" s="451"/>
      <c r="R2350" s="445"/>
      <c r="S2350" s="445"/>
      <c r="T2350" s="426"/>
      <c r="U2350" s="1"/>
      <c r="V2350" s="1"/>
      <c r="W2350" s="1"/>
      <c r="X2350" s="1"/>
      <c r="Y2350" s="1"/>
      <c r="Z2350" s="1"/>
      <c r="AA2350" s="1"/>
    </row>
    <row r="2351" spans="1:31" customHeight="1" ht="51" s="259" customFormat="1">
      <c r="A2351" s="258"/>
      <c r="B2351" s="263" t="s">
        <v>2796</v>
      </c>
      <c r="C2351" s="181" t="s">
        <v>452</v>
      </c>
      <c r="D2351" s="181" t="s">
        <v>20</v>
      </c>
      <c r="E2351" s="181" t="s">
        <v>512</v>
      </c>
      <c r="F2351" s="587" t="s">
        <v>2302</v>
      </c>
      <c r="G2351" s="588"/>
      <c r="H2351" s="588"/>
      <c r="I2351" s="589"/>
      <c r="J2351" s="257" t="s">
        <v>23</v>
      </c>
      <c r="K2351" s="259">
        <f>SUM(L2351:M2351)</f>
        <v>20000</v>
      </c>
      <c r="L2351" s="259">
        <v>20000</v>
      </c>
      <c r="N2351" s="260"/>
      <c r="O2351" s="1"/>
      <c r="P2351" s="196"/>
      <c r="Q2351" s="451"/>
      <c r="R2351" s="445"/>
      <c r="S2351" s="445"/>
      <c r="T2351" s="426"/>
      <c r="U2351" s="1"/>
      <c r="V2351" s="1"/>
      <c r="W2351" s="1"/>
      <c r="X2351" s="1"/>
      <c r="Y2351" s="1"/>
      <c r="Z2351" s="1"/>
      <c r="AA2351" s="1"/>
    </row>
    <row r="2352" spans="1:31" s="259" customFormat="1">
      <c r="A2352" s="258"/>
      <c r="B2352" s="395" t="s">
        <v>2797</v>
      </c>
      <c r="C2352" s="257"/>
      <c r="D2352" s="258"/>
      <c r="E2352" s="226"/>
      <c r="F2352" s="587"/>
      <c r="G2352" s="588"/>
      <c r="H2352" s="588"/>
      <c r="I2352" s="589"/>
      <c r="J2352" s="258"/>
      <c r="N2352" s="260"/>
      <c r="O2352" s="1"/>
      <c r="P2352" s="196"/>
      <c r="Q2352" s="451"/>
      <c r="R2352" s="445"/>
      <c r="S2352" s="445"/>
      <c r="T2352" s="426"/>
      <c r="U2352" s="1"/>
      <c r="V2352" s="1"/>
      <c r="W2352" s="1"/>
      <c r="X2352" s="1"/>
      <c r="Y2352" s="1"/>
      <c r="Z2352" s="1"/>
      <c r="AA2352" s="1"/>
    </row>
    <row r="2353" spans="1:31" s="259" customFormat="1">
      <c r="A2353" s="258"/>
      <c r="B2353" s="395" t="s">
        <v>2798</v>
      </c>
      <c r="C2353" s="257"/>
      <c r="D2353" s="258"/>
      <c r="E2353" s="226"/>
      <c r="F2353" s="587"/>
      <c r="G2353" s="588"/>
      <c r="H2353" s="588"/>
      <c r="I2353" s="589"/>
      <c r="J2353" s="258"/>
      <c r="N2353" s="260"/>
      <c r="O2353" s="1"/>
      <c r="P2353" s="196"/>
      <c r="Q2353" s="451"/>
      <c r="R2353" s="445"/>
      <c r="S2353" s="445"/>
      <c r="T2353" s="426"/>
      <c r="U2353" s="1"/>
      <c r="V2353" s="1"/>
      <c r="W2353" s="1"/>
      <c r="X2353" s="1"/>
      <c r="Y2353" s="1"/>
      <c r="Z2353" s="1"/>
      <c r="AA2353" s="1"/>
    </row>
    <row r="2354" spans="1:31" customHeight="1" ht="51" s="259" customFormat="1">
      <c r="A2354" s="258"/>
      <c r="B2354" s="263" t="s">
        <v>2799</v>
      </c>
      <c r="C2354" s="181" t="s">
        <v>452</v>
      </c>
      <c r="D2354" s="181" t="s">
        <v>20</v>
      </c>
      <c r="E2354" s="181" t="s">
        <v>512</v>
      </c>
      <c r="F2354" s="587" t="s">
        <v>2302</v>
      </c>
      <c r="G2354" s="588"/>
      <c r="H2354" s="588"/>
      <c r="I2354" s="589"/>
      <c r="J2354" s="257" t="s">
        <v>23</v>
      </c>
      <c r="K2354" s="259">
        <f>SUM(L2354:M2354)</f>
        <v>3500</v>
      </c>
      <c r="L2354" s="259">
        <v>3500</v>
      </c>
      <c r="N2354" s="260"/>
      <c r="O2354" s="1"/>
      <c r="P2354" s="196"/>
      <c r="Q2354" s="451"/>
      <c r="R2354" s="445"/>
      <c r="S2354" s="445"/>
      <c r="T2354" s="426"/>
      <c r="U2354" s="1"/>
      <c r="V2354" s="1"/>
      <c r="W2354" s="1"/>
      <c r="X2354" s="1"/>
      <c r="Y2354" s="1"/>
      <c r="Z2354" s="1"/>
      <c r="AA2354" s="1"/>
    </row>
    <row r="2355" spans="1:31" customHeight="1" ht="51" s="259" customFormat="1">
      <c r="A2355" s="258"/>
      <c r="B2355" s="258" t="s">
        <v>2800</v>
      </c>
      <c r="C2355" s="181" t="s">
        <v>452</v>
      </c>
      <c r="D2355" s="181" t="s">
        <v>20</v>
      </c>
      <c r="E2355" s="181" t="s">
        <v>512</v>
      </c>
      <c r="F2355" s="587" t="s">
        <v>2302</v>
      </c>
      <c r="G2355" s="588"/>
      <c r="H2355" s="588"/>
      <c r="I2355" s="589"/>
      <c r="J2355" s="257" t="s">
        <v>23</v>
      </c>
      <c r="K2355" s="259">
        <f>SUM(L2355:M2355)</f>
        <v>4650</v>
      </c>
      <c r="L2355" s="259">
        <v>4650</v>
      </c>
      <c r="N2355" s="260"/>
      <c r="O2355" s="1"/>
      <c r="P2355" s="196"/>
      <c r="Q2355" s="451"/>
      <c r="R2355" s="445"/>
      <c r="S2355" s="445"/>
      <c r="T2355" s="426"/>
      <c r="U2355" s="1"/>
      <c r="V2355" s="1"/>
      <c r="W2355" s="1"/>
      <c r="X2355" s="1"/>
      <c r="Y2355" s="1"/>
      <c r="Z2355" s="1"/>
      <c r="AA2355" s="1"/>
    </row>
    <row r="2356" spans="1:31" customHeight="1" ht="51" s="259" customFormat="1">
      <c r="A2356" s="258"/>
      <c r="B2356" s="258" t="s">
        <v>2801</v>
      </c>
      <c r="C2356" s="181" t="s">
        <v>452</v>
      </c>
      <c r="D2356" s="181" t="s">
        <v>20</v>
      </c>
      <c r="E2356" s="181" t="s">
        <v>512</v>
      </c>
      <c r="F2356" s="587" t="s">
        <v>2302</v>
      </c>
      <c r="G2356" s="588"/>
      <c r="H2356" s="588"/>
      <c r="I2356" s="589"/>
      <c r="J2356" s="257" t="s">
        <v>23</v>
      </c>
      <c r="K2356" s="259">
        <f>SUM(L2356:M2356)</f>
        <v>2750</v>
      </c>
      <c r="L2356" s="259">
        <v>2750</v>
      </c>
      <c r="N2356" s="260"/>
      <c r="O2356" s="1"/>
      <c r="P2356" s="196"/>
      <c r="Q2356" s="451"/>
      <c r="R2356" s="445"/>
      <c r="S2356" s="445"/>
      <c r="T2356" s="426"/>
      <c r="U2356" s="1"/>
      <c r="V2356" s="1"/>
      <c r="W2356" s="1"/>
      <c r="X2356" s="1"/>
      <c r="Y2356" s="1"/>
      <c r="Z2356" s="1"/>
      <c r="AA2356" s="1"/>
    </row>
    <row r="2357" spans="1:31" customHeight="1" ht="51" s="259" customFormat="1">
      <c r="A2357" s="258"/>
      <c r="B2357" s="258" t="s">
        <v>2802</v>
      </c>
      <c r="C2357" s="181" t="s">
        <v>452</v>
      </c>
      <c r="D2357" s="181" t="s">
        <v>20</v>
      </c>
      <c r="E2357" s="181" t="s">
        <v>512</v>
      </c>
      <c r="F2357" s="587" t="s">
        <v>2302</v>
      </c>
      <c r="G2357" s="588"/>
      <c r="H2357" s="588"/>
      <c r="I2357" s="589"/>
      <c r="J2357" s="257" t="s">
        <v>23</v>
      </c>
      <c r="K2357" s="259">
        <f>SUM(L2357:M2357)</f>
        <v>3500</v>
      </c>
      <c r="L2357" s="259">
        <v>3500</v>
      </c>
      <c r="N2357" s="260"/>
      <c r="O2357" s="1"/>
      <c r="P2357" s="196"/>
      <c r="Q2357" s="451"/>
      <c r="R2357" s="445"/>
      <c r="S2357" s="445"/>
      <c r="T2357" s="426"/>
      <c r="U2357" s="1"/>
      <c r="V2357" s="1"/>
      <c r="W2357" s="1"/>
      <c r="X2357" s="1"/>
      <c r="Y2357" s="1"/>
      <c r="Z2357" s="1"/>
      <c r="AA2357" s="1"/>
    </row>
    <row r="2358" spans="1:31" customHeight="1" ht="51" s="259" customFormat="1">
      <c r="A2358" s="258"/>
      <c r="B2358" s="258" t="s">
        <v>2803</v>
      </c>
      <c r="C2358" s="181" t="s">
        <v>452</v>
      </c>
      <c r="D2358" s="181" t="s">
        <v>20</v>
      </c>
      <c r="E2358" s="181" t="s">
        <v>512</v>
      </c>
      <c r="F2358" s="587" t="s">
        <v>2302</v>
      </c>
      <c r="G2358" s="588"/>
      <c r="H2358" s="588"/>
      <c r="I2358" s="589"/>
      <c r="J2358" s="257" t="s">
        <v>23</v>
      </c>
      <c r="K2358" s="259">
        <f>SUM(L2358:M2358)</f>
        <v>3750</v>
      </c>
      <c r="L2358" s="259">
        <v>3750</v>
      </c>
      <c r="N2358" s="260"/>
      <c r="O2358" s="1"/>
      <c r="P2358" s="196"/>
      <c r="Q2358" s="451"/>
      <c r="R2358" s="445"/>
      <c r="S2358" s="445"/>
      <c r="T2358" s="426"/>
      <c r="U2358" s="1"/>
      <c r="V2358" s="1"/>
      <c r="W2358" s="1"/>
      <c r="X2358" s="1"/>
      <c r="Y2358" s="1"/>
      <c r="Z2358" s="1"/>
      <c r="AA2358" s="1"/>
    </row>
    <row r="2359" spans="1:31" customHeight="1" ht="51" s="259" customFormat="1">
      <c r="A2359" s="258"/>
      <c r="B2359" s="327" t="s">
        <v>2804</v>
      </c>
      <c r="C2359" s="181" t="s">
        <v>452</v>
      </c>
      <c r="D2359" s="181" t="s">
        <v>20</v>
      </c>
      <c r="E2359" s="181" t="s">
        <v>512</v>
      </c>
      <c r="F2359" s="587" t="s">
        <v>2302</v>
      </c>
      <c r="G2359" s="588"/>
      <c r="H2359" s="588"/>
      <c r="I2359" s="589"/>
      <c r="J2359" s="257" t="s">
        <v>23</v>
      </c>
      <c r="K2359" s="259">
        <f>SUM(L2359:M2359)</f>
        <v>4500</v>
      </c>
      <c r="L2359" s="259">
        <v>4500</v>
      </c>
      <c r="N2359" s="260"/>
      <c r="O2359" s="1"/>
      <c r="P2359" s="196"/>
      <c r="Q2359" s="451"/>
      <c r="R2359" s="445"/>
      <c r="S2359" s="445"/>
      <c r="T2359" s="426"/>
      <c r="U2359" s="1"/>
      <c r="V2359" s="1"/>
      <c r="W2359" s="1"/>
      <c r="X2359" s="1"/>
      <c r="Y2359" s="1"/>
      <c r="Z2359" s="1"/>
      <c r="AA2359" s="1"/>
    </row>
    <row r="2360" spans="1:31" customHeight="1" ht="51" s="259" customFormat="1">
      <c r="A2360" s="258"/>
      <c r="B2360" s="258" t="s">
        <v>2805</v>
      </c>
      <c r="C2360" s="181" t="s">
        <v>452</v>
      </c>
      <c r="D2360" s="181" t="s">
        <v>20</v>
      </c>
      <c r="E2360" s="181" t="s">
        <v>512</v>
      </c>
      <c r="F2360" s="587" t="s">
        <v>2302</v>
      </c>
      <c r="G2360" s="588"/>
      <c r="H2360" s="588"/>
      <c r="I2360" s="589"/>
      <c r="J2360" s="257" t="s">
        <v>23</v>
      </c>
      <c r="K2360" s="259">
        <f>SUM(L2360:M2360)</f>
        <v>14000</v>
      </c>
      <c r="L2360" s="259">
        <v>14000</v>
      </c>
      <c r="N2360" s="260"/>
      <c r="O2360" s="1"/>
      <c r="P2360" s="196"/>
      <c r="Q2360" s="451"/>
      <c r="R2360" s="445"/>
      <c r="S2360" s="445"/>
      <c r="T2360" s="426"/>
      <c r="U2360" s="1"/>
      <c r="V2360" s="1"/>
      <c r="W2360" s="1"/>
      <c r="X2360" s="1"/>
      <c r="Y2360" s="1"/>
      <c r="Z2360" s="1"/>
      <c r="AA2360" s="1"/>
    </row>
    <row r="2361" spans="1:31" customHeight="1" ht="51" s="259" customFormat="1">
      <c r="A2361" s="258"/>
      <c r="B2361" s="258" t="s">
        <v>2806</v>
      </c>
      <c r="C2361" s="181" t="s">
        <v>452</v>
      </c>
      <c r="D2361" s="181" t="s">
        <v>20</v>
      </c>
      <c r="E2361" s="181" t="s">
        <v>512</v>
      </c>
      <c r="F2361" s="587" t="s">
        <v>2302</v>
      </c>
      <c r="G2361" s="588"/>
      <c r="H2361" s="588"/>
      <c r="I2361" s="589"/>
      <c r="J2361" s="257" t="s">
        <v>23</v>
      </c>
      <c r="K2361" s="259">
        <f>SUM(L2361:M2361)</f>
        <v>14000</v>
      </c>
      <c r="L2361" s="259">
        <v>14000</v>
      </c>
      <c r="N2361" s="260"/>
      <c r="O2361" s="1"/>
      <c r="P2361" s="196"/>
      <c r="Q2361" s="451"/>
      <c r="R2361" s="445"/>
      <c r="S2361" s="445"/>
      <c r="T2361" s="426"/>
      <c r="U2361" s="1"/>
      <c r="V2361" s="1"/>
      <c r="W2361" s="1"/>
      <c r="X2361" s="1"/>
      <c r="Y2361" s="1"/>
      <c r="Z2361" s="1"/>
      <c r="AA2361" s="1"/>
    </row>
    <row r="2362" spans="1:31" customHeight="1" ht="51" s="259" customFormat="1">
      <c r="A2362" s="258"/>
      <c r="B2362" s="258" t="s">
        <v>2807</v>
      </c>
      <c r="C2362" s="181" t="s">
        <v>452</v>
      </c>
      <c r="D2362" s="181" t="s">
        <v>20</v>
      </c>
      <c r="E2362" s="181" t="s">
        <v>512</v>
      </c>
      <c r="F2362" s="587" t="s">
        <v>2302</v>
      </c>
      <c r="G2362" s="588"/>
      <c r="H2362" s="588"/>
      <c r="I2362" s="589"/>
      <c r="J2362" s="257" t="s">
        <v>23</v>
      </c>
      <c r="K2362" s="259">
        <f>SUM(L2362:M2362)</f>
        <v>10500</v>
      </c>
      <c r="L2362" s="259">
        <v>10500</v>
      </c>
      <c r="N2362" s="260"/>
      <c r="O2362" s="1"/>
      <c r="P2362" s="196"/>
      <c r="Q2362" s="451"/>
      <c r="R2362" s="445"/>
      <c r="S2362" s="445"/>
      <c r="T2362" s="426"/>
      <c r="U2362" s="1"/>
      <c r="V2362" s="1"/>
      <c r="W2362" s="1"/>
      <c r="X2362" s="1"/>
      <c r="Y2362" s="1"/>
      <c r="Z2362" s="1"/>
      <c r="AA2362" s="1"/>
    </row>
    <row r="2363" spans="1:31" customHeight="1" ht="51" s="259" customFormat="1">
      <c r="A2363" s="258"/>
      <c r="B2363" s="258" t="s">
        <v>2808</v>
      </c>
      <c r="C2363" s="181" t="s">
        <v>452</v>
      </c>
      <c r="D2363" s="181" t="s">
        <v>20</v>
      </c>
      <c r="E2363" s="181" t="s">
        <v>512</v>
      </c>
      <c r="F2363" s="587" t="s">
        <v>2302</v>
      </c>
      <c r="G2363" s="588"/>
      <c r="H2363" s="588"/>
      <c r="I2363" s="589"/>
      <c r="J2363" s="257" t="s">
        <v>23</v>
      </c>
      <c r="K2363" s="259">
        <f>SUM(L2363:M2363)</f>
        <v>8000</v>
      </c>
      <c r="L2363" s="259">
        <v>8000</v>
      </c>
      <c r="N2363" s="260"/>
      <c r="O2363" s="1"/>
      <c r="P2363" s="196"/>
      <c r="Q2363" s="451"/>
      <c r="R2363" s="445"/>
      <c r="S2363" s="445"/>
      <c r="T2363" s="426"/>
      <c r="U2363" s="1"/>
      <c r="V2363" s="1"/>
      <c r="W2363" s="1"/>
      <c r="X2363" s="1"/>
      <c r="Y2363" s="1"/>
      <c r="Z2363" s="1"/>
      <c r="AA2363" s="1"/>
    </row>
    <row r="2364" spans="1:31" customHeight="1" ht="51" s="260" customFormat="1">
      <c r="A2364" s="258"/>
      <c r="B2364" s="401" t="s">
        <v>2809</v>
      </c>
      <c r="C2364" s="181" t="s">
        <v>452</v>
      </c>
      <c r="D2364" s="181" t="s">
        <v>20</v>
      </c>
      <c r="E2364" s="181" t="s">
        <v>512</v>
      </c>
      <c r="F2364" s="587" t="s">
        <v>2302</v>
      </c>
      <c r="G2364" s="588"/>
      <c r="H2364" s="588"/>
      <c r="I2364" s="589"/>
      <c r="J2364" s="257" t="s">
        <v>23</v>
      </c>
      <c r="K2364" s="259">
        <f>SUM(L2364:M2364)</f>
        <v>20009.85</v>
      </c>
      <c r="L2364" s="259">
        <v>20009.85</v>
      </c>
      <c r="M2364" s="259"/>
      <c r="O2364" s="1"/>
      <c r="P2364" s="196"/>
      <c r="Q2364" s="451"/>
      <c r="R2364" s="445"/>
      <c r="S2364" s="445"/>
      <c r="T2364" s="426"/>
      <c r="U2364" s="1"/>
      <c r="V2364" s="1"/>
      <c r="W2364" s="1"/>
      <c r="X2364" s="1"/>
      <c r="Y2364" s="1"/>
      <c r="Z2364" s="1"/>
      <c r="AA2364" s="1"/>
    </row>
    <row r="2365" spans="1:31" s="260" customFormat="1">
      <c r="A2365" s="258"/>
      <c r="B2365" s="244" t="s">
        <v>2810</v>
      </c>
      <c r="C2365" s="257"/>
      <c r="D2365" s="258"/>
      <c r="E2365" s="226"/>
      <c r="F2365" s="587"/>
      <c r="G2365" s="588"/>
      <c r="H2365" s="588"/>
      <c r="I2365" s="589"/>
      <c r="J2365" s="258"/>
      <c r="K2365" s="259"/>
      <c r="L2365" s="259"/>
      <c r="M2365" s="259"/>
      <c r="O2365" s="1"/>
      <c r="P2365" s="196"/>
      <c r="Q2365" s="451"/>
      <c r="R2365" s="445"/>
      <c r="S2365" s="445"/>
      <c r="T2365" s="426"/>
      <c r="U2365" s="1"/>
      <c r="V2365" s="1"/>
      <c r="W2365" s="1"/>
      <c r="X2365" s="1"/>
      <c r="Y2365" s="1"/>
      <c r="Z2365" s="1"/>
      <c r="AA2365" s="1"/>
    </row>
    <row r="2366" spans="1:31" customHeight="1" ht="51" s="260" customFormat="1">
      <c r="A2366" s="258"/>
      <c r="B2366" s="402" t="s">
        <v>2811</v>
      </c>
      <c r="C2366" s="181" t="s">
        <v>452</v>
      </c>
      <c r="D2366" s="181" t="s">
        <v>20</v>
      </c>
      <c r="E2366" s="181" t="s">
        <v>512</v>
      </c>
      <c r="F2366" s="587" t="s">
        <v>962</v>
      </c>
      <c r="G2366" s="588"/>
      <c r="H2366" s="588"/>
      <c r="I2366" s="589"/>
      <c r="J2366" s="257" t="s">
        <v>23</v>
      </c>
      <c r="K2366" s="259">
        <f>SUM(L2366:M2366)</f>
        <v>127616</v>
      </c>
      <c r="L2366" s="259">
        <v>127616</v>
      </c>
      <c r="M2366" s="259"/>
      <c r="O2366" s="1"/>
      <c r="P2366" s="196"/>
      <c r="Q2366" s="451"/>
      <c r="R2366" s="445"/>
      <c r="S2366" s="445"/>
      <c r="T2366" s="426"/>
      <c r="U2366" s="1"/>
      <c r="V2366" s="1"/>
      <c r="W2366" s="1"/>
      <c r="X2366" s="1"/>
      <c r="Y2366" s="1"/>
      <c r="Z2366" s="1"/>
      <c r="AA2366" s="1"/>
    </row>
    <row r="2367" spans="1:31" customHeight="1" ht="51" s="260" customFormat="1">
      <c r="A2367" s="258"/>
      <c r="B2367" s="402" t="s">
        <v>2812</v>
      </c>
      <c r="C2367" s="181" t="s">
        <v>452</v>
      </c>
      <c r="D2367" s="181" t="s">
        <v>20</v>
      </c>
      <c r="E2367" s="181" t="s">
        <v>512</v>
      </c>
      <c r="F2367" s="587" t="s">
        <v>962</v>
      </c>
      <c r="G2367" s="588"/>
      <c r="H2367" s="588"/>
      <c r="I2367" s="589"/>
      <c r="J2367" s="257" t="s">
        <v>23</v>
      </c>
      <c r="K2367" s="259">
        <f>SUM(L2367:M2367)</f>
        <v>111750</v>
      </c>
      <c r="L2367" s="259">
        <v>111750</v>
      </c>
      <c r="M2367" s="259"/>
      <c r="O2367" s="1"/>
      <c r="P2367" s="196"/>
      <c r="Q2367" s="451"/>
      <c r="R2367" s="445"/>
      <c r="S2367" s="445"/>
      <c r="T2367" s="426"/>
      <c r="U2367" s="1"/>
      <c r="V2367" s="1"/>
      <c r="W2367" s="1"/>
      <c r="X2367" s="1"/>
      <c r="Y2367" s="1"/>
      <c r="Z2367" s="1"/>
      <c r="AA2367" s="1"/>
    </row>
    <row r="2368" spans="1:31" customHeight="1" ht="51" s="260" customFormat="1">
      <c r="A2368" s="258"/>
      <c r="B2368" s="402" t="s">
        <v>2813</v>
      </c>
      <c r="C2368" s="181" t="s">
        <v>452</v>
      </c>
      <c r="D2368" s="181" t="s">
        <v>20</v>
      </c>
      <c r="E2368" s="181" t="s">
        <v>512</v>
      </c>
      <c r="F2368" s="587" t="s">
        <v>962</v>
      </c>
      <c r="G2368" s="588"/>
      <c r="H2368" s="588"/>
      <c r="I2368" s="589"/>
      <c r="J2368" s="257" t="s">
        <v>23</v>
      </c>
      <c r="K2368" s="259">
        <f>SUM(L2368:M2368)</f>
        <v>106250</v>
      </c>
      <c r="L2368" s="259">
        <v>106250</v>
      </c>
      <c r="M2368" s="259"/>
      <c r="O2368" s="1"/>
      <c r="P2368" s="196"/>
      <c r="Q2368" s="451"/>
      <c r="R2368" s="445"/>
      <c r="S2368" s="445"/>
      <c r="T2368" s="426"/>
      <c r="U2368" s="1"/>
      <c r="V2368" s="1"/>
      <c r="W2368" s="1"/>
      <c r="X2368" s="1"/>
      <c r="Y2368" s="1"/>
      <c r="Z2368" s="1"/>
      <c r="AA2368" s="1"/>
    </row>
    <row r="2369" spans="1:31" customHeight="1" ht="51" s="260" customFormat="1">
      <c r="A2369" s="258"/>
      <c r="B2369" s="402" t="s">
        <v>2814</v>
      </c>
      <c r="C2369" s="181" t="s">
        <v>452</v>
      </c>
      <c r="D2369" s="181" t="s">
        <v>20</v>
      </c>
      <c r="E2369" s="181" t="s">
        <v>512</v>
      </c>
      <c r="F2369" s="587" t="s">
        <v>962</v>
      </c>
      <c r="G2369" s="588"/>
      <c r="H2369" s="588"/>
      <c r="I2369" s="589"/>
      <c r="J2369" s="257" t="s">
        <v>23</v>
      </c>
      <c r="K2369" s="259">
        <f>SUM(L2369:M2369)</f>
        <v>42634</v>
      </c>
      <c r="L2369" s="259">
        <v>42634</v>
      </c>
      <c r="M2369" s="259"/>
      <c r="O2369" s="1"/>
      <c r="P2369" s="196"/>
      <c r="Q2369" s="451"/>
      <c r="R2369" s="445"/>
      <c r="S2369" s="445"/>
      <c r="T2369" s="426"/>
      <c r="U2369" s="1"/>
      <c r="V2369" s="1"/>
      <c r="W2369" s="1"/>
      <c r="X2369" s="1"/>
      <c r="Y2369" s="1"/>
      <c r="Z2369" s="1"/>
      <c r="AA2369" s="1"/>
    </row>
    <row r="2370" spans="1:31" customHeight="1" ht="51" s="260" customFormat="1">
      <c r="A2370" s="258"/>
      <c r="B2370" s="402" t="s">
        <v>2815</v>
      </c>
      <c r="C2370" s="181" t="s">
        <v>452</v>
      </c>
      <c r="D2370" s="181" t="s">
        <v>20</v>
      </c>
      <c r="E2370" s="181" t="s">
        <v>512</v>
      </c>
      <c r="F2370" s="587" t="s">
        <v>962</v>
      </c>
      <c r="G2370" s="588"/>
      <c r="H2370" s="588"/>
      <c r="I2370" s="589"/>
      <c r="J2370" s="257" t="s">
        <v>23</v>
      </c>
      <c r="K2370" s="259">
        <f>SUM(L2370:M2370)</f>
        <v>111750</v>
      </c>
      <c r="L2370" s="259">
        <v>111750</v>
      </c>
      <c r="M2370" s="259"/>
      <c r="O2370" s="1"/>
      <c r="P2370" s="196"/>
      <c r="Q2370" s="451"/>
      <c r="R2370" s="445"/>
      <c r="S2370" s="445"/>
      <c r="T2370" s="426"/>
      <c r="U2370" s="1"/>
      <c r="V2370" s="1"/>
      <c r="W2370" s="1"/>
      <c r="X2370" s="1"/>
      <c r="Y2370" s="1"/>
      <c r="Z2370" s="1"/>
      <c r="AA2370" s="1"/>
    </row>
    <row r="2371" spans="1:31" customHeight="1" ht="51" s="260" customFormat="1">
      <c r="A2371" s="258"/>
      <c r="B2371" s="231" t="s">
        <v>2816</v>
      </c>
      <c r="C2371" s="181" t="s">
        <v>452</v>
      </c>
      <c r="D2371" s="181" t="s">
        <v>20</v>
      </c>
      <c r="E2371" s="181" t="s">
        <v>512</v>
      </c>
      <c r="F2371" s="587" t="s">
        <v>1047</v>
      </c>
      <c r="G2371" s="588"/>
      <c r="H2371" s="588"/>
      <c r="I2371" s="589"/>
      <c r="J2371" s="257" t="s">
        <v>23</v>
      </c>
      <c r="K2371" s="259">
        <f>SUM(L2371:M2371)</f>
        <v>828000</v>
      </c>
      <c r="L2371" s="259">
        <v>828000</v>
      </c>
      <c r="M2371" s="259"/>
      <c r="O2371" s="1"/>
      <c r="P2371" s="196"/>
      <c r="Q2371" s="451"/>
      <c r="R2371" s="445"/>
      <c r="S2371" s="445"/>
      <c r="T2371" s="426"/>
      <c r="U2371" s="1"/>
      <c r="V2371" s="1"/>
      <c r="W2371" s="1"/>
      <c r="X2371" s="1"/>
      <c r="Y2371" s="1"/>
      <c r="Z2371" s="1"/>
      <c r="AA2371" s="1"/>
    </row>
    <row r="2372" spans="1:31" customHeight="1" ht="12.75" s="260" customFormat="1">
      <c r="A2372" s="258"/>
      <c r="B2372" s="293" t="s">
        <v>2817</v>
      </c>
      <c r="C2372" s="400"/>
      <c r="D2372" s="258"/>
      <c r="E2372" s="226"/>
      <c r="F2372" s="587"/>
      <c r="G2372" s="588"/>
      <c r="H2372" s="588"/>
      <c r="I2372" s="589"/>
      <c r="J2372" s="258"/>
      <c r="K2372" s="259"/>
      <c r="L2372" s="259"/>
      <c r="M2372" s="259"/>
      <c r="O2372" s="1"/>
      <c r="P2372" s="196"/>
      <c r="Q2372" s="451"/>
      <c r="R2372" s="445"/>
      <c r="S2372" s="445"/>
      <c r="T2372" s="426"/>
      <c r="U2372" s="1"/>
      <c r="V2372" s="1"/>
      <c r="W2372" s="1"/>
      <c r="X2372" s="1"/>
      <c r="Y2372" s="1"/>
      <c r="Z2372" s="1"/>
      <c r="AA2372" s="1"/>
    </row>
    <row r="2373" spans="1:31" customHeight="1" ht="51" s="260" customFormat="1">
      <c r="A2373" s="258"/>
      <c r="B2373" s="226" t="s">
        <v>2818</v>
      </c>
      <c r="C2373" s="181" t="s">
        <v>452</v>
      </c>
      <c r="D2373" s="181" t="s">
        <v>20</v>
      </c>
      <c r="E2373" s="181" t="s">
        <v>512</v>
      </c>
      <c r="F2373" s="587" t="s">
        <v>2302</v>
      </c>
      <c r="G2373" s="588"/>
      <c r="H2373" s="588"/>
      <c r="I2373" s="589"/>
      <c r="J2373" s="257" t="s">
        <v>23</v>
      </c>
      <c r="K2373" s="259">
        <f>SUM(L2373:M2373)</f>
        <v>330000</v>
      </c>
      <c r="L2373" s="259"/>
      <c r="M2373" s="259">
        <v>330000</v>
      </c>
      <c r="O2373" s="1"/>
      <c r="P2373" s="196"/>
      <c r="Q2373" s="451"/>
      <c r="R2373" s="445"/>
      <c r="S2373" s="445"/>
      <c r="T2373" s="426"/>
      <c r="U2373" s="1"/>
      <c r="V2373" s="1"/>
      <c r="W2373" s="1"/>
      <c r="X2373" s="1"/>
      <c r="Y2373" s="1"/>
      <c r="Z2373" s="1"/>
      <c r="AA2373" s="1"/>
    </row>
    <row r="2374" spans="1:31" customHeight="1" ht="51" s="260" customFormat="1">
      <c r="A2374" s="258"/>
      <c r="B2374" s="226" t="s">
        <v>2819</v>
      </c>
      <c r="C2374" s="181" t="s">
        <v>452</v>
      </c>
      <c r="D2374" s="181" t="s">
        <v>20</v>
      </c>
      <c r="E2374" s="181" t="s">
        <v>512</v>
      </c>
      <c r="F2374" s="587" t="s">
        <v>2302</v>
      </c>
      <c r="G2374" s="588"/>
      <c r="H2374" s="588"/>
      <c r="I2374" s="589"/>
      <c r="J2374" s="257" t="s">
        <v>23</v>
      </c>
      <c r="K2374" s="259">
        <f>SUM(L2374:M2374)</f>
        <v>370000</v>
      </c>
      <c r="L2374" s="259"/>
      <c r="M2374" s="259">
        <v>370000</v>
      </c>
      <c r="O2374" s="1"/>
      <c r="P2374" s="196"/>
      <c r="Q2374" s="451"/>
      <c r="R2374" s="445"/>
      <c r="S2374" s="445"/>
      <c r="T2374" s="426"/>
      <c r="U2374" s="1"/>
      <c r="V2374" s="1"/>
      <c r="W2374" s="1"/>
      <c r="X2374" s="1"/>
      <c r="Y2374" s="1"/>
      <c r="Z2374" s="1"/>
      <c r="AA2374" s="1"/>
    </row>
    <row r="2375" spans="1:31" s="260" customFormat="1">
      <c r="A2375" s="258"/>
      <c r="B2375" s="289" t="s">
        <v>2820</v>
      </c>
      <c r="C2375" s="289"/>
      <c r="D2375" s="258"/>
      <c r="E2375" s="226"/>
      <c r="F2375" s="587"/>
      <c r="G2375" s="588"/>
      <c r="H2375" s="588"/>
      <c r="I2375" s="589"/>
      <c r="J2375" s="258"/>
      <c r="K2375" s="259"/>
      <c r="L2375" s="259"/>
      <c r="M2375" s="259"/>
      <c r="O2375" s="1"/>
      <c r="P2375" s="196"/>
      <c r="Q2375" s="451"/>
      <c r="R2375" s="445"/>
      <c r="S2375" s="445"/>
      <c r="T2375" s="426"/>
      <c r="U2375" s="1"/>
      <c r="V2375" s="1"/>
      <c r="W2375" s="1"/>
      <c r="X2375" s="1"/>
      <c r="Y2375" s="1"/>
      <c r="Z2375" s="1"/>
      <c r="AA2375" s="1"/>
    </row>
    <row r="2376" spans="1:31" customHeight="1" ht="12.75" s="260" customFormat="1">
      <c r="A2376" s="258"/>
      <c r="B2376" s="403" t="s">
        <v>2821</v>
      </c>
      <c r="C2376" s="403"/>
      <c r="D2376" s="258"/>
      <c r="E2376" s="226"/>
      <c r="F2376" s="587"/>
      <c r="G2376" s="588"/>
      <c r="H2376" s="588"/>
      <c r="I2376" s="589"/>
      <c r="J2376" s="258"/>
      <c r="K2376" s="259"/>
      <c r="L2376" s="259"/>
      <c r="M2376" s="259"/>
      <c r="O2376" s="1"/>
      <c r="P2376" s="196"/>
      <c r="Q2376" s="451"/>
      <c r="R2376" s="445"/>
      <c r="S2376" s="445"/>
      <c r="T2376" s="426"/>
      <c r="U2376" s="1"/>
      <c r="V2376" s="1"/>
      <c r="W2376" s="1"/>
      <c r="X2376" s="1"/>
      <c r="Y2376" s="1"/>
      <c r="Z2376" s="1"/>
      <c r="AA2376" s="1"/>
    </row>
    <row r="2377" spans="1:31" customHeight="1" ht="76.5" s="260" customFormat="1">
      <c r="A2377" s="258"/>
      <c r="B2377" s="404" t="s">
        <v>2822</v>
      </c>
      <c r="C2377" s="181" t="s">
        <v>452</v>
      </c>
      <c r="D2377" s="181" t="s">
        <v>20</v>
      </c>
      <c r="E2377" s="181" t="s">
        <v>21</v>
      </c>
      <c r="F2377" s="587" t="s">
        <v>958</v>
      </c>
      <c r="G2377" s="588"/>
      <c r="H2377" s="588"/>
      <c r="I2377" s="589"/>
      <c r="J2377" s="257" t="s">
        <v>23</v>
      </c>
      <c r="K2377" s="259">
        <f>SUM(L2377:M2377)</f>
        <v>720000</v>
      </c>
      <c r="L2377" s="259"/>
      <c r="M2377" s="259">
        <v>720000</v>
      </c>
      <c r="O2377" s="1"/>
      <c r="P2377" s="196"/>
      <c r="Q2377" s="451"/>
      <c r="R2377" s="445"/>
      <c r="S2377" s="445"/>
      <c r="T2377" s="426"/>
      <c r="U2377" s="1"/>
      <c r="V2377" s="1"/>
      <c r="W2377" s="1"/>
      <c r="X2377" s="1"/>
      <c r="Y2377" s="1"/>
      <c r="Z2377" s="1"/>
      <c r="AA2377" s="1"/>
    </row>
    <row r="2378" spans="1:31" customHeight="1" ht="114.75" s="260" customFormat="1">
      <c r="A2378" s="258"/>
      <c r="B2378" s="405" t="s">
        <v>2823</v>
      </c>
      <c r="C2378" s="181" t="s">
        <v>452</v>
      </c>
      <c r="D2378" s="181" t="s">
        <v>20</v>
      </c>
      <c r="E2378" s="181" t="s">
        <v>21</v>
      </c>
      <c r="F2378" s="587" t="s">
        <v>958</v>
      </c>
      <c r="G2378" s="588"/>
      <c r="H2378" s="588"/>
      <c r="I2378" s="589"/>
      <c r="J2378" s="257" t="s">
        <v>23</v>
      </c>
      <c r="K2378" s="259">
        <f>SUM(L2378:M2378)</f>
        <v>440000</v>
      </c>
      <c r="L2378" s="259"/>
      <c r="M2378" s="259">
        <v>440000</v>
      </c>
      <c r="O2378" s="1"/>
      <c r="P2378" s="196"/>
      <c r="Q2378" s="451"/>
      <c r="R2378" s="445"/>
      <c r="S2378" s="445"/>
      <c r="T2378" s="426"/>
      <c r="U2378" s="1"/>
      <c r="V2378" s="1"/>
      <c r="W2378" s="1"/>
      <c r="X2378" s="1"/>
      <c r="Y2378" s="1"/>
      <c r="Z2378" s="1"/>
      <c r="AA2378" s="1"/>
    </row>
    <row r="2379" spans="1:31" s="260" customFormat="1">
      <c r="A2379" s="258"/>
      <c r="B2379" s="406" t="s">
        <v>2824</v>
      </c>
      <c r="C2379" s="257"/>
      <c r="D2379" s="258"/>
      <c r="E2379" s="226"/>
      <c r="F2379" s="587"/>
      <c r="G2379" s="588"/>
      <c r="H2379" s="588"/>
      <c r="I2379" s="589"/>
      <c r="J2379" s="258"/>
      <c r="K2379" s="259"/>
      <c r="L2379" s="259"/>
      <c r="M2379" s="259"/>
      <c r="O2379" s="1"/>
      <c r="P2379" s="196"/>
      <c r="Q2379" s="451"/>
      <c r="R2379" s="445"/>
      <c r="S2379" s="445"/>
      <c r="T2379" s="426"/>
      <c r="U2379" s="1"/>
      <c r="V2379" s="1"/>
      <c r="W2379" s="1"/>
      <c r="X2379" s="1"/>
      <c r="Y2379" s="1"/>
      <c r="Z2379" s="1"/>
      <c r="AA2379" s="1"/>
    </row>
    <row r="2380" spans="1:31" customHeight="1" ht="38.25" s="260" customFormat="1">
      <c r="A2380" s="258"/>
      <c r="B2380" s="226" t="s">
        <v>2825</v>
      </c>
      <c r="C2380" s="181" t="s">
        <v>452</v>
      </c>
      <c r="D2380" s="181" t="s">
        <v>20</v>
      </c>
      <c r="E2380" s="181" t="s">
        <v>21</v>
      </c>
      <c r="F2380" s="587" t="s">
        <v>958</v>
      </c>
      <c r="G2380" s="588"/>
      <c r="H2380" s="588"/>
      <c r="I2380" s="589"/>
      <c r="J2380" s="257" t="s">
        <v>23</v>
      </c>
      <c r="K2380" s="259">
        <f>SUM(L2380:M2380)</f>
        <v>954800</v>
      </c>
      <c r="L2380" s="259">
        <v>954800</v>
      </c>
      <c r="M2380" s="259"/>
      <c r="O2380" s="1"/>
      <c r="P2380" s="196"/>
      <c r="Q2380" s="451"/>
      <c r="R2380" s="445"/>
      <c r="S2380" s="445"/>
      <c r="T2380" s="426"/>
      <c r="U2380" s="1"/>
      <c r="V2380" s="1"/>
      <c r="W2380" s="1"/>
      <c r="X2380" s="1"/>
      <c r="Y2380" s="1"/>
      <c r="Z2380" s="1"/>
      <c r="AA2380" s="1"/>
    </row>
    <row r="2381" spans="1:31" customHeight="1" ht="25.5" s="260" customFormat="1">
      <c r="A2381" s="258"/>
      <c r="B2381" s="226" t="s">
        <v>2826</v>
      </c>
      <c r="C2381" s="181" t="s">
        <v>452</v>
      </c>
      <c r="D2381" s="181" t="s">
        <v>20</v>
      </c>
      <c r="E2381" s="181" t="s">
        <v>21</v>
      </c>
      <c r="F2381" s="587" t="s">
        <v>958</v>
      </c>
      <c r="G2381" s="588"/>
      <c r="H2381" s="588"/>
      <c r="I2381" s="589"/>
      <c r="J2381" s="257" t="s">
        <v>23</v>
      </c>
      <c r="K2381" s="259">
        <f>SUM(L2381:M2381)</f>
        <v>345200</v>
      </c>
      <c r="L2381" s="259"/>
      <c r="M2381" s="259">
        <v>345200</v>
      </c>
      <c r="O2381" s="1"/>
      <c r="P2381" s="196"/>
      <c r="Q2381" s="451"/>
      <c r="R2381" s="445"/>
      <c r="S2381" s="445"/>
      <c r="T2381" s="426"/>
      <c r="U2381" s="1"/>
      <c r="V2381" s="1"/>
      <c r="W2381" s="1"/>
      <c r="X2381" s="1"/>
      <c r="Y2381" s="1"/>
      <c r="Z2381" s="1"/>
      <c r="AA2381" s="1"/>
    </row>
    <row r="2382" spans="1:31" s="260" customFormat="1">
      <c r="A2382" s="258"/>
      <c r="B2382" s="406" t="s">
        <v>2827</v>
      </c>
      <c r="C2382" s="257"/>
      <c r="D2382" s="258"/>
      <c r="E2382" s="226"/>
      <c r="F2382" s="587"/>
      <c r="G2382" s="588"/>
      <c r="H2382" s="588"/>
      <c r="I2382" s="589"/>
      <c r="J2382" s="258"/>
      <c r="K2382" s="259"/>
      <c r="L2382" s="259"/>
      <c r="M2382" s="259"/>
      <c r="O2382" s="1"/>
      <c r="P2382" s="196"/>
      <c r="Q2382" s="451"/>
      <c r="R2382" s="445"/>
      <c r="S2382" s="445"/>
      <c r="T2382" s="426"/>
      <c r="U2382" s="1"/>
      <c r="V2382" s="1"/>
      <c r="W2382" s="1"/>
      <c r="X2382" s="1"/>
      <c r="Y2382" s="1"/>
      <c r="Z2382" s="1"/>
      <c r="AA2382" s="1"/>
    </row>
    <row r="2383" spans="1:31" customHeight="1" ht="51" s="260" customFormat="1">
      <c r="A2383" s="258"/>
      <c r="B2383" s="337" t="s">
        <v>2828</v>
      </c>
      <c r="C2383" s="181" t="s">
        <v>452</v>
      </c>
      <c r="D2383" s="181" t="s">
        <v>20</v>
      </c>
      <c r="E2383" s="181" t="s">
        <v>512</v>
      </c>
      <c r="F2383" s="587" t="s">
        <v>958</v>
      </c>
      <c r="G2383" s="588"/>
      <c r="H2383" s="588"/>
      <c r="I2383" s="589"/>
      <c r="J2383" s="257" t="s">
        <v>23</v>
      </c>
      <c r="K2383" s="259">
        <f>SUM(L2383:M2383)</f>
        <v>45000</v>
      </c>
      <c r="L2383" s="259">
        <v>45000</v>
      </c>
      <c r="M2383" s="259"/>
      <c r="O2383" s="1"/>
      <c r="P2383" s="196"/>
      <c r="Q2383" s="451"/>
      <c r="R2383" s="445"/>
      <c r="S2383" s="445"/>
      <c r="T2383" s="426"/>
      <c r="U2383" s="1"/>
      <c r="V2383" s="1"/>
      <c r="W2383" s="1"/>
      <c r="X2383" s="1"/>
      <c r="Y2383" s="1"/>
      <c r="Z2383" s="1"/>
      <c r="AA2383" s="1"/>
    </row>
    <row r="2384" spans="1:31" customHeight="1" ht="51" s="260" customFormat="1">
      <c r="A2384" s="258"/>
      <c r="B2384" s="407" t="s">
        <v>2829</v>
      </c>
      <c r="C2384" s="181" t="s">
        <v>452</v>
      </c>
      <c r="D2384" s="181" t="s">
        <v>20</v>
      </c>
      <c r="E2384" s="181" t="s">
        <v>512</v>
      </c>
      <c r="F2384" s="587" t="s">
        <v>958</v>
      </c>
      <c r="G2384" s="588"/>
      <c r="H2384" s="588"/>
      <c r="I2384" s="589"/>
      <c r="J2384" s="257" t="s">
        <v>23</v>
      </c>
      <c r="K2384" s="259">
        <f>SUM(L2384:M2384)</f>
        <v>50000</v>
      </c>
      <c r="L2384" s="259"/>
      <c r="M2384" s="259">
        <v>50000</v>
      </c>
      <c r="O2384" s="1"/>
      <c r="P2384" s="196"/>
      <c r="Q2384" s="451"/>
      <c r="R2384" s="445"/>
      <c r="S2384" s="445"/>
      <c r="T2384" s="426"/>
      <c r="U2384" s="1"/>
      <c r="V2384" s="1"/>
      <c r="W2384" s="1"/>
      <c r="X2384" s="1"/>
      <c r="Y2384" s="1"/>
      <c r="Z2384" s="1"/>
      <c r="AA2384" s="1"/>
    </row>
    <row r="2385" spans="1:31" s="260" customFormat="1">
      <c r="A2385" s="258"/>
      <c r="B2385" s="236" t="s">
        <v>2830</v>
      </c>
      <c r="C2385" s="257"/>
      <c r="D2385" s="258"/>
      <c r="E2385" s="226"/>
      <c r="F2385" s="587"/>
      <c r="G2385" s="588"/>
      <c r="H2385" s="588"/>
      <c r="I2385" s="589"/>
      <c r="J2385" s="258"/>
      <c r="K2385" s="259"/>
      <c r="L2385" s="259"/>
      <c r="M2385" s="259"/>
      <c r="O2385" s="1"/>
      <c r="P2385" s="196"/>
      <c r="Q2385" s="451"/>
      <c r="R2385" s="445"/>
      <c r="S2385" s="445"/>
      <c r="T2385" s="426"/>
      <c r="U2385" s="1"/>
      <c r="V2385" s="1"/>
      <c r="W2385" s="1"/>
      <c r="X2385" s="1"/>
      <c r="Y2385" s="1"/>
      <c r="Z2385" s="1"/>
      <c r="AA2385" s="1"/>
    </row>
    <row r="2386" spans="1:31" customHeight="1" ht="25.5" s="260" customFormat="1">
      <c r="A2386" s="258"/>
      <c r="B2386" s="370" t="s">
        <v>2831</v>
      </c>
      <c r="C2386" s="257"/>
      <c r="D2386" s="258"/>
      <c r="E2386" s="226"/>
      <c r="F2386" s="587"/>
      <c r="G2386" s="588"/>
      <c r="H2386" s="588"/>
      <c r="I2386" s="589"/>
      <c r="J2386" s="258"/>
      <c r="K2386" s="259"/>
      <c r="L2386" s="259"/>
      <c r="M2386" s="259"/>
      <c r="O2386" s="1"/>
      <c r="P2386" s="196"/>
      <c r="Q2386" s="451"/>
      <c r="R2386" s="445"/>
      <c r="S2386" s="445"/>
      <c r="T2386" s="426"/>
      <c r="U2386" s="1"/>
      <c r="V2386" s="1"/>
      <c r="W2386" s="1"/>
      <c r="X2386" s="1"/>
      <c r="Y2386" s="1"/>
      <c r="Z2386" s="1"/>
      <c r="AA2386" s="1"/>
    </row>
    <row r="2387" spans="1:31" customHeight="1" ht="76.5" s="260" customFormat="1">
      <c r="A2387" s="258"/>
      <c r="B2387" s="266" t="s">
        <v>2832</v>
      </c>
      <c r="C2387" s="181" t="s">
        <v>452</v>
      </c>
      <c r="D2387" s="181" t="s">
        <v>20</v>
      </c>
      <c r="E2387" s="181" t="s">
        <v>512</v>
      </c>
      <c r="F2387" s="587" t="s">
        <v>973</v>
      </c>
      <c r="G2387" s="588"/>
      <c r="H2387" s="588"/>
      <c r="I2387" s="589"/>
      <c r="J2387" s="257" t="s">
        <v>23</v>
      </c>
      <c r="K2387" s="259">
        <f>SUM(L2387:M2387)</f>
        <v>100000</v>
      </c>
      <c r="L2387" s="259">
        <v>100000</v>
      </c>
      <c r="M2387" s="259"/>
      <c r="O2387" s="1"/>
      <c r="P2387" s="196"/>
      <c r="Q2387" s="451"/>
      <c r="R2387" s="445"/>
      <c r="S2387" s="445"/>
      <c r="T2387" s="426"/>
      <c r="U2387" s="1"/>
      <c r="V2387" s="1"/>
      <c r="W2387" s="1"/>
      <c r="X2387" s="1"/>
      <c r="Y2387" s="1"/>
      <c r="Z2387" s="1"/>
      <c r="AA2387" s="1"/>
    </row>
    <row r="2388" spans="1:31" customHeight="1" ht="51" s="260" customFormat="1">
      <c r="A2388" s="258"/>
      <c r="B2388" s="266" t="s">
        <v>2833</v>
      </c>
      <c r="C2388" s="181" t="s">
        <v>452</v>
      </c>
      <c r="D2388" s="181" t="s">
        <v>20</v>
      </c>
      <c r="E2388" s="181" t="s">
        <v>512</v>
      </c>
      <c r="F2388" s="587" t="s">
        <v>973</v>
      </c>
      <c r="G2388" s="588"/>
      <c r="H2388" s="588"/>
      <c r="I2388" s="589"/>
      <c r="J2388" s="257" t="s">
        <v>23</v>
      </c>
      <c r="K2388" s="259">
        <f>SUM(L2388:M2388)</f>
        <v>3400</v>
      </c>
      <c r="L2388" s="259">
        <v>3400</v>
      </c>
      <c r="M2388" s="259"/>
      <c r="O2388" s="1"/>
      <c r="P2388" s="196"/>
      <c r="Q2388" s="451"/>
      <c r="R2388" s="445"/>
      <c r="S2388" s="445"/>
      <c r="T2388" s="426"/>
      <c r="U2388" s="1"/>
      <c r="V2388" s="1"/>
      <c r="W2388" s="1"/>
      <c r="X2388" s="1"/>
      <c r="Y2388" s="1"/>
      <c r="Z2388" s="1"/>
      <c r="AA2388" s="1"/>
    </row>
    <row r="2389" spans="1:31" customHeight="1" ht="51" s="260" customFormat="1">
      <c r="A2389" s="258"/>
      <c r="B2389" s="266" t="s">
        <v>2834</v>
      </c>
      <c r="C2389" s="181" t="s">
        <v>452</v>
      </c>
      <c r="D2389" s="181" t="s">
        <v>20</v>
      </c>
      <c r="E2389" s="181" t="s">
        <v>512</v>
      </c>
      <c r="F2389" s="587" t="s">
        <v>973</v>
      </c>
      <c r="G2389" s="588"/>
      <c r="H2389" s="588"/>
      <c r="I2389" s="589"/>
      <c r="J2389" s="257" t="s">
        <v>23</v>
      </c>
      <c r="K2389" s="259">
        <f>SUM(L2389:M2389)</f>
        <v>6000</v>
      </c>
      <c r="L2389" s="259">
        <v>6000</v>
      </c>
      <c r="M2389" s="259"/>
      <c r="O2389" s="1"/>
      <c r="P2389" s="196"/>
      <c r="Q2389" s="451"/>
      <c r="R2389" s="445"/>
      <c r="S2389" s="445"/>
      <c r="T2389" s="426"/>
      <c r="U2389" s="1"/>
      <c r="V2389" s="1"/>
      <c r="W2389" s="1"/>
      <c r="X2389" s="1"/>
      <c r="Y2389" s="1"/>
      <c r="Z2389" s="1"/>
      <c r="AA2389" s="1"/>
    </row>
    <row r="2390" spans="1:31" customHeight="1" ht="51" s="260" customFormat="1">
      <c r="A2390" s="258"/>
      <c r="B2390" s="266" t="s">
        <v>2763</v>
      </c>
      <c r="C2390" s="181" t="s">
        <v>452</v>
      </c>
      <c r="D2390" s="181" t="s">
        <v>20</v>
      </c>
      <c r="E2390" s="181" t="s">
        <v>512</v>
      </c>
      <c r="F2390" s="587" t="s">
        <v>973</v>
      </c>
      <c r="G2390" s="588"/>
      <c r="H2390" s="588"/>
      <c r="I2390" s="589"/>
      <c r="J2390" s="257" t="s">
        <v>23</v>
      </c>
      <c r="K2390" s="259">
        <f>SUM(L2390:M2390)</f>
        <v>2550</v>
      </c>
      <c r="L2390" s="259">
        <v>2550</v>
      </c>
      <c r="M2390" s="259"/>
      <c r="O2390" s="1"/>
      <c r="P2390" s="196"/>
      <c r="Q2390" s="451"/>
      <c r="R2390" s="445"/>
      <c r="S2390" s="445"/>
      <c r="T2390" s="426"/>
      <c r="U2390" s="1"/>
      <c r="V2390" s="1"/>
      <c r="W2390" s="1"/>
      <c r="X2390" s="1"/>
      <c r="Y2390" s="1"/>
      <c r="Z2390" s="1"/>
      <c r="AA2390" s="1"/>
    </row>
    <row r="2391" spans="1:31" customHeight="1" ht="51" s="260" customFormat="1">
      <c r="A2391" s="258"/>
      <c r="B2391" s="266" t="s">
        <v>2771</v>
      </c>
      <c r="C2391" s="181" t="s">
        <v>452</v>
      </c>
      <c r="D2391" s="181" t="s">
        <v>20</v>
      </c>
      <c r="E2391" s="181" t="s">
        <v>512</v>
      </c>
      <c r="F2391" s="587" t="s">
        <v>973</v>
      </c>
      <c r="G2391" s="588"/>
      <c r="H2391" s="588"/>
      <c r="I2391" s="589"/>
      <c r="J2391" s="257" t="s">
        <v>23</v>
      </c>
      <c r="K2391" s="259">
        <f>SUM(L2391:M2391)</f>
        <v>700</v>
      </c>
      <c r="L2391" s="259">
        <v>700</v>
      </c>
      <c r="M2391" s="259"/>
      <c r="O2391" s="1"/>
      <c r="P2391" s="196"/>
      <c r="Q2391" s="451"/>
      <c r="R2391" s="445"/>
      <c r="S2391" s="445"/>
      <c r="T2391" s="426"/>
      <c r="U2391" s="1"/>
      <c r="V2391" s="1"/>
      <c r="W2391" s="1"/>
      <c r="X2391" s="1"/>
      <c r="Y2391" s="1"/>
      <c r="Z2391" s="1"/>
      <c r="AA2391" s="1"/>
    </row>
    <row r="2392" spans="1:31" customHeight="1" ht="51" s="260" customFormat="1">
      <c r="A2392" s="258"/>
      <c r="B2392" s="266" t="s">
        <v>2835</v>
      </c>
      <c r="C2392" s="181" t="s">
        <v>452</v>
      </c>
      <c r="D2392" s="181" t="s">
        <v>20</v>
      </c>
      <c r="E2392" s="181" t="s">
        <v>512</v>
      </c>
      <c r="F2392" s="587" t="s">
        <v>973</v>
      </c>
      <c r="G2392" s="588"/>
      <c r="H2392" s="588"/>
      <c r="I2392" s="589"/>
      <c r="J2392" s="257" t="s">
        <v>23</v>
      </c>
      <c r="K2392" s="259">
        <f>SUM(L2392:M2392)</f>
        <v>6600</v>
      </c>
      <c r="L2392" s="259">
        <v>6600</v>
      </c>
      <c r="M2392" s="259"/>
      <c r="O2392" s="1"/>
      <c r="P2392" s="196"/>
      <c r="Q2392" s="451"/>
      <c r="R2392" s="445"/>
      <c r="S2392" s="445"/>
      <c r="T2392" s="426"/>
      <c r="U2392" s="1"/>
      <c r="V2392" s="1"/>
      <c r="W2392" s="1"/>
      <c r="X2392" s="1"/>
      <c r="Y2392" s="1"/>
      <c r="Z2392" s="1"/>
      <c r="AA2392" s="1"/>
    </row>
    <row r="2393" spans="1:31" s="260" customFormat="1">
      <c r="A2393" s="258"/>
      <c r="B2393" s="244" t="s">
        <v>2836</v>
      </c>
      <c r="C2393" s="257"/>
      <c r="D2393" s="258"/>
      <c r="E2393" s="226"/>
      <c r="F2393" s="587"/>
      <c r="G2393" s="588"/>
      <c r="H2393" s="588"/>
      <c r="I2393" s="589"/>
      <c r="J2393" s="258"/>
      <c r="K2393" s="259"/>
      <c r="L2393" s="259"/>
      <c r="M2393" s="259"/>
      <c r="O2393" s="1"/>
      <c r="P2393" s="196"/>
      <c r="Q2393" s="451"/>
      <c r="R2393" s="445"/>
      <c r="S2393" s="445"/>
      <c r="T2393" s="426"/>
      <c r="U2393" s="1"/>
      <c r="V2393" s="1"/>
      <c r="W2393" s="1"/>
      <c r="X2393" s="1"/>
      <c r="Y2393" s="1"/>
      <c r="Z2393" s="1"/>
      <c r="AA2393" s="1"/>
    </row>
    <row r="2394" spans="1:31" customHeight="1" ht="25.5" s="260" customFormat="1">
      <c r="A2394" s="258"/>
      <c r="B2394" s="244" t="s">
        <v>2837</v>
      </c>
      <c r="C2394" s="244"/>
      <c r="D2394" s="258"/>
      <c r="E2394" s="226"/>
      <c r="F2394" s="587"/>
      <c r="G2394" s="588"/>
      <c r="H2394" s="588"/>
      <c r="I2394" s="589"/>
      <c r="J2394" s="258"/>
      <c r="K2394" s="259"/>
      <c r="L2394" s="259"/>
      <c r="M2394" s="259"/>
      <c r="O2394" s="1"/>
      <c r="P2394" s="196"/>
      <c r="Q2394" s="451"/>
      <c r="R2394" s="445"/>
      <c r="S2394" s="445"/>
      <c r="T2394" s="426"/>
      <c r="U2394" s="1"/>
      <c r="V2394" s="1"/>
      <c r="W2394" s="1"/>
      <c r="X2394" s="1"/>
      <c r="Y2394" s="1"/>
      <c r="Z2394" s="1"/>
      <c r="AA2394" s="1"/>
    </row>
    <row r="2395" spans="1:31" customHeight="1" ht="51" s="260" customFormat="1">
      <c r="A2395" s="258"/>
      <c r="B2395" s="63" t="s">
        <v>2838</v>
      </c>
      <c r="C2395" s="181" t="s">
        <v>452</v>
      </c>
      <c r="D2395" s="181" t="s">
        <v>20</v>
      </c>
      <c r="E2395" s="181" t="s">
        <v>512</v>
      </c>
      <c r="F2395" s="587" t="s">
        <v>958</v>
      </c>
      <c r="G2395" s="588"/>
      <c r="H2395" s="588"/>
      <c r="I2395" s="589"/>
      <c r="J2395" s="257" t="s">
        <v>23</v>
      </c>
      <c r="K2395" s="259">
        <f>SUM(L2395:M2395)</f>
        <v>172800</v>
      </c>
      <c r="L2395" s="259">
        <v>172800</v>
      </c>
      <c r="M2395" s="259"/>
      <c r="O2395" s="1"/>
      <c r="P2395" s="196"/>
      <c r="Q2395" s="451"/>
      <c r="R2395" s="445"/>
      <c r="S2395" s="445"/>
      <c r="T2395" s="426"/>
      <c r="U2395" s="1"/>
      <c r="V2395" s="1"/>
      <c r="W2395" s="1"/>
      <c r="X2395" s="1"/>
      <c r="Y2395" s="1"/>
      <c r="Z2395" s="1"/>
      <c r="AA2395" s="1"/>
    </row>
    <row r="2396" spans="1:31" customHeight="1" ht="51" s="259" customFormat="1">
      <c r="A2396" s="258"/>
      <c r="B2396" s="63" t="s">
        <v>2839</v>
      </c>
      <c r="C2396" s="181" t="s">
        <v>452</v>
      </c>
      <c r="D2396" s="181" t="s">
        <v>20</v>
      </c>
      <c r="E2396" s="181" t="s">
        <v>512</v>
      </c>
      <c r="F2396" s="587" t="s">
        <v>958</v>
      </c>
      <c r="G2396" s="588"/>
      <c r="H2396" s="588"/>
      <c r="I2396" s="589"/>
      <c r="J2396" s="257" t="s">
        <v>23</v>
      </c>
      <c r="K2396" s="259">
        <f>SUM(L2396:M2396)</f>
        <v>184320</v>
      </c>
      <c r="L2396" s="259">
        <v>184320</v>
      </c>
      <c r="N2396" s="260"/>
      <c r="O2396" s="1"/>
      <c r="P2396" s="196"/>
      <c r="Q2396" s="451"/>
      <c r="R2396" s="445"/>
      <c r="S2396" s="445"/>
      <c r="T2396" s="426"/>
      <c r="U2396" s="1"/>
      <c r="V2396" s="1"/>
      <c r="W2396" s="1"/>
      <c r="X2396" s="1"/>
      <c r="Y2396" s="1"/>
      <c r="Z2396" s="1"/>
      <c r="AA2396" s="1"/>
    </row>
    <row r="2397" spans="1:31" s="259" customFormat="1">
      <c r="A2397" s="258"/>
      <c r="B2397" s="236" t="s">
        <v>2840</v>
      </c>
      <c r="C2397" s="257"/>
      <c r="D2397" s="258"/>
      <c r="E2397" s="226"/>
      <c r="F2397" s="587"/>
      <c r="G2397" s="588"/>
      <c r="H2397" s="588"/>
      <c r="I2397" s="589"/>
      <c r="J2397" s="258"/>
      <c r="N2397" s="260"/>
      <c r="O2397" s="1"/>
      <c r="P2397" s="196"/>
      <c r="Q2397" s="451"/>
      <c r="R2397" s="445"/>
      <c r="S2397" s="445"/>
      <c r="T2397" s="426"/>
      <c r="U2397" s="1"/>
      <c r="V2397" s="1"/>
      <c r="W2397" s="1"/>
      <c r="X2397" s="1"/>
      <c r="Y2397" s="1"/>
      <c r="Z2397" s="1"/>
      <c r="AA2397" s="1"/>
    </row>
    <row r="2398" spans="1:31" customHeight="1" ht="51" s="259" customFormat="1">
      <c r="A2398" s="258"/>
      <c r="B2398" s="408" t="s">
        <v>2841</v>
      </c>
      <c r="C2398" s="181" t="s">
        <v>452</v>
      </c>
      <c r="D2398" s="181" t="s">
        <v>20</v>
      </c>
      <c r="E2398" s="181" t="s">
        <v>512</v>
      </c>
      <c r="F2398" s="587" t="s">
        <v>958</v>
      </c>
      <c r="G2398" s="588"/>
      <c r="H2398" s="588"/>
      <c r="I2398" s="589"/>
      <c r="J2398" s="257" t="s">
        <v>23</v>
      </c>
      <c r="K2398" s="259">
        <f>SUM(L2398:M2398)</f>
        <v>120000</v>
      </c>
      <c r="L2398" s="259">
        <v>120000</v>
      </c>
      <c r="N2398" s="260"/>
      <c r="O2398" s="1"/>
      <c r="P2398" s="196"/>
      <c r="Q2398" s="451"/>
      <c r="R2398" s="445"/>
      <c r="S2398" s="445"/>
      <c r="T2398" s="426"/>
      <c r="U2398" s="1"/>
      <c r="V2398" s="1"/>
      <c r="W2398" s="1"/>
      <c r="X2398" s="1"/>
      <c r="Y2398" s="1"/>
      <c r="Z2398" s="1"/>
      <c r="AA2398" s="1"/>
    </row>
    <row r="2399" spans="1:31" customHeight="1" ht="51" s="259" customFormat="1">
      <c r="A2399" s="258"/>
      <c r="B2399" s="408" t="s">
        <v>2842</v>
      </c>
      <c r="C2399" s="181" t="s">
        <v>452</v>
      </c>
      <c r="D2399" s="181" t="s">
        <v>20</v>
      </c>
      <c r="E2399" s="181" t="s">
        <v>512</v>
      </c>
      <c r="F2399" s="587" t="s">
        <v>958</v>
      </c>
      <c r="G2399" s="588"/>
      <c r="H2399" s="588"/>
      <c r="I2399" s="589"/>
      <c r="J2399" s="257" t="s">
        <v>23</v>
      </c>
      <c r="K2399" s="259">
        <f>SUM(L2399:M2399)</f>
        <v>112500</v>
      </c>
      <c r="L2399" s="259">
        <v>112500</v>
      </c>
      <c r="N2399" s="260"/>
      <c r="O2399" s="1"/>
      <c r="P2399" s="196"/>
      <c r="Q2399" s="451"/>
      <c r="R2399" s="445"/>
      <c r="S2399" s="445"/>
      <c r="T2399" s="426"/>
      <c r="U2399" s="1"/>
      <c r="V2399" s="1"/>
      <c r="W2399" s="1"/>
      <c r="X2399" s="1"/>
      <c r="Y2399" s="1"/>
      <c r="Z2399" s="1"/>
      <c r="AA2399" s="1"/>
    </row>
    <row r="2400" spans="1:31" s="259" customFormat="1">
      <c r="A2400" s="258"/>
      <c r="B2400" s="399" t="s">
        <v>2843</v>
      </c>
      <c r="C2400" s="257"/>
      <c r="D2400" s="258"/>
      <c r="E2400" s="226"/>
      <c r="F2400" s="587"/>
      <c r="G2400" s="588"/>
      <c r="H2400" s="588"/>
      <c r="I2400" s="589"/>
      <c r="J2400" s="258"/>
      <c r="N2400" s="260"/>
      <c r="O2400" s="1"/>
      <c r="P2400" s="196"/>
      <c r="Q2400" s="451"/>
      <c r="R2400" s="445"/>
      <c r="S2400" s="445"/>
      <c r="T2400" s="426"/>
      <c r="U2400" s="1"/>
      <c r="V2400" s="1"/>
      <c r="W2400" s="1"/>
      <c r="X2400" s="1"/>
      <c r="Y2400" s="1"/>
      <c r="Z2400" s="1"/>
      <c r="AA2400" s="1"/>
    </row>
    <row r="2401" spans="1:31" customHeight="1" ht="51" s="259" customFormat="1">
      <c r="A2401" s="258"/>
      <c r="B2401" s="63" t="s">
        <v>2838</v>
      </c>
      <c r="C2401" s="181" t="s">
        <v>452</v>
      </c>
      <c r="D2401" s="181" t="s">
        <v>20</v>
      </c>
      <c r="E2401" s="181" t="s">
        <v>512</v>
      </c>
      <c r="F2401" s="587" t="s">
        <v>958</v>
      </c>
      <c r="G2401" s="588"/>
      <c r="H2401" s="588"/>
      <c r="I2401" s="589"/>
      <c r="J2401" s="257" t="s">
        <v>23</v>
      </c>
      <c r="K2401" s="259">
        <f>SUM(L2401:M2401)</f>
        <v>7500</v>
      </c>
      <c r="L2401" s="259">
        <v>7500</v>
      </c>
      <c r="N2401" s="260"/>
      <c r="O2401" s="1"/>
      <c r="P2401" s="196"/>
      <c r="Q2401" s="451"/>
      <c r="R2401" s="445"/>
      <c r="S2401" s="445"/>
      <c r="T2401" s="426"/>
      <c r="U2401" s="1"/>
      <c r="V2401" s="1"/>
      <c r="W2401" s="1"/>
      <c r="X2401" s="1"/>
      <c r="Y2401" s="1"/>
      <c r="Z2401" s="1"/>
      <c r="AA2401" s="1"/>
    </row>
    <row r="2402" spans="1:31" customHeight="1" ht="51" s="259" customFormat="1">
      <c r="A2402" s="258"/>
      <c r="B2402" s="63" t="s">
        <v>2839</v>
      </c>
      <c r="C2402" s="181" t="s">
        <v>452</v>
      </c>
      <c r="D2402" s="181" t="s">
        <v>20</v>
      </c>
      <c r="E2402" s="181" t="s">
        <v>512</v>
      </c>
      <c r="F2402" s="587" t="s">
        <v>958</v>
      </c>
      <c r="G2402" s="588"/>
      <c r="H2402" s="588"/>
      <c r="I2402" s="589"/>
      <c r="J2402" s="257" t="s">
        <v>23</v>
      </c>
      <c r="K2402" s="259">
        <f>SUM(L2402:M2402)</f>
        <v>4000</v>
      </c>
      <c r="L2402" s="259">
        <v>4000</v>
      </c>
      <c r="N2402" s="260"/>
      <c r="O2402" s="1"/>
      <c r="P2402" s="196"/>
      <c r="Q2402" s="451"/>
      <c r="R2402" s="445"/>
      <c r="S2402" s="445"/>
      <c r="T2402" s="426"/>
      <c r="U2402" s="1"/>
      <c r="V2402" s="1"/>
      <c r="W2402" s="1"/>
      <c r="X2402" s="1"/>
      <c r="Y2402" s="1"/>
      <c r="Z2402" s="1"/>
      <c r="AA2402" s="1"/>
    </row>
    <row r="2403" spans="1:31" s="259" customFormat="1">
      <c r="A2403" s="258"/>
      <c r="B2403" s="227" t="s">
        <v>2278</v>
      </c>
      <c r="C2403" s="257"/>
      <c r="D2403" s="258"/>
      <c r="E2403" s="226"/>
      <c r="F2403" s="587"/>
      <c r="G2403" s="588"/>
      <c r="H2403" s="588"/>
      <c r="I2403" s="589"/>
      <c r="J2403" s="258"/>
      <c r="N2403" s="260"/>
      <c r="O2403" s="1"/>
      <c r="P2403" s="196"/>
      <c r="Q2403" s="451"/>
      <c r="R2403" s="445"/>
      <c r="S2403" s="445"/>
      <c r="T2403" s="426"/>
      <c r="U2403" s="1"/>
      <c r="V2403" s="1"/>
      <c r="W2403" s="1"/>
      <c r="X2403" s="1"/>
      <c r="Y2403" s="1"/>
      <c r="Z2403" s="1"/>
      <c r="AA2403" s="1"/>
    </row>
    <row r="2404" spans="1:31" customHeight="1" ht="51" s="259" customFormat="1">
      <c r="A2404" s="258"/>
      <c r="B2404" s="402" t="s">
        <v>2844</v>
      </c>
      <c r="C2404" s="181" t="s">
        <v>452</v>
      </c>
      <c r="D2404" s="181" t="s">
        <v>20</v>
      </c>
      <c r="E2404" s="181" t="s">
        <v>512</v>
      </c>
      <c r="F2404" s="587" t="s">
        <v>958</v>
      </c>
      <c r="G2404" s="588"/>
      <c r="H2404" s="588"/>
      <c r="I2404" s="589"/>
      <c r="J2404" s="257" t="s">
        <v>23</v>
      </c>
      <c r="K2404" s="259">
        <f>SUM(L2404:M2404)</f>
        <v>3000</v>
      </c>
      <c r="L2404" s="259">
        <v>3000</v>
      </c>
      <c r="N2404" s="260"/>
      <c r="O2404" s="1"/>
      <c r="P2404" s="196"/>
      <c r="Q2404" s="451"/>
      <c r="R2404" s="445"/>
      <c r="S2404" s="445"/>
      <c r="T2404" s="426"/>
      <c r="U2404" s="1"/>
      <c r="V2404" s="1"/>
      <c r="W2404" s="1"/>
      <c r="X2404" s="1"/>
      <c r="Y2404" s="1"/>
      <c r="Z2404" s="1"/>
      <c r="AA2404" s="1"/>
    </row>
    <row r="2405" spans="1:31" customHeight="1" ht="51" s="259" customFormat="1">
      <c r="A2405" s="258"/>
      <c r="B2405" s="402" t="s">
        <v>2845</v>
      </c>
      <c r="C2405" s="181" t="s">
        <v>452</v>
      </c>
      <c r="D2405" s="181" t="s">
        <v>20</v>
      </c>
      <c r="E2405" s="181" t="s">
        <v>512</v>
      </c>
      <c r="F2405" s="587" t="s">
        <v>958</v>
      </c>
      <c r="G2405" s="588"/>
      <c r="H2405" s="588"/>
      <c r="I2405" s="589"/>
      <c r="J2405" s="257" t="s">
        <v>23</v>
      </c>
      <c r="K2405" s="259">
        <f>SUM(L2405:M2405)</f>
        <v>1875</v>
      </c>
      <c r="L2405" s="259">
        <v>1875</v>
      </c>
      <c r="N2405" s="260"/>
      <c r="O2405" s="1"/>
      <c r="P2405" s="196"/>
      <c r="Q2405" s="451"/>
      <c r="R2405" s="445"/>
      <c r="S2405" s="445"/>
      <c r="T2405" s="426"/>
      <c r="U2405" s="1"/>
      <c r="V2405" s="1"/>
      <c r="W2405" s="1"/>
      <c r="X2405" s="1"/>
      <c r="Y2405" s="1"/>
      <c r="Z2405" s="1"/>
      <c r="AA2405" s="1"/>
    </row>
    <row r="2406" spans="1:31" customHeight="1" ht="51" s="259" customFormat="1">
      <c r="A2406" s="258"/>
      <c r="B2406" s="402" t="s">
        <v>2846</v>
      </c>
      <c r="C2406" s="181" t="s">
        <v>452</v>
      </c>
      <c r="D2406" s="181" t="s">
        <v>20</v>
      </c>
      <c r="E2406" s="181" t="s">
        <v>512</v>
      </c>
      <c r="F2406" s="587" t="s">
        <v>958</v>
      </c>
      <c r="G2406" s="588"/>
      <c r="H2406" s="588"/>
      <c r="I2406" s="589"/>
      <c r="J2406" s="257" t="s">
        <v>23</v>
      </c>
      <c r="K2406" s="259">
        <f>SUM(L2406:M2406)</f>
        <v>2000</v>
      </c>
      <c r="L2406" s="259">
        <v>2000</v>
      </c>
      <c r="N2406" s="260"/>
      <c r="O2406" s="1"/>
      <c r="P2406" s="196"/>
      <c r="Q2406" s="451"/>
      <c r="R2406" s="445"/>
      <c r="S2406" s="445"/>
      <c r="T2406" s="426"/>
      <c r="U2406" s="1"/>
      <c r="V2406" s="1"/>
      <c r="W2406" s="1"/>
      <c r="X2406" s="1"/>
      <c r="Y2406" s="1"/>
      <c r="Z2406" s="1"/>
      <c r="AA2406" s="1"/>
    </row>
    <row r="2407" spans="1:31" customHeight="1" ht="51" s="259" customFormat="1">
      <c r="A2407" s="258"/>
      <c r="B2407" s="402" t="s">
        <v>2847</v>
      </c>
      <c r="C2407" s="181" t="s">
        <v>452</v>
      </c>
      <c r="D2407" s="181" t="s">
        <v>20</v>
      </c>
      <c r="E2407" s="181" t="s">
        <v>512</v>
      </c>
      <c r="F2407" s="587" t="s">
        <v>958</v>
      </c>
      <c r="G2407" s="588"/>
      <c r="H2407" s="588"/>
      <c r="I2407" s="589"/>
      <c r="J2407" s="257" t="s">
        <v>23</v>
      </c>
      <c r="K2407" s="259">
        <f>SUM(L2407:M2407)</f>
        <v>1500</v>
      </c>
      <c r="L2407" s="259">
        <v>1500</v>
      </c>
      <c r="N2407" s="260"/>
      <c r="O2407" s="1"/>
      <c r="P2407" s="196"/>
      <c r="Q2407" s="451"/>
      <c r="R2407" s="445"/>
      <c r="S2407" s="445"/>
      <c r="T2407" s="426"/>
      <c r="U2407" s="1"/>
      <c r="V2407" s="1"/>
      <c r="W2407" s="1"/>
      <c r="X2407" s="1"/>
      <c r="Y2407" s="1"/>
      <c r="Z2407" s="1"/>
      <c r="AA2407" s="1"/>
    </row>
    <row r="2408" spans="1:31" customHeight="1" ht="51" s="259" customFormat="1">
      <c r="A2408" s="258"/>
      <c r="B2408" s="226" t="s">
        <v>2848</v>
      </c>
      <c r="C2408" s="181" t="s">
        <v>452</v>
      </c>
      <c r="D2408" s="181" t="s">
        <v>20</v>
      </c>
      <c r="E2408" s="181" t="s">
        <v>512</v>
      </c>
      <c r="F2408" s="587" t="s">
        <v>958</v>
      </c>
      <c r="G2408" s="588"/>
      <c r="H2408" s="588"/>
      <c r="I2408" s="589"/>
      <c r="J2408" s="257" t="s">
        <v>23</v>
      </c>
      <c r="K2408" s="259">
        <f>SUM(L2408:M2408)</f>
        <v>33750</v>
      </c>
      <c r="L2408" s="259">
        <v>33750</v>
      </c>
      <c r="N2408" s="260"/>
      <c r="O2408" s="1"/>
      <c r="P2408" s="196"/>
      <c r="Q2408" s="451"/>
      <c r="R2408" s="445"/>
      <c r="S2408" s="445"/>
      <c r="T2408" s="426"/>
      <c r="U2408" s="1"/>
      <c r="V2408" s="1"/>
      <c r="W2408" s="1"/>
      <c r="X2408" s="1"/>
      <c r="Y2408" s="1"/>
      <c r="Z2408" s="1"/>
      <c r="AA2408" s="1"/>
    </row>
    <row r="2409" spans="1:31" s="259" customFormat="1">
      <c r="A2409" s="258"/>
      <c r="B2409" s="231" t="s">
        <v>2849</v>
      </c>
      <c r="C2409" s="257"/>
      <c r="D2409" s="258"/>
      <c r="E2409" s="226"/>
      <c r="F2409" s="587"/>
      <c r="G2409" s="588"/>
      <c r="H2409" s="588"/>
      <c r="I2409" s="589"/>
      <c r="J2409" s="258"/>
      <c r="N2409" s="260"/>
      <c r="O2409" s="1"/>
      <c r="P2409" s="196"/>
      <c r="Q2409" s="451"/>
      <c r="R2409" s="445"/>
      <c r="S2409" s="445"/>
      <c r="T2409" s="426"/>
      <c r="U2409" s="1"/>
      <c r="V2409" s="1"/>
      <c r="W2409" s="1"/>
      <c r="X2409" s="1"/>
      <c r="Y2409" s="1"/>
      <c r="Z2409" s="1"/>
      <c r="AA2409" s="1"/>
    </row>
    <row r="2410" spans="1:31" customHeight="1" ht="51" s="259" customFormat="1">
      <c r="A2410" s="258"/>
      <c r="B2410" s="241" t="s">
        <v>2850</v>
      </c>
      <c r="C2410" s="181" t="s">
        <v>452</v>
      </c>
      <c r="D2410" s="181" t="s">
        <v>20</v>
      </c>
      <c r="E2410" s="181" t="s">
        <v>512</v>
      </c>
      <c r="F2410" s="587" t="s">
        <v>958</v>
      </c>
      <c r="G2410" s="588"/>
      <c r="H2410" s="588"/>
      <c r="I2410" s="589"/>
      <c r="J2410" s="257" t="s">
        <v>23</v>
      </c>
      <c r="K2410" s="259">
        <f>SUM(L2410:M2410)</f>
        <v>1800</v>
      </c>
      <c r="L2410" s="259">
        <v>1800</v>
      </c>
      <c r="N2410" s="260"/>
      <c r="O2410" s="1"/>
      <c r="P2410" s="196"/>
      <c r="Q2410" s="451"/>
      <c r="R2410" s="445"/>
      <c r="S2410" s="445"/>
      <c r="T2410" s="426"/>
      <c r="U2410" s="1"/>
      <c r="V2410" s="1"/>
      <c r="W2410" s="1"/>
      <c r="X2410" s="1"/>
      <c r="Y2410" s="1"/>
      <c r="Z2410" s="1"/>
      <c r="AA2410" s="1"/>
    </row>
    <row r="2411" spans="1:31" customHeight="1" ht="51" s="259" customFormat="1">
      <c r="A2411" s="258"/>
      <c r="B2411" s="241" t="s">
        <v>2851</v>
      </c>
      <c r="C2411" s="181" t="s">
        <v>452</v>
      </c>
      <c r="D2411" s="181" t="s">
        <v>20</v>
      </c>
      <c r="E2411" s="181" t="s">
        <v>512</v>
      </c>
      <c r="F2411" s="587" t="s">
        <v>958</v>
      </c>
      <c r="G2411" s="588"/>
      <c r="H2411" s="588"/>
      <c r="I2411" s="589"/>
      <c r="J2411" s="257" t="s">
        <v>23</v>
      </c>
      <c r="K2411" s="259">
        <f>SUM(L2411:M2411)</f>
        <v>405</v>
      </c>
      <c r="L2411" s="259">
        <v>405</v>
      </c>
      <c r="N2411" s="260"/>
      <c r="O2411" s="1"/>
      <c r="P2411" s="196"/>
      <c r="Q2411" s="451"/>
      <c r="R2411" s="445"/>
      <c r="S2411" s="445"/>
      <c r="T2411" s="426"/>
      <c r="U2411" s="1"/>
      <c r="V2411" s="1"/>
      <c r="W2411" s="1"/>
      <c r="X2411" s="1"/>
      <c r="Y2411" s="1"/>
      <c r="Z2411" s="1"/>
      <c r="AA2411" s="1"/>
    </row>
    <row r="2412" spans="1:31" customHeight="1" ht="51" s="259" customFormat="1">
      <c r="A2412" s="258"/>
      <c r="B2412" s="241" t="s">
        <v>2852</v>
      </c>
      <c r="C2412" s="181" t="s">
        <v>452</v>
      </c>
      <c r="D2412" s="181" t="s">
        <v>20</v>
      </c>
      <c r="E2412" s="181" t="s">
        <v>512</v>
      </c>
      <c r="F2412" s="587" t="s">
        <v>958</v>
      </c>
      <c r="G2412" s="588"/>
      <c r="H2412" s="588"/>
      <c r="I2412" s="589"/>
      <c r="J2412" s="257" t="s">
        <v>23</v>
      </c>
      <c r="K2412" s="259">
        <f>SUM(L2412:M2412)</f>
        <v>288</v>
      </c>
      <c r="L2412" s="259">
        <v>288</v>
      </c>
      <c r="N2412" s="260"/>
      <c r="O2412" s="1"/>
      <c r="P2412" s="196"/>
      <c r="Q2412" s="451"/>
      <c r="R2412" s="445"/>
      <c r="S2412" s="445"/>
      <c r="T2412" s="426"/>
      <c r="U2412" s="1"/>
      <c r="V2412" s="1"/>
      <c r="W2412" s="1"/>
      <c r="X2412" s="1"/>
      <c r="Y2412" s="1"/>
      <c r="Z2412" s="1"/>
      <c r="AA2412" s="1"/>
    </row>
    <row r="2413" spans="1:31" customHeight="1" ht="51" s="259" customFormat="1">
      <c r="A2413" s="258"/>
      <c r="B2413" s="241" t="s">
        <v>2853</v>
      </c>
      <c r="C2413" s="181" t="s">
        <v>452</v>
      </c>
      <c r="D2413" s="181" t="s">
        <v>20</v>
      </c>
      <c r="E2413" s="181" t="s">
        <v>512</v>
      </c>
      <c r="F2413" s="587" t="s">
        <v>958</v>
      </c>
      <c r="G2413" s="588"/>
      <c r="H2413" s="588"/>
      <c r="I2413" s="589"/>
      <c r="J2413" s="257" t="s">
        <v>23</v>
      </c>
      <c r="K2413" s="259">
        <f>SUM(L2413:M2413)</f>
        <v>405</v>
      </c>
      <c r="L2413" s="259">
        <v>405</v>
      </c>
      <c r="N2413" s="260"/>
      <c r="O2413" s="1"/>
      <c r="P2413" s="196"/>
      <c r="Q2413" s="451"/>
      <c r="R2413" s="445"/>
      <c r="S2413" s="445"/>
      <c r="T2413" s="426"/>
      <c r="U2413" s="1"/>
      <c r="V2413" s="1"/>
      <c r="W2413" s="1"/>
      <c r="X2413" s="1"/>
      <c r="Y2413" s="1"/>
      <c r="Z2413" s="1"/>
      <c r="AA2413" s="1"/>
    </row>
    <row r="2414" spans="1:31" customHeight="1" ht="51" s="259" customFormat="1">
      <c r="A2414" s="258"/>
      <c r="B2414" s="241" t="s">
        <v>2854</v>
      </c>
      <c r="C2414" s="181" t="s">
        <v>452</v>
      </c>
      <c r="D2414" s="181" t="s">
        <v>20</v>
      </c>
      <c r="E2414" s="181" t="s">
        <v>512</v>
      </c>
      <c r="F2414" s="587" t="s">
        <v>958</v>
      </c>
      <c r="G2414" s="588"/>
      <c r="H2414" s="588"/>
      <c r="I2414" s="589"/>
      <c r="J2414" s="257" t="s">
        <v>23</v>
      </c>
      <c r="K2414" s="259">
        <f>SUM(L2414:M2414)</f>
        <v>2250</v>
      </c>
      <c r="L2414" s="259">
        <v>2250</v>
      </c>
      <c r="N2414" s="260"/>
      <c r="O2414" s="1"/>
      <c r="P2414" s="196"/>
      <c r="Q2414" s="451"/>
      <c r="R2414" s="445"/>
      <c r="S2414" s="445"/>
      <c r="T2414" s="426"/>
      <c r="U2414" s="1"/>
      <c r="V2414" s="1"/>
      <c r="W2414" s="1"/>
      <c r="X2414" s="1"/>
      <c r="Y2414" s="1"/>
      <c r="Z2414" s="1"/>
      <c r="AA2414" s="1"/>
    </row>
    <row r="2415" spans="1:31" customHeight="1" ht="51" s="259" customFormat="1">
      <c r="A2415" s="258"/>
      <c r="B2415" s="241" t="s">
        <v>2855</v>
      </c>
      <c r="C2415" s="181" t="s">
        <v>452</v>
      </c>
      <c r="D2415" s="181" t="s">
        <v>20</v>
      </c>
      <c r="E2415" s="181" t="s">
        <v>512</v>
      </c>
      <c r="F2415" s="587" t="s">
        <v>958</v>
      </c>
      <c r="G2415" s="588"/>
      <c r="H2415" s="588"/>
      <c r="I2415" s="589"/>
      <c r="J2415" s="257" t="s">
        <v>23</v>
      </c>
      <c r="K2415" s="259">
        <f>SUM(L2415:M2415)</f>
        <v>1530</v>
      </c>
      <c r="L2415" s="259">
        <v>1530</v>
      </c>
      <c r="N2415" s="260"/>
      <c r="O2415" s="1"/>
      <c r="P2415" s="196"/>
      <c r="Q2415" s="451"/>
      <c r="R2415" s="445"/>
      <c r="S2415" s="445"/>
      <c r="T2415" s="426"/>
      <c r="U2415" s="1"/>
      <c r="V2415" s="1"/>
      <c r="W2415" s="1"/>
      <c r="X2415" s="1"/>
      <c r="Y2415" s="1"/>
      <c r="Z2415" s="1"/>
      <c r="AA2415" s="1"/>
    </row>
    <row r="2416" spans="1:31" customHeight="1" ht="51" s="259" customFormat="1">
      <c r="A2416" s="258"/>
      <c r="B2416" s="241" t="s">
        <v>2856</v>
      </c>
      <c r="C2416" s="181" t="s">
        <v>452</v>
      </c>
      <c r="D2416" s="181" t="s">
        <v>20</v>
      </c>
      <c r="E2416" s="181" t="s">
        <v>512</v>
      </c>
      <c r="F2416" s="587" t="s">
        <v>958</v>
      </c>
      <c r="G2416" s="588"/>
      <c r="H2416" s="588"/>
      <c r="I2416" s="589"/>
      <c r="J2416" s="257" t="s">
        <v>23</v>
      </c>
      <c r="K2416" s="259">
        <f>SUM(L2416:M2416)</f>
        <v>900</v>
      </c>
      <c r="L2416" s="259">
        <v>900</v>
      </c>
      <c r="N2416" s="260"/>
      <c r="O2416" s="1"/>
      <c r="P2416" s="196"/>
      <c r="Q2416" s="451"/>
      <c r="R2416" s="445"/>
      <c r="S2416" s="445"/>
      <c r="T2416" s="426"/>
      <c r="U2416" s="1"/>
      <c r="V2416" s="1"/>
      <c r="W2416" s="1"/>
      <c r="X2416" s="1"/>
      <c r="Y2416" s="1"/>
      <c r="Z2416" s="1"/>
      <c r="AA2416" s="1"/>
    </row>
    <row r="2417" spans="1:31" customHeight="1" ht="51" s="259" customFormat="1">
      <c r="A2417" s="258"/>
      <c r="B2417" s="241" t="s">
        <v>2857</v>
      </c>
      <c r="C2417" s="181" t="s">
        <v>452</v>
      </c>
      <c r="D2417" s="181" t="s">
        <v>20</v>
      </c>
      <c r="E2417" s="181" t="s">
        <v>512</v>
      </c>
      <c r="F2417" s="587" t="s">
        <v>958</v>
      </c>
      <c r="G2417" s="588"/>
      <c r="H2417" s="588"/>
      <c r="I2417" s="589"/>
      <c r="J2417" s="257" t="s">
        <v>23</v>
      </c>
      <c r="K2417" s="259">
        <f>SUM(L2417:M2417)</f>
        <v>18900</v>
      </c>
      <c r="L2417" s="259">
        <v>18900</v>
      </c>
      <c r="N2417" s="260"/>
      <c r="O2417" s="1"/>
      <c r="P2417" s="196"/>
      <c r="Q2417" s="451"/>
      <c r="R2417" s="445"/>
      <c r="S2417" s="445"/>
      <c r="T2417" s="426"/>
      <c r="U2417" s="1"/>
      <c r="V2417" s="1"/>
      <c r="W2417" s="1"/>
      <c r="X2417" s="1"/>
      <c r="Y2417" s="1"/>
      <c r="Z2417" s="1"/>
      <c r="AA2417" s="1"/>
    </row>
    <row r="2418" spans="1:31" customHeight="1" ht="51" s="259" customFormat="1">
      <c r="A2418" s="258"/>
      <c r="B2418" s="241" t="s">
        <v>2858</v>
      </c>
      <c r="C2418" s="181" t="s">
        <v>452</v>
      </c>
      <c r="D2418" s="181" t="s">
        <v>20</v>
      </c>
      <c r="E2418" s="181" t="s">
        <v>512</v>
      </c>
      <c r="F2418" s="587" t="s">
        <v>958</v>
      </c>
      <c r="G2418" s="588"/>
      <c r="H2418" s="588"/>
      <c r="I2418" s="589"/>
      <c r="J2418" s="257" t="s">
        <v>23</v>
      </c>
      <c r="K2418" s="259">
        <f>SUM(L2418:M2418)</f>
        <v>1890</v>
      </c>
      <c r="L2418" s="259">
        <v>1890</v>
      </c>
      <c r="N2418" s="260"/>
      <c r="O2418" s="1"/>
      <c r="P2418" s="196"/>
      <c r="Q2418" s="451"/>
      <c r="R2418" s="445"/>
      <c r="S2418" s="445"/>
      <c r="T2418" s="426"/>
      <c r="U2418" s="1"/>
      <c r="V2418" s="1"/>
      <c r="W2418" s="1"/>
      <c r="X2418" s="1"/>
      <c r="Y2418" s="1"/>
      <c r="Z2418" s="1"/>
      <c r="AA2418" s="1"/>
    </row>
    <row r="2419" spans="1:31" customHeight="1" ht="51" s="259" customFormat="1">
      <c r="A2419" s="258"/>
      <c r="B2419" s="241" t="s">
        <v>2859</v>
      </c>
      <c r="C2419" s="181" t="s">
        <v>452</v>
      </c>
      <c r="D2419" s="181" t="s">
        <v>20</v>
      </c>
      <c r="E2419" s="181" t="s">
        <v>512</v>
      </c>
      <c r="F2419" s="587" t="s">
        <v>958</v>
      </c>
      <c r="G2419" s="588"/>
      <c r="H2419" s="588"/>
      <c r="I2419" s="589"/>
      <c r="J2419" s="257" t="s">
        <v>23</v>
      </c>
      <c r="K2419" s="259">
        <f>SUM(L2419:M2419)</f>
        <v>450</v>
      </c>
      <c r="L2419" s="259">
        <v>450</v>
      </c>
      <c r="N2419" s="260"/>
      <c r="O2419" s="1"/>
      <c r="P2419" s="196"/>
      <c r="Q2419" s="451"/>
      <c r="R2419" s="445"/>
      <c r="S2419" s="445"/>
      <c r="T2419" s="426"/>
      <c r="U2419" s="1"/>
      <c r="V2419" s="1"/>
      <c r="W2419" s="1"/>
      <c r="X2419" s="1"/>
      <c r="Y2419" s="1"/>
      <c r="Z2419" s="1"/>
      <c r="AA2419" s="1"/>
    </row>
    <row r="2420" spans="1:31" customHeight="1" ht="51" s="259" customFormat="1">
      <c r="A2420" s="258"/>
      <c r="B2420" s="241" t="s">
        <v>2860</v>
      </c>
      <c r="C2420" s="181" t="s">
        <v>452</v>
      </c>
      <c r="D2420" s="181" t="s">
        <v>20</v>
      </c>
      <c r="E2420" s="181" t="s">
        <v>512</v>
      </c>
      <c r="F2420" s="587" t="s">
        <v>958</v>
      </c>
      <c r="G2420" s="588"/>
      <c r="H2420" s="588"/>
      <c r="I2420" s="589"/>
      <c r="J2420" s="257" t="s">
        <v>23</v>
      </c>
      <c r="K2420" s="259">
        <f>SUM(L2420:M2420)</f>
        <v>607.5</v>
      </c>
      <c r="L2420" s="259">
        <v>607.5</v>
      </c>
      <c r="N2420" s="260"/>
      <c r="O2420" s="1"/>
      <c r="P2420" s="196"/>
      <c r="Q2420" s="451"/>
      <c r="R2420" s="445"/>
      <c r="S2420" s="445"/>
      <c r="T2420" s="426"/>
      <c r="U2420" s="1"/>
      <c r="V2420" s="1"/>
      <c r="W2420" s="1"/>
      <c r="X2420" s="1"/>
      <c r="Y2420" s="1"/>
      <c r="Z2420" s="1"/>
      <c r="AA2420" s="1"/>
    </row>
    <row r="2421" spans="1:31" customHeight="1" ht="51" s="259" customFormat="1">
      <c r="A2421" s="258"/>
      <c r="B2421" s="241" t="s">
        <v>2861</v>
      </c>
      <c r="C2421" s="181" t="s">
        <v>452</v>
      </c>
      <c r="D2421" s="181" t="s">
        <v>20</v>
      </c>
      <c r="E2421" s="181" t="s">
        <v>512</v>
      </c>
      <c r="F2421" s="587" t="s">
        <v>958</v>
      </c>
      <c r="G2421" s="588"/>
      <c r="H2421" s="588"/>
      <c r="I2421" s="589"/>
      <c r="J2421" s="257" t="s">
        <v>23</v>
      </c>
      <c r="K2421" s="259">
        <f>SUM(L2421:M2421)</f>
        <v>1125</v>
      </c>
      <c r="L2421" s="259">
        <v>1125</v>
      </c>
      <c r="N2421" s="260"/>
      <c r="O2421" s="1"/>
      <c r="P2421" s="196"/>
      <c r="Q2421" s="451"/>
      <c r="R2421" s="445"/>
      <c r="S2421" s="445"/>
      <c r="T2421" s="426"/>
      <c r="U2421" s="1"/>
      <c r="V2421" s="1"/>
      <c r="W2421" s="1"/>
      <c r="X2421" s="1"/>
      <c r="Y2421" s="1"/>
      <c r="Z2421" s="1"/>
      <c r="AA2421" s="1"/>
    </row>
    <row r="2422" spans="1:31" customHeight="1" ht="51" s="259" customFormat="1">
      <c r="A2422" s="258"/>
      <c r="B2422" s="241" t="s">
        <v>2862</v>
      </c>
      <c r="C2422" s="181" t="s">
        <v>452</v>
      </c>
      <c r="D2422" s="181" t="s">
        <v>20</v>
      </c>
      <c r="E2422" s="181" t="s">
        <v>512</v>
      </c>
      <c r="F2422" s="587" t="s">
        <v>958</v>
      </c>
      <c r="G2422" s="588"/>
      <c r="H2422" s="588"/>
      <c r="I2422" s="589"/>
      <c r="J2422" s="257" t="s">
        <v>23</v>
      </c>
      <c r="K2422" s="259">
        <f>SUM(L2422:M2422)</f>
        <v>1710</v>
      </c>
      <c r="L2422" s="259">
        <v>1710</v>
      </c>
      <c r="N2422" s="260"/>
      <c r="O2422" s="1"/>
      <c r="P2422" s="196"/>
      <c r="Q2422" s="451"/>
      <c r="R2422" s="445"/>
      <c r="S2422" s="445"/>
      <c r="T2422" s="426"/>
      <c r="U2422" s="1"/>
      <c r="V2422" s="1"/>
      <c r="W2422" s="1"/>
      <c r="X2422" s="1"/>
      <c r="Y2422" s="1"/>
      <c r="Z2422" s="1"/>
      <c r="AA2422" s="1"/>
    </row>
    <row r="2423" spans="1:31" customHeight="1" ht="51" s="259" customFormat="1">
      <c r="A2423" s="258"/>
      <c r="B2423" s="241" t="s">
        <v>2863</v>
      </c>
      <c r="C2423" s="181" t="s">
        <v>452</v>
      </c>
      <c r="D2423" s="181" t="s">
        <v>20</v>
      </c>
      <c r="E2423" s="181" t="s">
        <v>512</v>
      </c>
      <c r="F2423" s="587" t="s">
        <v>958</v>
      </c>
      <c r="G2423" s="588"/>
      <c r="H2423" s="588"/>
      <c r="I2423" s="589"/>
      <c r="J2423" s="257" t="s">
        <v>23</v>
      </c>
      <c r="K2423" s="259">
        <f>SUM(L2423:M2423)</f>
        <v>405</v>
      </c>
      <c r="L2423" s="259">
        <v>405</v>
      </c>
      <c r="N2423" s="260"/>
      <c r="O2423" s="1"/>
      <c r="P2423" s="196"/>
      <c r="Q2423" s="451"/>
      <c r="R2423" s="445"/>
      <c r="S2423" s="445"/>
      <c r="T2423" s="426"/>
      <c r="U2423" s="1"/>
      <c r="V2423" s="1"/>
      <c r="W2423" s="1"/>
      <c r="X2423" s="1"/>
      <c r="Y2423" s="1"/>
      <c r="Z2423" s="1"/>
      <c r="AA2423" s="1"/>
    </row>
    <row r="2424" spans="1:31" customHeight="1" ht="51" s="259" customFormat="1">
      <c r="A2424" s="258"/>
      <c r="B2424" s="241" t="s">
        <v>2864</v>
      </c>
      <c r="C2424" s="181" t="s">
        <v>452</v>
      </c>
      <c r="D2424" s="181" t="s">
        <v>20</v>
      </c>
      <c r="E2424" s="181" t="s">
        <v>512</v>
      </c>
      <c r="F2424" s="587" t="s">
        <v>958</v>
      </c>
      <c r="G2424" s="588"/>
      <c r="H2424" s="588"/>
      <c r="I2424" s="589"/>
      <c r="J2424" s="257" t="s">
        <v>23</v>
      </c>
      <c r="K2424" s="259">
        <f>SUM(L2424:M2424)</f>
        <v>337.5</v>
      </c>
      <c r="L2424" s="259">
        <v>337.5</v>
      </c>
      <c r="N2424" s="260"/>
      <c r="O2424" s="1"/>
      <c r="P2424" s="196"/>
      <c r="Q2424" s="451"/>
      <c r="R2424" s="445"/>
      <c r="S2424" s="445"/>
      <c r="T2424" s="426"/>
      <c r="U2424" s="1"/>
      <c r="V2424" s="1"/>
      <c r="W2424" s="1"/>
      <c r="X2424" s="1"/>
      <c r="Y2424" s="1"/>
      <c r="Z2424" s="1"/>
      <c r="AA2424" s="1"/>
    </row>
    <row r="2425" spans="1:31" customHeight="1" ht="51" s="259" customFormat="1">
      <c r="A2425" s="258"/>
      <c r="B2425" s="241" t="s">
        <v>2865</v>
      </c>
      <c r="C2425" s="181" t="s">
        <v>452</v>
      </c>
      <c r="D2425" s="181" t="s">
        <v>20</v>
      </c>
      <c r="E2425" s="181" t="s">
        <v>512</v>
      </c>
      <c r="F2425" s="587" t="s">
        <v>958</v>
      </c>
      <c r="G2425" s="588"/>
      <c r="H2425" s="588"/>
      <c r="I2425" s="589"/>
      <c r="J2425" s="257" t="s">
        <v>23</v>
      </c>
      <c r="K2425" s="259">
        <f>SUM(L2425:M2425)</f>
        <v>4050</v>
      </c>
      <c r="L2425" s="259">
        <v>4050</v>
      </c>
      <c r="N2425" s="260"/>
      <c r="O2425" s="1"/>
      <c r="P2425" s="196"/>
      <c r="Q2425" s="451"/>
      <c r="R2425" s="445"/>
      <c r="S2425" s="445"/>
      <c r="T2425" s="426"/>
      <c r="U2425" s="1"/>
      <c r="V2425" s="1"/>
      <c r="W2425" s="1"/>
      <c r="X2425" s="1"/>
      <c r="Y2425" s="1"/>
      <c r="Z2425" s="1"/>
      <c r="AA2425" s="1"/>
    </row>
    <row r="2426" spans="1:31" customHeight="1" ht="51" s="259" customFormat="1">
      <c r="A2426" s="258"/>
      <c r="B2426" s="241" t="s">
        <v>2866</v>
      </c>
      <c r="C2426" s="181" t="s">
        <v>452</v>
      </c>
      <c r="D2426" s="181" t="s">
        <v>20</v>
      </c>
      <c r="E2426" s="181" t="s">
        <v>512</v>
      </c>
      <c r="F2426" s="587" t="s">
        <v>958</v>
      </c>
      <c r="G2426" s="588"/>
      <c r="H2426" s="588"/>
      <c r="I2426" s="589"/>
      <c r="J2426" s="257" t="s">
        <v>23</v>
      </c>
      <c r="K2426" s="259">
        <f>SUM(L2426:M2426)</f>
        <v>900</v>
      </c>
      <c r="L2426" s="259">
        <v>900</v>
      </c>
      <c r="N2426" s="260"/>
      <c r="O2426" s="1"/>
      <c r="P2426" s="196"/>
      <c r="Q2426" s="451"/>
      <c r="R2426" s="445"/>
      <c r="S2426" s="445"/>
      <c r="T2426" s="426"/>
      <c r="U2426" s="1"/>
      <c r="V2426" s="1"/>
      <c r="W2426" s="1"/>
      <c r="X2426" s="1"/>
      <c r="Y2426" s="1"/>
      <c r="Z2426" s="1"/>
      <c r="AA2426" s="1"/>
    </row>
    <row r="2427" spans="1:31" customHeight="1" ht="51" s="259" customFormat="1">
      <c r="A2427" s="258"/>
      <c r="B2427" s="241" t="s">
        <v>2867</v>
      </c>
      <c r="C2427" s="181" t="s">
        <v>452</v>
      </c>
      <c r="D2427" s="181" t="s">
        <v>20</v>
      </c>
      <c r="E2427" s="181" t="s">
        <v>512</v>
      </c>
      <c r="F2427" s="587" t="s">
        <v>958</v>
      </c>
      <c r="G2427" s="588"/>
      <c r="H2427" s="588"/>
      <c r="I2427" s="589"/>
      <c r="J2427" s="257" t="s">
        <v>23</v>
      </c>
      <c r="K2427" s="259">
        <f>SUM(L2427:M2427)</f>
        <v>972</v>
      </c>
      <c r="L2427" s="259">
        <v>972</v>
      </c>
      <c r="N2427" s="260"/>
      <c r="O2427" s="1"/>
      <c r="P2427" s="196"/>
      <c r="Q2427" s="451"/>
      <c r="R2427" s="445"/>
      <c r="S2427" s="445"/>
      <c r="T2427" s="426"/>
      <c r="U2427" s="1"/>
      <c r="V2427" s="1"/>
      <c r="W2427" s="1"/>
      <c r="X2427" s="1"/>
      <c r="Y2427" s="1"/>
      <c r="Z2427" s="1"/>
      <c r="AA2427" s="1"/>
    </row>
    <row r="2428" spans="1:31" customHeight="1" ht="51" s="259" customFormat="1">
      <c r="A2428" s="258"/>
      <c r="B2428" s="241" t="s">
        <v>2868</v>
      </c>
      <c r="C2428" s="181" t="s">
        <v>452</v>
      </c>
      <c r="D2428" s="181" t="s">
        <v>20</v>
      </c>
      <c r="E2428" s="181" t="s">
        <v>512</v>
      </c>
      <c r="F2428" s="587" t="s">
        <v>958</v>
      </c>
      <c r="G2428" s="588"/>
      <c r="H2428" s="588"/>
      <c r="I2428" s="589"/>
      <c r="J2428" s="257" t="s">
        <v>23</v>
      </c>
      <c r="K2428" s="259">
        <v>486</v>
      </c>
      <c r="L2428" s="259">
        <v>786</v>
      </c>
      <c r="N2428" s="260"/>
      <c r="O2428" s="1"/>
      <c r="P2428" s="196"/>
      <c r="Q2428" s="451"/>
      <c r="R2428" s="445"/>
      <c r="S2428" s="445"/>
      <c r="T2428" s="426"/>
      <c r="U2428" s="1"/>
      <c r="V2428" s="1"/>
      <c r="W2428" s="1"/>
      <c r="X2428" s="1"/>
      <c r="Y2428" s="1"/>
      <c r="Z2428" s="1"/>
      <c r="AA2428" s="1"/>
    </row>
    <row r="2429" spans="1:31" customHeight="1" ht="51" s="259" customFormat="1">
      <c r="A2429" s="258"/>
      <c r="B2429" s="241" t="s">
        <v>2869</v>
      </c>
      <c r="C2429" s="181" t="s">
        <v>452</v>
      </c>
      <c r="D2429" s="181" t="s">
        <v>20</v>
      </c>
      <c r="E2429" s="181" t="s">
        <v>512</v>
      </c>
      <c r="F2429" s="587" t="s">
        <v>958</v>
      </c>
      <c r="G2429" s="588"/>
      <c r="H2429" s="588"/>
      <c r="I2429" s="589"/>
      <c r="J2429" s="257" t="s">
        <v>23</v>
      </c>
      <c r="K2429" s="259">
        <f>SUM(L2429:M2429)</f>
        <v>4860</v>
      </c>
      <c r="L2429" s="259">
        <v>4860</v>
      </c>
      <c r="N2429" s="260"/>
      <c r="O2429" s="1"/>
      <c r="P2429" s="196"/>
      <c r="Q2429" s="451"/>
      <c r="R2429" s="445"/>
      <c r="S2429" s="445"/>
      <c r="T2429" s="426"/>
      <c r="U2429" s="1"/>
      <c r="V2429" s="1"/>
      <c r="W2429" s="1"/>
      <c r="X2429" s="1"/>
      <c r="Y2429" s="1"/>
      <c r="Z2429" s="1"/>
      <c r="AA2429" s="1"/>
    </row>
    <row r="2430" spans="1:31" customHeight="1" ht="51" s="259" customFormat="1">
      <c r="A2430" s="258"/>
      <c r="B2430" s="241" t="s">
        <v>2870</v>
      </c>
      <c r="C2430" s="181" t="s">
        <v>452</v>
      </c>
      <c r="D2430" s="181" t="s">
        <v>20</v>
      </c>
      <c r="E2430" s="181" t="s">
        <v>512</v>
      </c>
      <c r="F2430" s="587" t="s">
        <v>958</v>
      </c>
      <c r="G2430" s="588"/>
      <c r="H2430" s="588"/>
      <c r="I2430" s="589"/>
      <c r="J2430" s="257" t="s">
        <v>23</v>
      </c>
      <c r="K2430" s="259">
        <f>SUM(L2430:M2430)</f>
        <v>1080</v>
      </c>
      <c r="L2430" s="259">
        <v>1080</v>
      </c>
      <c r="N2430" s="260"/>
      <c r="O2430" s="1"/>
      <c r="P2430" s="196"/>
      <c r="Q2430" s="451"/>
      <c r="R2430" s="445"/>
      <c r="S2430" s="445"/>
      <c r="T2430" s="426"/>
      <c r="U2430" s="1"/>
      <c r="V2430" s="1"/>
      <c r="W2430" s="1"/>
      <c r="X2430" s="1"/>
      <c r="Y2430" s="1"/>
      <c r="Z2430" s="1"/>
      <c r="AA2430" s="1"/>
    </row>
    <row r="2431" spans="1:31" customHeight="1" ht="51" s="259" customFormat="1">
      <c r="A2431" s="258"/>
      <c r="B2431" s="241" t="s">
        <v>2871</v>
      </c>
      <c r="C2431" s="181" t="s">
        <v>452</v>
      </c>
      <c r="D2431" s="181" t="s">
        <v>20</v>
      </c>
      <c r="E2431" s="181" t="s">
        <v>512</v>
      </c>
      <c r="F2431" s="587" t="s">
        <v>958</v>
      </c>
      <c r="G2431" s="588"/>
      <c r="H2431" s="588"/>
      <c r="I2431" s="589"/>
      <c r="J2431" s="257" t="s">
        <v>23</v>
      </c>
      <c r="K2431" s="259">
        <f>SUM(L2431:M2431)</f>
        <v>1080</v>
      </c>
      <c r="L2431" s="259">
        <v>1080</v>
      </c>
      <c r="N2431" s="260"/>
      <c r="O2431" s="1"/>
      <c r="P2431" s="196"/>
      <c r="Q2431" s="451"/>
      <c r="R2431" s="445"/>
      <c r="S2431" s="445"/>
      <c r="T2431" s="426"/>
      <c r="U2431" s="1"/>
      <c r="V2431" s="1"/>
      <c r="W2431" s="1"/>
      <c r="X2431" s="1"/>
      <c r="Y2431" s="1"/>
      <c r="Z2431" s="1"/>
      <c r="AA2431" s="1"/>
    </row>
    <row r="2432" spans="1:31" customHeight="1" ht="51" s="259" customFormat="1">
      <c r="A2432" s="258"/>
      <c r="B2432" s="241" t="s">
        <v>2872</v>
      </c>
      <c r="C2432" s="181" t="s">
        <v>452</v>
      </c>
      <c r="D2432" s="181" t="s">
        <v>20</v>
      </c>
      <c r="E2432" s="181" t="s">
        <v>512</v>
      </c>
      <c r="F2432" s="587" t="s">
        <v>958</v>
      </c>
      <c r="G2432" s="588"/>
      <c r="H2432" s="588"/>
      <c r="I2432" s="589"/>
      <c r="J2432" s="257" t="s">
        <v>23</v>
      </c>
      <c r="K2432" s="259">
        <f>SUM(L2432:M2432)</f>
        <v>900</v>
      </c>
      <c r="L2432" s="259">
        <v>900</v>
      </c>
      <c r="N2432" s="260"/>
      <c r="O2432" s="1"/>
      <c r="P2432" s="196"/>
      <c r="Q2432" s="451"/>
      <c r="R2432" s="445"/>
      <c r="S2432" s="445"/>
      <c r="T2432" s="426"/>
      <c r="U2432" s="1"/>
      <c r="V2432" s="1"/>
      <c r="W2432" s="1"/>
      <c r="X2432" s="1"/>
      <c r="Y2432" s="1"/>
      <c r="Z2432" s="1"/>
      <c r="AA2432" s="1"/>
    </row>
    <row r="2433" spans="1:31" customHeight="1" ht="51" s="259" customFormat="1">
      <c r="A2433" s="258"/>
      <c r="B2433" s="241" t="s">
        <v>2873</v>
      </c>
      <c r="C2433" s="181" t="s">
        <v>452</v>
      </c>
      <c r="D2433" s="181" t="s">
        <v>20</v>
      </c>
      <c r="E2433" s="181" t="s">
        <v>512</v>
      </c>
      <c r="F2433" s="587" t="s">
        <v>958</v>
      </c>
      <c r="G2433" s="588"/>
      <c r="H2433" s="588"/>
      <c r="I2433" s="589"/>
      <c r="J2433" s="257" t="s">
        <v>23</v>
      </c>
      <c r="K2433" s="259">
        <f>SUM(L2433:M2433)</f>
        <v>630</v>
      </c>
      <c r="L2433" s="259">
        <v>630</v>
      </c>
      <c r="N2433" s="260"/>
      <c r="O2433" s="1"/>
      <c r="P2433" s="196"/>
      <c r="Q2433" s="451"/>
      <c r="R2433" s="445"/>
      <c r="S2433" s="445"/>
      <c r="T2433" s="426"/>
      <c r="U2433" s="1"/>
      <c r="V2433" s="1"/>
      <c r="W2433" s="1"/>
      <c r="X2433" s="1"/>
      <c r="Y2433" s="1"/>
      <c r="Z2433" s="1"/>
      <c r="AA2433" s="1"/>
    </row>
    <row r="2434" spans="1:31" customHeight="1" ht="51" s="259" customFormat="1">
      <c r="A2434" s="258"/>
      <c r="B2434" s="241" t="s">
        <v>2874</v>
      </c>
      <c r="C2434" s="181" t="s">
        <v>452</v>
      </c>
      <c r="D2434" s="181" t="s">
        <v>20</v>
      </c>
      <c r="E2434" s="181" t="s">
        <v>512</v>
      </c>
      <c r="F2434" s="587" t="s">
        <v>958</v>
      </c>
      <c r="G2434" s="588"/>
      <c r="H2434" s="588"/>
      <c r="I2434" s="589"/>
      <c r="J2434" s="257" t="s">
        <v>23</v>
      </c>
      <c r="K2434" s="259">
        <f>SUM(L2434:M2434)</f>
        <v>1350</v>
      </c>
      <c r="L2434" s="259">
        <v>1350</v>
      </c>
      <c r="N2434" s="260"/>
      <c r="O2434" s="1"/>
      <c r="P2434" s="196"/>
      <c r="Q2434" s="451"/>
      <c r="R2434" s="445"/>
      <c r="S2434" s="445"/>
      <c r="T2434" s="426"/>
      <c r="U2434" s="1"/>
      <c r="V2434" s="1"/>
      <c r="W2434" s="1"/>
      <c r="X2434" s="1"/>
      <c r="Y2434" s="1"/>
      <c r="Z2434" s="1"/>
      <c r="AA2434" s="1"/>
    </row>
    <row r="2435" spans="1:31" customHeight="1" ht="51" s="259" customFormat="1">
      <c r="A2435" s="258"/>
      <c r="B2435" s="241" t="s">
        <v>2875</v>
      </c>
      <c r="C2435" s="181" t="s">
        <v>452</v>
      </c>
      <c r="D2435" s="181" t="s">
        <v>20</v>
      </c>
      <c r="E2435" s="181" t="s">
        <v>512</v>
      </c>
      <c r="F2435" s="587" t="s">
        <v>958</v>
      </c>
      <c r="G2435" s="588"/>
      <c r="H2435" s="588"/>
      <c r="I2435" s="589"/>
      <c r="J2435" s="257" t="s">
        <v>23</v>
      </c>
      <c r="K2435" s="259">
        <f>SUM(L2435:M2435)</f>
        <v>324</v>
      </c>
      <c r="L2435" s="259">
        <v>324</v>
      </c>
      <c r="N2435" s="260"/>
      <c r="O2435" s="1"/>
      <c r="P2435" s="196"/>
      <c r="Q2435" s="451"/>
      <c r="R2435" s="445"/>
      <c r="S2435" s="445"/>
      <c r="T2435" s="426"/>
      <c r="U2435" s="1"/>
      <c r="V2435" s="1"/>
      <c r="W2435" s="1"/>
      <c r="X2435" s="1"/>
      <c r="Y2435" s="1"/>
      <c r="Z2435" s="1"/>
      <c r="AA2435" s="1"/>
    </row>
    <row r="2436" spans="1:31" customHeight="1" ht="51" s="259" customFormat="1">
      <c r="A2436" s="258"/>
      <c r="B2436" s="241" t="s">
        <v>2876</v>
      </c>
      <c r="C2436" s="181" t="s">
        <v>452</v>
      </c>
      <c r="D2436" s="181" t="s">
        <v>20</v>
      </c>
      <c r="E2436" s="181" t="s">
        <v>512</v>
      </c>
      <c r="F2436" s="587" t="s">
        <v>958</v>
      </c>
      <c r="G2436" s="588"/>
      <c r="H2436" s="588"/>
      <c r="I2436" s="589"/>
      <c r="J2436" s="257" t="s">
        <v>23</v>
      </c>
      <c r="K2436" s="259">
        <f>SUM(L2436:M2436)</f>
        <v>445.5</v>
      </c>
      <c r="L2436" s="259">
        <v>445.5</v>
      </c>
      <c r="N2436" s="260"/>
      <c r="O2436" s="1"/>
      <c r="P2436" s="196"/>
      <c r="Q2436" s="451"/>
      <c r="R2436" s="445"/>
      <c r="S2436" s="445"/>
      <c r="T2436" s="426"/>
      <c r="U2436" s="1"/>
      <c r="V2436" s="1"/>
      <c r="W2436" s="1"/>
      <c r="X2436" s="1"/>
      <c r="Y2436" s="1"/>
      <c r="Z2436" s="1"/>
      <c r="AA2436" s="1"/>
    </row>
    <row r="2437" spans="1:31" customHeight="1" ht="51" s="259" customFormat="1">
      <c r="A2437" s="258"/>
      <c r="B2437" s="241" t="s">
        <v>2877</v>
      </c>
      <c r="C2437" s="181" t="s">
        <v>452</v>
      </c>
      <c r="D2437" s="181" t="s">
        <v>20</v>
      </c>
      <c r="E2437" s="181" t="s">
        <v>512</v>
      </c>
      <c r="F2437" s="587" t="s">
        <v>958</v>
      </c>
      <c r="G2437" s="588"/>
      <c r="H2437" s="588"/>
      <c r="I2437" s="589"/>
      <c r="J2437" s="257" t="s">
        <v>23</v>
      </c>
      <c r="K2437" s="259">
        <f>SUM(L2437:M2437)</f>
        <v>900</v>
      </c>
      <c r="L2437" s="259">
        <v>900</v>
      </c>
      <c r="N2437" s="260"/>
      <c r="O2437" s="1"/>
      <c r="P2437" s="196"/>
      <c r="Q2437" s="451"/>
      <c r="R2437" s="445"/>
      <c r="S2437" s="445"/>
      <c r="T2437" s="426"/>
      <c r="U2437" s="1"/>
      <c r="V2437" s="1"/>
      <c r="W2437" s="1"/>
      <c r="X2437" s="1"/>
      <c r="Y2437" s="1"/>
      <c r="Z2437" s="1"/>
      <c r="AA2437" s="1"/>
    </row>
    <row r="2438" spans="1:31" customHeight="1" ht="51" s="259" customFormat="1">
      <c r="A2438" s="258"/>
      <c r="B2438" s="241" t="s">
        <v>2878</v>
      </c>
      <c r="C2438" s="181" t="s">
        <v>452</v>
      </c>
      <c r="D2438" s="181" t="s">
        <v>20</v>
      </c>
      <c r="E2438" s="181" t="s">
        <v>512</v>
      </c>
      <c r="F2438" s="587" t="s">
        <v>958</v>
      </c>
      <c r="G2438" s="588"/>
      <c r="H2438" s="588"/>
      <c r="I2438" s="589"/>
      <c r="J2438" s="257" t="s">
        <v>23</v>
      </c>
      <c r="K2438" s="259">
        <f>SUM(L2438:M2438)</f>
        <v>540</v>
      </c>
      <c r="L2438" s="259">
        <v>540</v>
      </c>
      <c r="N2438" s="260"/>
      <c r="O2438" s="1"/>
      <c r="P2438" s="196"/>
      <c r="Q2438" s="451"/>
      <c r="R2438" s="445"/>
      <c r="S2438" s="445"/>
      <c r="T2438" s="426"/>
      <c r="U2438" s="1"/>
      <c r="V2438" s="1"/>
      <c r="W2438" s="1"/>
      <c r="X2438" s="1"/>
      <c r="Y2438" s="1"/>
      <c r="Z2438" s="1"/>
      <c r="AA2438" s="1"/>
    </row>
    <row r="2439" spans="1:31" customHeight="1" ht="51" s="259" customFormat="1">
      <c r="A2439" s="258"/>
      <c r="B2439" s="241" t="s">
        <v>2879</v>
      </c>
      <c r="C2439" s="181" t="s">
        <v>452</v>
      </c>
      <c r="D2439" s="181" t="s">
        <v>20</v>
      </c>
      <c r="E2439" s="181" t="s">
        <v>512</v>
      </c>
      <c r="F2439" s="587" t="s">
        <v>958</v>
      </c>
      <c r="G2439" s="588"/>
      <c r="H2439" s="588"/>
      <c r="I2439" s="589"/>
      <c r="J2439" s="257" t="s">
        <v>23</v>
      </c>
      <c r="K2439" s="259">
        <f>SUM(L2439:M2439)</f>
        <v>78489</v>
      </c>
      <c r="L2439" s="259">
        <v>78489</v>
      </c>
      <c r="N2439" s="260"/>
      <c r="O2439" s="1"/>
      <c r="P2439" s="196"/>
      <c r="Q2439" s="451"/>
      <c r="R2439" s="445"/>
      <c r="S2439" s="445"/>
      <c r="T2439" s="426"/>
      <c r="U2439" s="1"/>
      <c r="V2439" s="1"/>
      <c r="W2439" s="1"/>
      <c r="X2439" s="1"/>
      <c r="Y2439" s="1"/>
      <c r="Z2439" s="1"/>
      <c r="AA2439" s="1"/>
    </row>
    <row r="2440" spans="1:31" customHeight="1" ht="51" s="259" customFormat="1">
      <c r="A2440" s="258"/>
      <c r="B2440" s="241" t="s">
        <v>2880</v>
      </c>
      <c r="C2440" s="181" t="s">
        <v>452</v>
      </c>
      <c r="D2440" s="181" t="s">
        <v>20</v>
      </c>
      <c r="E2440" s="181" t="s">
        <v>512</v>
      </c>
      <c r="F2440" s="587" t="s">
        <v>958</v>
      </c>
      <c r="G2440" s="588"/>
      <c r="H2440" s="588"/>
      <c r="I2440" s="589"/>
      <c r="J2440" s="257" t="s">
        <v>23</v>
      </c>
      <c r="K2440" s="259">
        <f>SUM(L2440:M2440)</f>
        <v>6480</v>
      </c>
      <c r="L2440" s="259">
        <v>6480</v>
      </c>
      <c r="N2440" s="260"/>
      <c r="O2440" s="1"/>
      <c r="P2440" s="196"/>
      <c r="Q2440" s="451"/>
      <c r="R2440" s="445"/>
      <c r="S2440" s="445"/>
      <c r="T2440" s="426"/>
      <c r="U2440" s="1"/>
      <c r="V2440" s="1"/>
      <c r="W2440" s="1"/>
      <c r="X2440" s="1"/>
      <c r="Y2440" s="1"/>
      <c r="Z2440" s="1"/>
      <c r="AA2440" s="1"/>
    </row>
    <row r="2441" spans="1:31" customHeight="1" ht="51" s="259" customFormat="1">
      <c r="A2441" s="258"/>
      <c r="B2441" s="241" t="s">
        <v>2881</v>
      </c>
      <c r="C2441" s="181" t="s">
        <v>452</v>
      </c>
      <c r="D2441" s="181" t="s">
        <v>20</v>
      </c>
      <c r="E2441" s="181" t="s">
        <v>512</v>
      </c>
      <c r="F2441" s="587" t="s">
        <v>958</v>
      </c>
      <c r="G2441" s="588"/>
      <c r="H2441" s="588"/>
      <c r="I2441" s="589"/>
      <c r="J2441" s="257" t="s">
        <v>23</v>
      </c>
      <c r="K2441" s="259">
        <f>SUM(L2441:M2441)</f>
        <v>8437.5</v>
      </c>
      <c r="L2441" s="259">
        <v>8437.5</v>
      </c>
      <c r="N2441" s="260"/>
      <c r="O2441" s="1"/>
      <c r="P2441" s="196"/>
      <c r="Q2441" s="451"/>
      <c r="R2441" s="445"/>
      <c r="S2441" s="445"/>
      <c r="T2441" s="426"/>
      <c r="U2441" s="1"/>
      <c r="V2441" s="1"/>
      <c r="W2441" s="1"/>
      <c r="X2441" s="1"/>
      <c r="Y2441" s="1"/>
      <c r="Z2441" s="1"/>
      <c r="AA2441" s="1"/>
    </row>
    <row r="2442" spans="1:31" customHeight="1" ht="51" s="259" customFormat="1">
      <c r="A2442" s="258"/>
      <c r="B2442" s="241" t="s">
        <v>2882</v>
      </c>
      <c r="C2442" s="181" t="s">
        <v>452</v>
      </c>
      <c r="D2442" s="181" t="s">
        <v>20</v>
      </c>
      <c r="E2442" s="181" t="s">
        <v>512</v>
      </c>
      <c r="F2442" s="587" t="s">
        <v>958</v>
      </c>
      <c r="G2442" s="588"/>
      <c r="H2442" s="588"/>
      <c r="I2442" s="589"/>
      <c r="J2442" s="257" t="s">
        <v>23</v>
      </c>
      <c r="K2442" s="259">
        <f>SUM(L2442:M2442)</f>
        <v>10125</v>
      </c>
      <c r="L2442" s="259">
        <v>10125</v>
      </c>
      <c r="N2442" s="260"/>
      <c r="O2442" s="1"/>
      <c r="P2442" s="196"/>
      <c r="Q2442" s="451"/>
      <c r="R2442" s="445"/>
      <c r="S2442" s="445"/>
      <c r="T2442" s="426"/>
      <c r="U2442" s="1"/>
      <c r="V2442" s="1"/>
      <c r="W2442" s="1"/>
      <c r="X2442" s="1"/>
      <c r="Y2442" s="1"/>
      <c r="Z2442" s="1"/>
      <c r="AA2442" s="1"/>
    </row>
    <row r="2443" spans="1:31" customHeight="1" ht="51" s="259" customFormat="1">
      <c r="A2443" s="258"/>
      <c r="B2443" s="241" t="s">
        <v>2883</v>
      </c>
      <c r="C2443" s="181" t="s">
        <v>452</v>
      </c>
      <c r="D2443" s="181" t="s">
        <v>20</v>
      </c>
      <c r="E2443" s="181" t="s">
        <v>512</v>
      </c>
      <c r="F2443" s="587" t="s">
        <v>958</v>
      </c>
      <c r="G2443" s="588"/>
      <c r="H2443" s="588"/>
      <c r="I2443" s="589"/>
      <c r="J2443" s="257" t="s">
        <v>23</v>
      </c>
      <c r="K2443" s="259">
        <f>SUM(L2443:M2443)</f>
        <v>8437.5</v>
      </c>
      <c r="L2443" s="259">
        <v>8437.5</v>
      </c>
      <c r="N2443" s="260"/>
      <c r="O2443" s="1"/>
      <c r="P2443" s="196"/>
      <c r="Q2443" s="451"/>
      <c r="R2443" s="445"/>
      <c r="S2443" s="445"/>
      <c r="T2443" s="426"/>
      <c r="U2443" s="1"/>
      <c r="V2443" s="1"/>
      <c r="W2443" s="1"/>
      <c r="X2443" s="1"/>
      <c r="Y2443" s="1"/>
      <c r="Z2443" s="1"/>
      <c r="AA2443" s="1"/>
    </row>
    <row r="2444" spans="1:31" customHeight="1" ht="51" s="259" customFormat="1">
      <c r="A2444" s="258"/>
      <c r="B2444" s="241" t="s">
        <v>2884</v>
      </c>
      <c r="C2444" s="181" t="s">
        <v>452</v>
      </c>
      <c r="D2444" s="181" t="s">
        <v>20</v>
      </c>
      <c r="E2444" s="181" t="s">
        <v>512</v>
      </c>
      <c r="F2444" s="587" t="s">
        <v>958</v>
      </c>
      <c r="G2444" s="588"/>
      <c r="H2444" s="588"/>
      <c r="I2444" s="589"/>
      <c r="J2444" s="257" t="s">
        <v>23</v>
      </c>
      <c r="K2444" s="259">
        <f>SUM(L2444:M2444)</f>
        <v>16200</v>
      </c>
      <c r="L2444" s="259">
        <v>16200</v>
      </c>
      <c r="N2444" s="260"/>
      <c r="O2444" s="1"/>
      <c r="P2444" s="196"/>
      <c r="Q2444" s="451"/>
      <c r="R2444" s="445"/>
      <c r="S2444" s="445"/>
      <c r="T2444" s="426"/>
      <c r="U2444" s="1"/>
      <c r="V2444" s="1"/>
      <c r="W2444" s="1"/>
      <c r="X2444" s="1"/>
      <c r="Y2444" s="1"/>
      <c r="Z2444" s="1"/>
      <c r="AA2444" s="1"/>
    </row>
    <row r="2445" spans="1:31" customHeight="1" ht="51" s="259" customFormat="1">
      <c r="A2445" s="258"/>
      <c r="B2445" s="241" t="s">
        <v>2885</v>
      </c>
      <c r="C2445" s="181" t="s">
        <v>452</v>
      </c>
      <c r="D2445" s="181" t="s">
        <v>20</v>
      </c>
      <c r="E2445" s="181" t="s">
        <v>512</v>
      </c>
      <c r="F2445" s="587" t="s">
        <v>958</v>
      </c>
      <c r="G2445" s="588"/>
      <c r="H2445" s="588"/>
      <c r="I2445" s="589"/>
      <c r="J2445" s="257" t="s">
        <v>23</v>
      </c>
      <c r="K2445" s="259">
        <f>SUM(L2445:M2445)</f>
        <v>1836</v>
      </c>
      <c r="L2445" s="259">
        <v>1836</v>
      </c>
      <c r="N2445" s="260"/>
      <c r="O2445" s="1"/>
      <c r="P2445" s="196"/>
      <c r="Q2445" s="451"/>
      <c r="R2445" s="445"/>
      <c r="S2445" s="445"/>
      <c r="T2445" s="426"/>
      <c r="U2445" s="1"/>
      <c r="V2445" s="1"/>
      <c r="W2445" s="1"/>
      <c r="X2445" s="1"/>
      <c r="Y2445" s="1"/>
      <c r="Z2445" s="1"/>
      <c r="AA2445" s="1"/>
    </row>
    <row r="2446" spans="1:31" customHeight="1" ht="51" s="259" customFormat="1">
      <c r="A2446" s="258"/>
      <c r="B2446" s="241" t="s">
        <v>2886</v>
      </c>
      <c r="C2446" s="181" t="s">
        <v>452</v>
      </c>
      <c r="D2446" s="181" t="s">
        <v>20</v>
      </c>
      <c r="E2446" s="181" t="s">
        <v>512</v>
      </c>
      <c r="F2446" s="587" t="s">
        <v>958</v>
      </c>
      <c r="G2446" s="588"/>
      <c r="H2446" s="588"/>
      <c r="I2446" s="589"/>
      <c r="J2446" s="257" t="s">
        <v>23</v>
      </c>
      <c r="K2446" s="259">
        <f>SUM(L2446:M2446)</f>
        <v>97200</v>
      </c>
      <c r="L2446" s="259">
        <v>97200</v>
      </c>
      <c r="N2446" s="260"/>
      <c r="O2446" s="1"/>
      <c r="P2446" s="196"/>
      <c r="Q2446" s="451"/>
      <c r="R2446" s="445"/>
      <c r="S2446" s="445"/>
      <c r="T2446" s="426"/>
      <c r="U2446" s="1"/>
      <c r="V2446" s="1"/>
      <c r="W2446" s="1"/>
      <c r="X2446" s="1"/>
      <c r="Y2446" s="1"/>
      <c r="Z2446" s="1"/>
      <c r="AA2446" s="1"/>
    </row>
    <row r="2447" spans="1:31" customHeight="1" ht="51" s="259" customFormat="1">
      <c r="A2447" s="258"/>
      <c r="B2447" s="241" t="s">
        <v>2887</v>
      </c>
      <c r="C2447" s="181" t="s">
        <v>452</v>
      </c>
      <c r="D2447" s="181" t="s">
        <v>20</v>
      </c>
      <c r="E2447" s="181" t="s">
        <v>512</v>
      </c>
      <c r="F2447" s="587" t="s">
        <v>958</v>
      </c>
      <c r="G2447" s="588"/>
      <c r="H2447" s="588"/>
      <c r="I2447" s="589"/>
      <c r="J2447" s="257" t="s">
        <v>23</v>
      </c>
      <c r="K2447" s="259">
        <f>SUM(L2447:M2447)</f>
        <v>27000</v>
      </c>
      <c r="L2447" s="259">
        <v>27000</v>
      </c>
      <c r="N2447" s="260"/>
      <c r="O2447" s="1"/>
      <c r="P2447" s="196"/>
      <c r="Q2447" s="451"/>
      <c r="R2447" s="445"/>
      <c r="S2447" s="445"/>
      <c r="T2447" s="426"/>
      <c r="U2447" s="1"/>
      <c r="V2447" s="1"/>
      <c r="W2447" s="1"/>
      <c r="X2447" s="1"/>
      <c r="Y2447" s="1"/>
      <c r="Z2447" s="1"/>
      <c r="AA2447" s="1"/>
    </row>
    <row r="2448" spans="1:31" customHeight="1" ht="51" s="259" customFormat="1">
      <c r="A2448" s="258"/>
      <c r="B2448" s="241" t="s">
        <v>2888</v>
      </c>
      <c r="C2448" s="181" t="s">
        <v>452</v>
      </c>
      <c r="D2448" s="181" t="s">
        <v>20</v>
      </c>
      <c r="E2448" s="181" t="s">
        <v>512</v>
      </c>
      <c r="F2448" s="587" t="s">
        <v>958</v>
      </c>
      <c r="G2448" s="588"/>
      <c r="H2448" s="588"/>
      <c r="I2448" s="589"/>
      <c r="J2448" s="257" t="s">
        <v>23</v>
      </c>
      <c r="K2448" s="259">
        <f>SUM(L2448:M2448)</f>
        <v>48600</v>
      </c>
      <c r="L2448" s="259">
        <v>48600</v>
      </c>
      <c r="N2448" s="260"/>
      <c r="O2448" s="1"/>
      <c r="P2448" s="196"/>
      <c r="Q2448" s="451"/>
      <c r="R2448" s="445"/>
      <c r="S2448" s="445"/>
      <c r="T2448" s="426"/>
      <c r="U2448" s="1"/>
      <c r="V2448" s="1"/>
      <c r="W2448" s="1"/>
      <c r="X2448" s="1"/>
      <c r="Y2448" s="1"/>
      <c r="Z2448" s="1"/>
      <c r="AA2448" s="1"/>
    </row>
    <row r="2449" spans="1:31" customHeight="1" ht="51" s="259" customFormat="1">
      <c r="A2449" s="258"/>
      <c r="B2449" s="241" t="s">
        <v>2889</v>
      </c>
      <c r="C2449" s="181" t="s">
        <v>452</v>
      </c>
      <c r="D2449" s="181" t="s">
        <v>20</v>
      </c>
      <c r="E2449" s="181" t="s">
        <v>512</v>
      </c>
      <c r="F2449" s="587" t="s">
        <v>958</v>
      </c>
      <c r="G2449" s="588"/>
      <c r="H2449" s="588"/>
      <c r="I2449" s="589"/>
      <c r="J2449" s="257" t="s">
        <v>23</v>
      </c>
      <c r="K2449" s="259">
        <f>SUM(L2449:M2449)</f>
        <v>52569</v>
      </c>
      <c r="L2449" s="259">
        <v>52569</v>
      </c>
      <c r="N2449" s="260"/>
      <c r="O2449" s="1"/>
      <c r="P2449" s="196"/>
      <c r="Q2449" s="451"/>
      <c r="R2449" s="445"/>
      <c r="S2449" s="445"/>
      <c r="T2449" s="426"/>
      <c r="U2449" s="1"/>
      <c r="V2449" s="1"/>
      <c r="W2449" s="1"/>
      <c r="X2449" s="1"/>
      <c r="Y2449" s="1"/>
      <c r="Z2449" s="1"/>
      <c r="AA2449" s="1"/>
    </row>
    <row r="2450" spans="1:31" customHeight="1" ht="51" s="259" customFormat="1">
      <c r="A2450" s="258"/>
      <c r="B2450" s="241" t="s">
        <v>2890</v>
      </c>
      <c r="C2450" s="181" t="s">
        <v>452</v>
      </c>
      <c r="D2450" s="181" t="s">
        <v>20</v>
      </c>
      <c r="E2450" s="181" t="s">
        <v>512</v>
      </c>
      <c r="F2450" s="587" t="s">
        <v>958</v>
      </c>
      <c r="G2450" s="588"/>
      <c r="H2450" s="588"/>
      <c r="I2450" s="589"/>
      <c r="J2450" s="257" t="s">
        <v>23</v>
      </c>
      <c r="K2450" s="259">
        <f>SUM(L2450:M2450)</f>
        <v>5400</v>
      </c>
      <c r="L2450" s="259">
        <v>5400</v>
      </c>
      <c r="N2450" s="260"/>
      <c r="O2450" s="1"/>
      <c r="P2450" s="196"/>
      <c r="Q2450" s="451"/>
      <c r="R2450" s="445"/>
      <c r="S2450" s="445"/>
      <c r="T2450" s="426"/>
      <c r="U2450" s="1"/>
      <c r="V2450" s="1"/>
      <c r="W2450" s="1"/>
      <c r="X2450" s="1"/>
      <c r="Y2450" s="1"/>
      <c r="Z2450" s="1"/>
      <c r="AA2450" s="1"/>
    </row>
    <row r="2451" spans="1:31" customHeight="1" ht="51" s="259" customFormat="1">
      <c r="A2451" s="258"/>
      <c r="B2451" s="241" t="s">
        <v>2891</v>
      </c>
      <c r="C2451" s="181" t="s">
        <v>452</v>
      </c>
      <c r="D2451" s="181" t="s">
        <v>20</v>
      </c>
      <c r="E2451" s="181" t="s">
        <v>512</v>
      </c>
      <c r="F2451" s="587" t="s">
        <v>958</v>
      </c>
      <c r="G2451" s="588"/>
      <c r="H2451" s="588"/>
      <c r="I2451" s="589"/>
      <c r="J2451" s="257" t="s">
        <v>23</v>
      </c>
      <c r="K2451" s="259">
        <f>SUM(L2451:M2451)</f>
        <v>29250</v>
      </c>
      <c r="L2451" s="259">
        <v>29250</v>
      </c>
      <c r="N2451" s="260"/>
      <c r="O2451" s="1"/>
      <c r="P2451" s="196"/>
      <c r="Q2451" s="451"/>
      <c r="R2451" s="445"/>
      <c r="S2451" s="445"/>
      <c r="T2451" s="426"/>
      <c r="U2451" s="1"/>
      <c r="V2451" s="1"/>
      <c r="W2451" s="1"/>
      <c r="X2451" s="1"/>
      <c r="Y2451" s="1"/>
      <c r="Z2451" s="1"/>
      <c r="AA2451" s="1"/>
    </row>
    <row r="2452" spans="1:31" customHeight="1" ht="51" s="259" customFormat="1">
      <c r="A2452" s="258"/>
      <c r="B2452" s="241" t="s">
        <v>2892</v>
      </c>
      <c r="C2452" s="181" t="s">
        <v>452</v>
      </c>
      <c r="D2452" s="181" t="s">
        <v>20</v>
      </c>
      <c r="E2452" s="181" t="s">
        <v>512</v>
      </c>
      <c r="F2452" s="587" t="s">
        <v>958</v>
      </c>
      <c r="G2452" s="588"/>
      <c r="H2452" s="588"/>
      <c r="I2452" s="589"/>
      <c r="J2452" s="257" t="s">
        <v>23</v>
      </c>
      <c r="K2452" s="259">
        <f>SUM(L2452:M2452)</f>
        <v>23400</v>
      </c>
      <c r="L2452" s="259">
        <v>23400</v>
      </c>
      <c r="N2452" s="260"/>
      <c r="O2452" s="1"/>
      <c r="P2452" s="196"/>
      <c r="Q2452" s="451"/>
      <c r="R2452" s="445"/>
      <c r="S2452" s="445"/>
      <c r="T2452" s="426"/>
      <c r="U2452" s="1"/>
      <c r="V2452" s="1"/>
      <c r="W2452" s="1"/>
      <c r="X2452" s="1"/>
      <c r="Y2452" s="1"/>
      <c r="Z2452" s="1"/>
      <c r="AA2452" s="1"/>
    </row>
    <row r="2453" spans="1:31" customHeight="1" ht="51" s="259" customFormat="1">
      <c r="A2453" s="258"/>
      <c r="B2453" s="241" t="s">
        <v>2893</v>
      </c>
      <c r="C2453" s="181" t="s">
        <v>452</v>
      </c>
      <c r="D2453" s="181" t="s">
        <v>20</v>
      </c>
      <c r="E2453" s="181" t="s">
        <v>512</v>
      </c>
      <c r="F2453" s="587" t="s">
        <v>958</v>
      </c>
      <c r="G2453" s="588"/>
      <c r="H2453" s="588"/>
      <c r="I2453" s="589"/>
      <c r="J2453" s="257" t="s">
        <v>23</v>
      </c>
      <c r="K2453" s="259">
        <f>SUM(L2453:M2453)</f>
        <v>59400</v>
      </c>
      <c r="L2453" s="259">
        <v>59400</v>
      </c>
      <c r="N2453" s="260"/>
      <c r="O2453" s="1"/>
      <c r="P2453" s="196"/>
      <c r="Q2453" s="451"/>
      <c r="R2453" s="445"/>
      <c r="S2453" s="445"/>
      <c r="T2453" s="426"/>
      <c r="U2453" s="1"/>
      <c r="V2453" s="1"/>
      <c r="W2453" s="1"/>
      <c r="X2453" s="1"/>
      <c r="Y2453" s="1"/>
      <c r="Z2453" s="1"/>
      <c r="AA2453" s="1"/>
    </row>
    <row r="2454" spans="1:31" customHeight="1" ht="51" s="259" customFormat="1">
      <c r="A2454" s="258"/>
      <c r="B2454" s="241" t="s">
        <v>2894</v>
      </c>
      <c r="C2454" s="181" t="s">
        <v>452</v>
      </c>
      <c r="D2454" s="181" t="s">
        <v>20</v>
      </c>
      <c r="E2454" s="181" t="s">
        <v>512</v>
      </c>
      <c r="F2454" s="587" t="s">
        <v>958</v>
      </c>
      <c r="G2454" s="588"/>
      <c r="H2454" s="588"/>
      <c r="I2454" s="589"/>
      <c r="J2454" s="257" t="s">
        <v>23</v>
      </c>
      <c r="K2454" s="259">
        <f>SUM(L2454:M2454)</f>
        <v>5400</v>
      </c>
      <c r="L2454" s="259">
        <v>5400</v>
      </c>
      <c r="N2454" s="260"/>
      <c r="O2454" s="1"/>
      <c r="P2454" s="196"/>
      <c r="Q2454" s="451"/>
      <c r="R2454" s="445"/>
      <c r="S2454" s="445"/>
      <c r="T2454" s="426"/>
      <c r="U2454" s="1"/>
      <c r="V2454" s="1"/>
      <c r="W2454" s="1"/>
      <c r="X2454" s="1"/>
      <c r="Y2454" s="1"/>
      <c r="Z2454" s="1"/>
      <c r="AA2454" s="1"/>
    </row>
    <row r="2455" spans="1:31" customHeight="1" ht="51" s="259" customFormat="1">
      <c r="A2455" s="258"/>
      <c r="B2455" s="241" t="s">
        <v>2895</v>
      </c>
      <c r="C2455" s="181" t="s">
        <v>452</v>
      </c>
      <c r="D2455" s="181" t="s">
        <v>20</v>
      </c>
      <c r="E2455" s="181" t="s">
        <v>512</v>
      </c>
      <c r="F2455" s="587" t="s">
        <v>958</v>
      </c>
      <c r="G2455" s="588"/>
      <c r="H2455" s="588"/>
      <c r="I2455" s="589"/>
      <c r="J2455" s="257" t="s">
        <v>23</v>
      </c>
      <c r="K2455" s="259">
        <f>SUM(L2455:M2455)</f>
        <v>22644</v>
      </c>
      <c r="L2455" s="259">
        <v>22644</v>
      </c>
      <c r="N2455" s="260"/>
      <c r="O2455" s="1"/>
      <c r="P2455" s="196"/>
      <c r="Q2455" s="451"/>
      <c r="R2455" s="445"/>
      <c r="S2455" s="445"/>
      <c r="T2455" s="426"/>
      <c r="U2455" s="1"/>
      <c r="V2455" s="1"/>
      <c r="W2455" s="1"/>
      <c r="X2455" s="1"/>
      <c r="Y2455" s="1"/>
      <c r="Z2455" s="1"/>
      <c r="AA2455" s="1"/>
    </row>
    <row r="2456" spans="1:31" customHeight="1" ht="51" s="259" customFormat="1">
      <c r="A2456" s="258"/>
      <c r="B2456" s="241" t="s">
        <v>2896</v>
      </c>
      <c r="C2456" s="181" t="s">
        <v>452</v>
      </c>
      <c r="D2456" s="181" t="s">
        <v>20</v>
      </c>
      <c r="E2456" s="181" t="s">
        <v>512</v>
      </c>
      <c r="F2456" s="587" t="s">
        <v>958</v>
      </c>
      <c r="G2456" s="588"/>
      <c r="H2456" s="588"/>
      <c r="I2456" s="589"/>
      <c r="J2456" s="257" t="s">
        <v>23</v>
      </c>
      <c r="K2456" s="259">
        <f>SUM(L2456:M2456)</f>
        <v>7200</v>
      </c>
      <c r="L2456" s="259">
        <v>7200</v>
      </c>
      <c r="N2456" s="260"/>
      <c r="O2456" s="1"/>
      <c r="P2456" s="196"/>
      <c r="Q2456" s="451"/>
      <c r="R2456" s="445"/>
      <c r="S2456" s="445"/>
      <c r="T2456" s="426"/>
      <c r="U2456" s="1"/>
      <c r="V2456" s="1"/>
      <c r="W2456" s="1"/>
      <c r="X2456" s="1"/>
      <c r="Y2456" s="1"/>
      <c r="Z2456" s="1"/>
      <c r="AA2456" s="1"/>
    </row>
    <row r="2457" spans="1:31" customHeight="1" ht="51" s="259" customFormat="1">
      <c r="A2457" s="258"/>
      <c r="B2457" s="241" t="s">
        <v>2897</v>
      </c>
      <c r="C2457" s="181" t="s">
        <v>452</v>
      </c>
      <c r="D2457" s="181" t="s">
        <v>20</v>
      </c>
      <c r="E2457" s="181" t="s">
        <v>512</v>
      </c>
      <c r="F2457" s="587" t="s">
        <v>958</v>
      </c>
      <c r="G2457" s="588"/>
      <c r="H2457" s="588"/>
      <c r="I2457" s="589"/>
      <c r="J2457" s="257" t="s">
        <v>23</v>
      </c>
      <c r="K2457" s="259">
        <f>SUM(L2457:M2457)</f>
        <v>4500</v>
      </c>
      <c r="L2457" s="259">
        <v>4500</v>
      </c>
      <c r="N2457" s="260"/>
      <c r="O2457" s="1"/>
      <c r="P2457" s="196"/>
      <c r="Q2457" s="451"/>
      <c r="R2457" s="445"/>
      <c r="S2457" s="445"/>
      <c r="T2457" s="426"/>
      <c r="U2457" s="1"/>
      <c r="V2457" s="1"/>
      <c r="W2457" s="1"/>
      <c r="X2457" s="1"/>
      <c r="Y2457" s="1"/>
      <c r="Z2457" s="1"/>
      <c r="AA2457" s="1"/>
    </row>
    <row r="2458" spans="1:31" customHeight="1" ht="51" s="259" customFormat="1">
      <c r="A2458" s="258"/>
      <c r="B2458" s="241" t="s">
        <v>2898</v>
      </c>
      <c r="C2458" s="181" t="s">
        <v>452</v>
      </c>
      <c r="D2458" s="181" t="s">
        <v>20</v>
      </c>
      <c r="E2458" s="181" t="s">
        <v>512</v>
      </c>
      <c r="F2458" s="587" t="s">
        <v>958</v>
      </c>
      <c r="G2458" s="588"/>
      <c r="H2458" s="588"/>
      <c r="I2458" s="589"/>
      <c r="J2458" s="257" t="s">
        <v>23</v>
      </c>
      <c r="K2458" s="259">
        <f>SUM(L2458:M2458)</f>
        <v>33048</v>
      </c>
      <c r="L2458" s="259">
        <v>33048</v>
      </c>
      <c r="N2458" s="260"/>
      <c r="O2458" s="1"/>
      <c r="P2458" s="196"/>
      <c r="Q2458" s="451"/>
      <c r="R2458" s="445"/>
      <c r="S2458" s="445"/>
      <c r="T2458" s="426"/>
      <c r="U2458" s="1"/>
      <c r="V2458" s="1"/>
      <c r="W2458" s="1"/>
      <c r="X2458" s="1"/>
      <c r="Y2458" s="1"/>
      <c r="Z2458" s="1"/>
      <c r="AA2458" s="1"/>
    </row>
    <row r="2459" spans="1:31" customHeight="1" ht="51" s="259" customFormat="1">
      <c r="A2459" s="258"/>
      <c r="B2459" s="241" t="s">
        <v>2899</v>
      </c>
      <c r="C2459" s="181" t="s">
        <v>452</v>
      </c>
      <c r="D2459" s="181" t="s">
        <v>20</v>
      </c>
      <c r="E2459" s="181" t="s">
        <v>512</v>
      </c>
      <c r="F2459" s="587" t="s">
        <v>958</v>
      </c>
      <c r="G2459" s="588"/>
      <c r="H2459" s="588"/>
      <c r="I2459" s="589"/>
      <c r="J2459" s="257" t="s">
        <v>23</v>
      </c>
      <c r="K2459" s="259">
        <f>SUM(L2459:M2459)</f>
        <v>14868</v>
      </c>
      <c r="L2459" s="259">
        <v>14868</v>
      </c>
      <c r="N2459" s="260"/>
      <c r="O2459" s="1"/>
      <c r="P2459" s="196"/>
      <c r="Q2459" s="451"/>
      <c r="R2459" s="445"/>
      <c r="S2459" s="445"/>
      <c r="T2459" s="426"/>
      <c r="U2459" s="1"/>
      <c r="V2459" s="1"/>
      <c r="W2459" s="1"/>
      <c r="X2459" s="1"/>
      <c r="Y2459" s="1"/>
      <c r="Z2459" s="1"/>
      <c r="AA2459" s="1"/>
    </row>
    <row r="2460" spans="1:31" customHeight="1" ht="51" s="259" customFormat="1">
      <c r="A2460" s="258"/>
      <c r="B2460" s="241" t="s">
        <v>2900</v>
      </c>
      <c r="C2460" s="181" t="s">
        <v>452</v>
      </c>
      <c r="D2460" s="181" t="s">
        <v>20</v>
      </c>
      <c r="E2460" s="181" t="s">
        <v>512</v>
      </c>
      <c r="F2460" s="587" t="s">
        <v>958</v>
      </c>
      <c r="G2460" s="588"/>
      <c r="H2460" s="588"/>
      <c r="I2460" s="589"/>
      <c r="J2460" s="257" t="s">
        <v>23</v>
      </c>
      <c r="K2460" s="259">
        <f>SUM(L2460:M2460)</f>
        <v>83916</v>
      </c>
      <c r="L2460" s="259">
        <v>83916</v>
      </c>
      <c r="N2460" s="260"/>
      <c r="O2460" s="1"/>
      <c r="P2460" s="196"/>
      <c r="Q2460" s="451"/>
      <c r="R2460" s="445"/>
      <c r="S2460" s="445"/>
      <c r="T2460" s="426"/>
      <c r="U2460" s="1"/>
      <c r="V2460" s="1"/>
      <c r="W2460" s="1"/>
      <c r="X2460" s="1"/>
      <c r="Y2460" s="1"/>
      <c r="Z2460" s="1"/>
      <c r="AA2460" s="1"/>
    </row>
    <row r="2461" spans="1:31" customHeight="1" ht="51" s="259" customFormat="1">
      <c r="A2461" s="258"/>
      <c r="B2461" s="241" t="s">
        <v>2901</v>
      </c>
      <c r="C2461" s="181" t="s">
        <v>452</v>
      </c>
      <c r="D2461" s="181" t="s">
        <v>20</v>
      </c>
      <c r="E2461" s="181" t="s">
        <v>512</v>
      </c>
      <c r="F2461" s="587" t="s">
        <v>958</v>
      </c>
      <c r="G2461" s="588"/>
      <c r="H2461" s="588"/>
      <c r="I2461" s="589"/>
      <c r="J2461" s="257" t="s">
        <v>23</v>
      </c>
      <c r="K2461" s="259">
        <f>SUM(L2461:M2461)</f>
        <v>2772</v>
      </c>
      <c r="L2461" s="259">
        <v>2772</v>
      </c>
      <c r="N2461" s="260"/>
      <c r="O2461" s="1"/>
      <c r="P2461" s="196"/>
      <c r="Q2461" s="451"/>
      <c r="R2461" s="445"/>
      <c r="S2461" s="445"/>
      <c r="T2461" s="426"/>
      <c r="U2461" s="1"/>
      <c r="V2461" s="1"/>
      <c r="W2461" s="1"/>
      <c r="X2461" s="1"/>
      <c r="Y2461" s="1"/>
      <c r="Z2461" s="1"/>
      <c r="AA2461" s="1"/>
    </row>
    <row r="2462" spans="1:31" customHeight="1" ht="51" s="259" customFormat="1">
      <c r="A2462" s="258"/>
      <c r="B2462" s="241" t="s">
        <v>2902</v>
      </c>
      <c r="C2462" s="181" t="s">
        <v>452</v>
      </c>
      <c r="D2462" s="181" t="s">
        <v>20</v>
      </c>
      <c r="E2462" s="181" t="s">
        <v>512</v>
      </c>
      <c r="F2462" s="587" t="s">
        <v>958</v>
      </c>
      <c r="G2462" s="588"/>
      <c r="H2462" s="588"/>
      <c r="I2462" s="589"/>
      <c r="J2462" s="257" t="s">
        <v>23</v>
      </c>
      <c r="K2462" s="259">
        <f>SUM(L2462:M2462)</f>
        <v>3060</v>
      </c>
      <c r="L2462" s="259">
        <v>3060</v>
      </c>
      <c r="N2462" s="260"/>
      <c r="O2462" s="1"/>
      <c r="P2462" s="196"/>
      <c r="Q2462" s="451"/>
      <c r="R2462" s="445"/>
      <c r="S2462" s="445"/>
      <c r="T2462" s="426"/>
      <c r="U2462" s="1"/>
      <c r="V2462" s="1"/>
      <c r="W2462" s="1"/>
      <c r="X2462" s="1"/>
      <c r="Y2462" s="1"/>
      <c r="Z2462" s="1"/>
      <c r="AA2462" s="1"/>
    </row>
    <row r="2463" spans="1:31" customHeight="1" ht="51" s="259" customFormat="1">
      <c r="A2463" s="258"/>
      <c r="B2463" s="241" t="s">
        <v>2903</v>
      </c>
      <c r="C2463" s="181" t="s">
        <v>452</v>
      </c>
      <c r="D2463" s="181" t="s">
        <v>20</v>
      </c>
      <c r="E2463" s="181" t="s">
        <v>512</v>
      </c>
      <c r="F2463" s="587" t="s">
        <v>958</v>
      </c>
      <c r="G2463" s="588"/>
      <c r="H2463" s="588"/>
      <c r="I2463" s="589"/>
      <c r="J2463" s="257" t="s">
        <v>23</v>
      </c>
      <c r="K2463" s="259">
        <f>SUM(L2463:M2463)</f>
        <v>11682</v>
      </c>
      <c r="L2463" s="259">
        <v>11682</v>
      </c>
      <c r="N2463" s="260"/>
      <c r="O2463" s="1"/>
      <c r="P2463" s="196"/>
      <c r="Q2463" s="451"/>
      <c r="R2463" s="445"/>
      <c r="S2463" s="445"/>
      <c r="T2463" s="426"/>
      <c r="U2463" s="1"/>
      <c r="V2463" s="1"/>
      <c r="W2463" s="1"/>
      <c r="X2463" s="1"/>
      <c r="Y2463" s="1"/>
      <c r="Z2463" s="1"/>
      <c r="AA2463" s="1"/>
    </row>
    <row r="2464" spans="1:31" customHeight="1" ht="51" s="259" customFormat="1">
      <c r="A2464" s="258"/>
      <c r="B2464" s="241" t="s">
        <v>2904</v>
      </c>
      <c r="C2464" s="181" t="s">
        <v>452</v>
      </c>
      <c r="D2464" s="181" t="s">
        <v>20</v>
      </c>
      <c r="E2464" s="181" t="s">
        <v>512</v>
      </c>
      <c r="F2464" s="587" t="s">
        <v>958</v>
      </c>
      <c r="G2464" s="588"/>
      <c r="H2464" s="588"/>
      <c r="I2464" s="589"/>
      <c r="J2464" s="257" t="s">
        <v>23</v>
      </c>
      <c r="K2464" s="259">
        <f>SUM(L2464:M2464)</f>
        <v>7200</v>
      </c>
      <c r="L2464" s="259">
        <v>7200</v>
      </c>
      <c r="N2464" s="260"/>
      <c r="O2464" s="1"/>
      <c r="P2464" s="196"/>
      <c r="Q2464" s="451"/>
      <c r="R2464" s="445"/>
      <c r="S2464" s="445"/>
      <c r="T2464" s="426"/>
      <c r="U2464" s="1"/>
      <c r="V2464" s="1"/>
      <c r="W2464" s="1"/>
      <c r="X2464" s="1"/>
      <c r="Y2464" s="1"/>
      <c r="Z2464" s="1"/>
      <c r="AA2464" s="1"/>
    </row>
    <row r="2465" spans="1:31" customHeight="1" ht="51" s="259" customFormat="1">
      <c r="A2465" s="258"/>
      <c r="B2465" s="241" t="s">
        <v>2905</v>
      </c>
      <c r="C2465" s="181" t="s">
        <v>452</v>
      </c>
      <c r="D2465" s="181" t="s">
        <v>20</v>
      </c>
      <c r="E2465" s="181" t="s">
        <v>512</v>
      </c>
      <c r="F2465" s="587" t="s">
        <v>958</v>
      </c>
      <c r="G2465" s="588"/>
      <c r="H2465" s="588"/>
      <c r="I2465" s="589"/>
      <c r="J2465" s="257" t="s">
        <v>23</v>
      </c>
      <c r="K2465" s="259">
        <f>SUM(L2465:M2465)</f>
        <v>21384</v>
      </c>
      <c r="L2465" s="259">
        <v>21384</v>
      </c>
      <c r="N2465" s="260"/>
      <c r="O2465" s="1"/>
      <c r="P2465" s="196"/>
      <c r="Q2465" s="451"/>
      <c r="R2465" s="445"/>
      <c r="S2465" s="445"/>
      <c r="T2465" s="426"/>
      <c r="U2465" s="1"/>
      <c r="V2465" s="1"/>
      <c r="W2465" s="1"/>
      <c r="X2465" s="1"/>
      <c r="Y2465" s="1"/>
      <c r="Z2465" s="1"/>
      <c r="AA2465" s="1"/>
    </row>
    <row r="2466" spans="1:31" customHeight="1" ht="51" s="259" customFormat="1">
      <c r="A2466" s="258"/>
      <c r="B2466" s="241" t="s">
        <v>2906</v>
      </c>
      <c r="C2466" s="181" t="s">
        <v>452</v>
      </c>
      <c r="D2466" s="181" t="s">
        <v>20</v>
      </c>
      <c r="E2466" s="181" t="s">
        <v>512</v>
      </c>
      <c r="F2466" s="587" t="s">
        <v>958</v>
      </c>
      <c r="G2466" s="588"/>
      <c r="H2466" s="588"/>
      <c r="I2466" s="589"/>
      <c r="J2466" s="257" t="s">
        <v>23</v>
      </c>
      <c r="K2466" s="259">
        <f>SUM(L2466:M2466)</f>
        <v>15750</v>
      </c>
      <c r="L2466" s="259">
        <v>15750</v>
      </c>
      <c r="N2466" s="260"/>
      <c r="O2466" s="1"/>
      <c r="P2466" s="196"/>
      <c r="Q2466" s="451"/>
      <c r="R2466" s="445"/>
      <c r="S2466" s="445"/>
      <c r="T2466" s="426"/>
      <c r="U2466" s="1"/>
      <c r="V2466" s="1"/>
      <c r="W2466" s="1"/>
      <c r="X2466" s="1"/>
      <c r="Y2466" s="1"/>
      <c r="Z2466" s="1"/>
      <c r="AA2466" s="1"/>
    </row>
    <row r="2467" spans="1:31" customHeight="1" ht="51" s="259" customFormat="1">
      <c r="A2467" s="258"/>
      <c r="B2467" s="241" t="s">
        <v>2907</v>
      </c>
      <c r="C2467" s="181" t="s">
        <v>452</v>
      </c>
      <c r="D2467" s="181" t="s">
        <v>20</v>
      </c>
      <c r="E2467" s="181" t="s">
        <v>512</v>
      </c>
      <c r="F2467" s="587" t="s">
        <v>958</v>
      </c>
      <c r="G2467" s="588"/>
      <c r="H2467" s="588"/>
      <c r="I2467" s="589"/>
      <c r="J2467" s="257" t="s">
        <v>23</v>
      </c>
      <c r="K2467" s="259">
        <f>SUM(L2467:M2467)</f>
        <v>42480</v>
      </c>
      <c r="L2467" s="259">
        <v>42480</v>
      </c>
      <c r="N2467" s="260"/>
      <c r="O2467" s="1"/>
      <c r="P2467" s="196"/>
      <c r="Q2467" s="451"/>
      <c r="R2467" s="445"/>
      <c r="S2467" s="445"/>
      <c r="T2467" s="426"/>
      <c r="U2467" s="1"/>
      <c r="V2467" s="1"/>
      <c r="W2467" s="1"/>
      <c r="X2467" s="1"/>
      <c r="Y2467" s="1"/>
      <c r="Z2467" s="1"/>
      <c r="AA2467" s="1"/>
    </row>
    <row r="2468" spans="1:31" customHeight="1" ht="51" s="259" customFormat="1">
      <c r="A2468" s="258"/>
      <c r="B2468" s="241" t="s">
        <v>2908</v>
      </c>
      <c r="C2468" s="181" t="s">
        <v>452</v>
      </c>
      <c r="D2468" s="181" t="s">
        <v>20</v>
      </c>
      <c r="E2468" s="181" t="s">
        <v>512</v>
      </c>
      <c r="F2468" s="587" t="s">
        <v>958</v>
      </c>
      <c r="G2468" s="588"/>
      <c r="H2468" s="588"/>
      <c r="I2468" s="589"/>
      <c r="J2468" s="257" t="s">
        <v>23</v>
      </c>
      <c r="K2468" s="259">
        <f>SUM(L2468:M2468)</f>
        <v>9000</v>
      </c>
      <c r="L2468" s="259">
        <v>9000</v>
      </c>
      <c r="N2468" s="260"/>
      <c r="O2468" s="1"/>
      <c r="P2468" s="196"/>
      <c r="Q2468" s="451"/>
      <c r="R2468" s="445"/>
      <c r="S2468" s="445"/>
      <c r="T2468" s="426"/>
      <c r="U2468" s="1"/>
      <c r="V2468" s="1"/>
      <c r="W2468" s="1"/>
      <c r="X2468" s="1"/>
      <c r="Y2468" s="1"/>
      <c r="Z2468" s="1"/>
      <c r="AA2468" s="1"/>
    </row>
    <row r="2469" spans="1:31" customHeight="1" ht="51" s="259" customFormat="1">
      <c r="A2469" s="258"/>
      <c r="B2469" s="241" t="s">
        <v>2909</v>
      </c>
      <c r="C2469" s="181" t="s">
        <v>452</v>
      </c>
      <c r="D2469" s="181" t="s">
        <v>20</v>
      </c>
      <c r="E2469" s="181" t="s">
        <v>512</v>
      </c>
      <c r="F2469" s="587" t="s">
        <v>958</v>
      </c>
      <c r="G2469" s="588"/>
      <c r="H2469" s="588"/>
      <c r="I2469" s="589"/>
      <c r="J2469" s="257" t="s">
        <v>23</v>
      </c>
      <c r="K2469" s="259">
        <f>SUM(L2469:M2469)</f>
        <v>16200</v>
      </c>
      <c r="L2469" s="259">
        <v>16200</v>
      </c>
      <c r="N2469" s="260"/>
      <c r="O2469" s="1"/>
      <c r="P2469" s="196"/>
      <c r="Q2469" s="451"/>
      <c r="R2469" s="445"/>
      <c r="S2469" s="445"/>
      <c r="T2469" s="426"/>
      <c r="U2469" s="1"/>
      <c r="V2469" s="1"/>
      <c r="W2469" s="1"/>
      <c r="X2469" s="1"/>
      <c r="Y2469" s="1"/>
      <c r="Z2469" s="1"/>
      <c r="AA2469" s="1"/>
    </row>
    <row r="2470" spans="1:31" customHeight="1" ht="51" s="259" customFormat="1">
      <c r="A2470" s="258"/>
      <c r="B2470" s="241" t="s">
        <v>2910</v>
      </c>
      <c r="C2470" s="181" t="s">
        <v>452</v>
      </c>
      <c r="D2470" s="181" t="s">
        <v>20</v>
      </c>
      <c r="E2470" s="181" t="s">
        <v>512</v>
      </c>
      <c r="F2470" s="587" t="s">
        <v>958</v>
      </c>
      <c r="G2470" s="588"/>
      <c r="H2470" s="588"/>
      <c r="I2470" s="589"/>
      <c r="J2470" s="257" t="s">
        <v>23</v>
      </c>
      <c r="K2470" s="259">
        <f>SUM(L2470:M2470)</f>
        <v>16200</v>
      </c>
      <c r="L2470" s="259">
        <v>16200</v>
      </c>
      <c r="N2470" s="260"/>
      <c r="O2470" s="1"/>
      <c r="P2470" s="196"/>
      <c r="Q2470" s="451"/>
      <c r="R2470" s="445"/>
      <c r="S2470" s="445"/>
      <c r="T2470" s="426"/>
      <c r="U2470" s="1"/>
      <c r="V2470" s="1"/>
      <c r="W2470" s="1"/>
      <c r="X2470" s="1"/>
      <c r="Y2470" s="1"/>
      <c r="Z2470" s="1"/>
      <c r="AA2470" s="1"/>
    </row>
    <row r="2471" spans="1:31" customHeight="1" ht="51" s="259" customFormat="1">
      <c r="A2471" s="258"/>
      <c r="B2471" s="241" t="s">
        <v>2911</v>
      </c>
      <c r="C2471" s="181" t="s">
        <v>452</v>
      </c>
      <c r="D2471" s="181" t="s">
        <v>20</v>
      </c>
      <c r="E2471" s="181" t="s">
        <v>512</v>
      </c>
      <c r="F2471" s="587" t="s">
        <v>958</v>
      </c>
      <c r="G2471" s="588"/>
      <c r="H2471" s="588"/>
      <c r="I2471" s="589"/>
      <c r="J2471" s="257" t="s">
        <v>23</v>
      </c>
      <c r="K2471" s="259">
        <f>SUM(L2471:M2471)</f>
        <v>7200</v>
      </c>
      <c r="L2471" s="259">
        <v>7200</v>
      </c>
      <c r="N2471" s="260"/>
      <c r="O2471" s="1"/>
      <c r="P2471" s="196"/>
      <c r="Q2471" s="451"/>
      <c r="R2471" s="445"/>
      <c r="S2471" s="445"/>
      <c r="T2471" s="426"/>
      <c r="U2471" s="1"/>
      <c r="V2471" s="1"/>
      <c r="W2471" s="1"/>
      <c r="X2471" s="1"/>
      <c r="Y2471" s="1"/>
      <c r="Z2471" s="1"/>
      <c r="AA2471" s="1"/>
    </row>
    <row r="2472" spans="1:31" customHeight="1" ht="51" s="259" customFormat="1">
      <c r="A2472" s="258"/>
      <c r="B2472" s="241" t="s">
        <v>2912</v>
      </c>
      <c r="C2472" s="181" t="s">
        <v>452</v>
      </c>
      <c r="D2472" s="181" t="s">
        <v>20</v>
      </c>
      <c r="E2472" s="181" t="s">
        <v>512</v>
      </c>
      <c r="F2472" s="587" t="s">
        <v>958</v>
      </c>
      <c r="G2472" s="588"/>
      <c r="H2472" s="588"/>
      <c r="I2472" s="589"/>
      <c r="J2472" s="257" t="s">
        <v>23</v>
      </c>
      <c r="K2472" s="259">
        <f>SUM(L2472:M2472)</f>
        <v>12600</v>
      </c>
      <c r="L2472" s="259">
        <v>12600</v>
      </c>
      <c r="N2472" s="260"/>
      <c r="O2472" s="1"/>
      <c r="P2472" s="196"/>
      <c r="Q2472" s="451"/>
      <c r="R2472" s="445"/>
      <c r="S2472" s="445"/>
      <c r="T2472" s="426"/>
      <c r="U2472" s="1"/>
      <c r="V2472" s="1"/>
      <c r="W2472" s="1"/>
      <c r="X2472" s="1"/>
      <c r="Y2472" s="1"/>
      <c r="Z2472" s="1"/>
      <c r="AA2472" s="1"/>
    </row>
    <row r="2473" spans="1:31" customHeight="1" ht="51" s="259" customFormat="1">
      <c r="A2473" s="258"/>
      <c r="B2473" s="241" t="s">
        <v>2913</v>
      </c>
      <c r="C2473" s="181" t="s">
        <v>452</v>
      </c>
      <c r="D2473" s="181" t="s">
        <v>20</v>
      </c>
      <c r="E2473" s="181" t="s">
        <v>512</v>
      </c>
      <c r="F2473" s="587" t="s">
        <v>958</v>
      </c>
      <c r="G2473" s="588"/>
      <c r="H2473" s="588"/>
      <c r="I2473" s="589"/>
      <c r="J2473" s="257" t="s">
        <v>23</v>
      </c>
      <c r="K2473" s="259">
        <f>SUM(L2473:M2473)</f>
        <v>18000</v>
      </c>
      <c r="L2473" s="259">
        <v>18000</v>
      </c>
      <c r="N2473" s="260"/>
      <c r="O2473" s="1"/>
      <c r="P2473" s="196"/>
      <c r="Q2473" s="451"/>
      <c r="R2473" s="445"/>
      <c r="S2473" s="445"/>
      <c r="T2473" s="426"/>
      <c r="U2473" s="1"/>
      <c r="V2473" s="1"/>
      <c r="W2473" s="1"/>
      <c r="X2473" s="1"/>
      <c r="Y2473" s="1"/>
      <c r="Z2473" s="1"/>
      <c r="AA2473" s="1"/>
    </row>
    <row r="2474" spans="1:31" customHeight="1" ht="51" s="259" customFormat="1">
      <c r="A2474" s="258"/>
      <c r="B2474" s="241" t="s">
        <v>2914</v>
      </c>
      <c r="C2474" s="181" t="s">
        <v>452</v>
      </c>
      <c r="D2474" s="181" t="s">
        <v>20</v>
      </c>
      <c r="E2474" s="181" t="s">
        <v>512</v>
      </c>
      <c r="F2474" s="587" t="s">
        <v>958</v>
      </c>
      <c r="G2474" s="588"/>
      <c r="H2474" s="588"/>
      <c r="I2474" s="589"/>
      <c r="J2474" s="257" t="s">
        <v>23</v>
      </c>
      <c r="K2474" s="259">
        <f>SUM(L2474:M2474)</f>
        <v>18000</v>
      </c>
      <c r="L2474" s="259">
        <v>18000</v>
      </c>
      <c r="N2474" s="260"/>
      <c r="O2474" s="1"/>
      <c r="P2474" s="196"/>
      <c r="Q2474" s="451"/>
      <c r="R2474" s="445"/>
      <c r="S2474" s="445"/>
      <c r="T2474" s="426"/>
      <c r="U2474" s="1"/>
      <c r="V2474" s="1"/>
      <c r="W2474" s="1"/>
      <c r="X2474" s="1"/>
      <c r="Y2474" s="1"/>
      <c r="Z2474" s="1"/>
      <c r="AA2474" s="1"/>
    </row>
    <row r="2475" spans="1:31" customHeight="1" ht="51" s="259" customFormat="1">
      <c r="A2475" s="258"/>
      <c r="B2475" s="241" t="s">
        <v>2915</v>
      </c>
      <c r="C2475" s="181" t="s">
        <v>452</v>
      </c>
      <c r="D2475" s="181" t="s">
        <v>20</v>
      </c>
      <c r="E2475" s="181" t="s">
        <v>512</v>
      </c>
      <c r="F2475" s="587" t="s">
        <v>958</v>
      </c>
      <c r="G2475" s="588"/>
      <c r="H2475" s="588"/>
      <c r="I2475" s="589"/>
      <c r="J2475" s="257" t="s">
        <v>23</v>
      </c>
      <c r="K2475" s="259">
        <f>SUM(L2475:M2475)</f>
        <v>18000</v>
      </c>
      <c r="L2475" s="259">
        <v>18000</v>
      </c>
      <c r="N2475" s="260"/>
      <c r="O2475" s="1"/>
      <c r="P2475" s="196"/>
      <c r="Q2475" s="451"/>
      <c r="R2475" s="445"/>
      <c r="S2475" s="445"/>
      <c r="T2475" s="426"/>
      <c r="U2475" s="1"/>
      <c r="V2475" s="1"/>
      <c r="W2475" s="1"/>
      <c r="X2475" s="1"/>
      <c r="Y2475" s="1"/>
      <c r="Z2475" s="1"/>
      <c r="AA2475" s="1"/>
    </row>
    <row r="2476" spans="1:31" customHeight="1" ht="51" s="259" customFormat="1">
      <c r="A2476" s="258"/>
      <c r="B2476" s="241" t="s">
        <v>2916</v>
      </c>
      <c r="C2476" s="181" t="s">
        <v>452</v>
      </c>
      <c r="D2476" s="181" t="s">
        <v>20</v>
      </c>
      <c r="E2476" s="181" t="s">
        <v>512</v>
      </c>
      <c r="F2476" s="587" t="s">
        <v>958</v>
      </c>
      <c r="G2476" s="588"/>
      <c r="H2476" s="588"/>
      <c r="I2476" s="589"/>
      <c r="J2476" s="257" t="s">
        <v>23</v>
      </c>
      <c r="K2476" s="259">
        <f>SUM(L2476:M2476)</f>
        <v>14400</v>
      </c>
      <c r="L2476" s="259">
        <v>14400</v>
      </c>
      <c r="N2476" s="260"/>
      <c r="O2476" s="1"/>
      <c r="P2476" s="196"/>
      <c r="Q2476" s="451"/>
      <c r="R2476" s="445"/>
      <c r="S2476" s="445"/>
      <c r="T2476" s="426"/>
      <c r="U2476" s="1"/>
      <c r="V2476" s="1"/>
      <c r="W2476" s="1"/>
      <c r="X2476" s="1"/>
      <c r="Y2476" s="1"/>
      <c r="Z2476" s="1"/>
      <c r="AA2476" s="1"/>
    </row>
    <row r="2477" spans="1:31" customHeight="1" ht="51" s="259" customFormat="1">
      <c r="A2477" s="258"/>
      <c r="B2477" s="241" t="s">
        <v>2917</v>
      </c>
      <c r="C2477" s="181" t="s">
        <v>452</v>
      </c>
      <c r="D2477" s="181" t="s">
        <v>20</v>
      </c>
      <c r="E2477" s="181" t="s">
        <v>512</v>
      </c>
      <c r="F2477" s="587" t="s">
        <v>958</v>
      </c>
      <c r="G2477" s="588"/>
      <c r="H2477" s="588"/>
      <c r="I2477" s="589"/>
      <c r="J2477" s="257" t="s">
        <v>23</v>
      </c>
      <c r="K2477" s="259">
        <f>SUM(L2477:M2477)</f>
        <v>14400</v>
      </c>
      <c r="L2477" s="259">
        <v>14400</v>
      </c>
      <c r="N2477" s="260"/>
      <c r="O2477" s="1"/>
      <c r="P2477" s="196"/>
      <c r="Q2477" s="451"/>
      <c r="R2477" s="445"/>
      <c r="S2477" s="445"/>
      <c r="T2477" s="426"/>
      <c r="U2477" s="1"/>
      <c r="V2477" s="1"/>
      <c r="W2477" s="1"/>
      <c r="X2477" s="1"/>
      <c r="Y2477" s="1"/>
      <c r="Z2477" s="1"/>
      <c r="AA2477" s="1"/>
    </row>
    <row r="2478" spans="1:31" customHeight="1" ht="51" s="259" customFormat="1">
      <c r="A2478" s="258"/>
      <c r="B2478" s="241" t="s">
        <v>2918</v>
      </c>
      <c r="C2478" s="181" t="s">
        <v>452</v>
      </c>
      <c r="D2478" s="181" t="s">
        <v>20</v>
      </c>
      <c r="E2478" s="181" t="s">
        <v>512</v>
      </c>
      <c r="F2478" s="587" t="s">
        <v>958</v>
      </c>
      <c r="G2478" s="588"/>
      <c r="H2478" s="588"/>
      <c r="I2478" s="589"/>
      <c r="J2478" s="257" t="s">
        <v>23</v>
      </c>
      <c r="K2478" s="259">
        <f>SUM(L2478:M2478)</f>
        <v>16200</v>
      </c>
      <c r="L2478" s="259">
        <v>16200</v>
      </c>
      <c r="N2478" s="260"/>
      <c r="O2478" s="1"/>
      <c r="P2478" s="196"/>
      <c r="Q2478" s="451"/>
      <c r="R2478" s="445"/>
      <c r="S2478" s="445"/>
      <c r="T2478" s="426"/>
      <c r="U2478" s="1"/>
      <c r="V2478" s="1"/>
      <c r="W2478" s="1"/>
      <c r="X2478" s="1"/>
      <c r="Y2478" s="1"/>
      <c r="Z2478" s="1"/>
      <c r="AA2478" s="1"/>
    </row>
    <row r="2479" spans="1:31" customHeight="1" ht="51" s="259" customFormat="1">
      <c r="A2479" s="258"/>
      <c r="B2479" s="241" t="s">
        <v>2919</v>
      </c>
      <c r="C2479" s="181" t="s">
        <v>452</v>
      </c>
      <c r="D2479" s="181" t="s">
        <v>20</v>
      </c>
      <c r="E2479" s="181" t="s">
        <v>512</v>
      </c>
      <c r="F2479" s="587" t="s">
        <v>958</v>
      </c>
      <c r="G2479" s="588"/>
      <c r="H2479" s="588"/>
      <c r="I2479" s="589"/>
      <c r="J2479" s="257" t="s">
        <v>23</v>
      </c>
      <c r="K2479" s="259">
        <f>SUM(L2479:M2479)</f>
        <v>12600</v>
      </c>
      <c r="L2479" s="259">
        <v>12600</v>
      </c>
      <c r="N2479" s="260"/>
      <c r="O2479" s="1"/>
      <c r="P2479" s="196"/>
      <c r="Q2479" s="451"/>
      <c r="R2479" s="445"/>
      <c r="S2479" s="445"/>
      <c r="T2479" s="426"/>
      <c r="U2479" s="1"/>
      <c r="V2479" s="1"/>
      <c r="W2479" s="1"/>
      <c r="X2479" s="1"/>
      <c r="Y2479" s="1"/>
      <c r="Z2479" s="1"/>
      <c r="AA2479" s="1"/>
    </row>
    <row r="2480" spans="1:31" customHeight="1" ht="51" s="259" customFormat="1">
      <c r="A2480" s="258"/>
      <c r="B2480" s="241" t="s">
        <v>2920</v>
      </c>
      <c r="C2480" s="181" t="s">
        <v>452</v>
      </c>
      <c r="D2480" s="181" t="s">
        <v>20</v>
      </c>
      <c r="E2480" s="181" t="s">
        <v>512</v>
      </c>
      <c r="F2480" s="587" t="s">
        <v>958</v>
      </c>
      <c r="G2480" s="588"/>
      <c r="H2480" s="588"/>
      <c r="I2480" s="589"/>
      <c r="J2480" s="257" t="s">
        <v>23</v>
      </c>
      <c r="K2480" s="259">
        <f>SUM(L2480:M2480)</f>
        <v>12600</v>
      </c>
      <c r="L2480" s="259">
        <v>12600</v>
      </c>
      <c r="N2480" s="260"/>
      <c r="O2480" s="1"/>
      <c r="P2480" s="196"/>
      <c r="Q2480" s="451"/>
      <c r="R2480" s="445"/>
      <c r="S2480" s="445"/>
      <c r="T2480" s="426"/>
      <c r="U2480" s="1"/>
      <c r="V2480" s="1"/>
      <c r="W2480" s="1"/>
      <c r="X2480" s="1"/>
      <c r="Y2480" s="1"/>
      <c r="Z2480" s="1"/>
      <c r="AA2480" s="1"/>
    </row>
    <row r="2481" spans="1:31" customHeight="1" ht="51" s="259" customFormat="1">
      <c r="A2481" s="258"/>
      <c r="B2481" s="241" t="s">
        <v>2921</v>
      </c>
      <c r="C2481" s="181" t="s">
        <v>452</v>
      </c>
      <c r="D2481" s="181" t="s">
        <v>20</v>
      </c>
      <c r="E2481" s="181" t="s">
        <v>512</v>
      </c>
      <c r="F2481" s="587" t="s">
        <v>958</v>
      </c>
      <c r="G2481" s="588"/>
      <c r="H2481" s="588"/>
      <c r="I2481" s="589"/>
      <c r="J2481" s="257" t="s">
        <v>23</v>
      </c>
      <c r="K2481" s="259">
        <f>SUM(L2481:M2481)</f>
        <v>14400</v>
      </c>
      <c r="L2481" s="259">
        <v>14400</v>
      </c>
      <c r="N2481" s="260"/>
      <c r="O2481" s="1"/>
      <c r="P2481" s="196"/>
      <c r="Q2481" s="451"/>
      <c r="R2481" s="445"/>
      <c r="S2481" s="445"/>
      <c r="T2481" s="426"/>
      <c r="U2481" s="1"/>
      <c r="V2481" s="1"/>
      <c r="W2481" s="1"/>
      <c r="X2481" s="1"/>
      <c r="Y2481" s="1"/>
      <c r="Z2481" s="1"/>
      <c r="AA2481" s="1"/>
    </row>
    <row r="2482" spans="1:31" customHeight="1" ht="51" s="259" customFormat="1">
      <c r="A2482" s="258"/>
      <c r="B2482" s="241" t="s">
        <v>2922</v>
      </c>
      <c r="C2482" s="181" t="s">
        <v>452</v>
      </c>
      <c r="D2482" s="181" t="s">
        <v>20</v>
      </c>
      <c r="E2482" s="181" t="s">
        <v>512</v>
      </c>
      <c r="F2482" s="587" t="s">
        <v>958</v>
      </c>
      <c r="G2482" s="588"/>
      <c r="H2482" s="588"/>
      <c r="I2482" s="589"/>
      <c r="J2482" s="257" t="s">
        <v>23</v>
      </c>
      <c r="K2482" s="259">
        <f>SUM(L2482:M2482)</f>
        <v>4104</v>
      </c>
      <c r="L2482" s="259">
        <v>4104</v>
      </c>
      <c r="N2482" s="260"/>
      <c r="O2482" s="1"/>
      <c r="P2482" s="196"/>
      <c r="Q2482" s="451"/>
      <c r="R2482" s="445"/>
      <c r="S2482" s="445"/>
      <c r="T2482" s="426"/>
      <c r="U2482" s="1"/>
      <c r="V2482" s="1"/>
      <c r="W2482" s="1"/>
      <c r="X2482" s="1"/>
      <c r="Y2482" s="1"/>
      <c r="Z2482" s="1"/>
      <c r="AA2482" s="1"/>
    </row>
    <row r="2483" spans="1:31" customHeight="1" ht="51" s="259" customFormat="1">
      <c r="A2483" s="258"/>
      <c r="B2483" s="241" t="s">
        <v>2923</v>
      </c>
      <c r="C2483" s="181" t="s">
        <v>452</v>
      </c>
      <c r="D2483" s="181" t="s">
        <v>20</v>
      </c>
      <c r="E2483" s="181" t="s">
        <v>512</v>
      </c>
      <c r="F2483" s="587" t="s">
        <v>958</v>
      </c>
      <c r="G2483" s="588"/>
      <c r="H2483" s="588"/>
      <c r="I2483" s="589"/>
      <c r="J2483" s="257" t="s">
        <v>23</v>
      </c>
      <c r="K2483" s="259">
        <f>SUM(L2483:M2483)</f>
        <v>2322</v>
      </c>
      <c r="L2483" s="259">
        <v>2322</v>
      </c>
      <c r="N2483" s="260"/>
      <c r="O2483" s="1"/>
      <c r="P2483" s="196"/>
      <c r="Q2483" s="451"/>
      <c r="R2483" s="445"/>
      <c r="S2483" s="445"/>
      <c r="T2483" s="426"/>
      <c r="U2483" s="1"/>
      <c r="V2483" s="1"/>
      <c r="W2483" s="1"/>
      <c r="X2483" s="1"/>
      <c r="Y2483" s="1"/>
      <c r="Z2483" s="1"/>
      <c r="AA2483" s="1"/>
    </row>
    <row r="2484" spans="1:31" customHeight="1" ht="51" s="259" customFormat="1">
      <c r="A2484" s="258"/>
      <c r="B2484" s="241" t="s">
        <v>2924</v>
      </c>
      <c r="C2484" s="181" t="s">
        <v>452</v>
      </c>
      <c r="D2484" s="181" t="s">
        <v>20</v>
      </c>
      <c r="E2484" s="181" t="s">
        <v>512</v>
      </c>
      <c r="F2484" s="587" t="s">
        <v>958</v>
      </c>
      <c r="G2484" s="588"/>
      <c r="H2484" s="588"/>
      <c r="I2484" s="589"/>
      <c r="J2484" s="257" t="s">
        <v>23</v>
      </c>
      <c r="K2484" s="259">
        <f>SUM(L2484:M2484)</f>
        <v>6192</v>
      </c>
      <c r="L2484" s="259">
        <v>6192</v>
      </c>
      <c r="N2484" s="260"/>
      <c r="O2484" s="1"/>
      <c r="P2484" s="196"/>
      <c r="Q2484" s="451"/>
      <c r="R2484" s="445"/>
      <c r="S2484" s="445"/>
      <c r="T2484" s="426"/>
      <c r="U2484" s="1"/>
      <c r="V2484" s="1"/>
      <c r="W2484" s="1"/>
      <c r="X2484" s="1"/>
      <c r="Y2484" s="1"/>
      <c r="Z2484" s="1"/>
      <c r="AA2484" s="1"/>
    </row>
    <row r="2485" spans="1:31" customHeight="1" ht="51" s="259" customFormat="1">
      <c r="A2485" s="258"/>
      <c r="B2485" s="241" t="s">
        <v>2925</v>
      </c>
      <c r="C2485" s="181" t="s">
        <v>452</v>
      </c>
      <c r="D2485" s="181" t="s">
        <v>20</v>
      </c>
      <c r="E2485" s="181" t="s">
        <v>512</v>
      </c>
      <c r="F2485" s="587" t="s">
        <v>958</v>
      </c>
      <c r="G2485" s="588"/>
      <c r="H2485" s="588"/>
      <c r="I2485" s="589"/>
      <c r="J2485" s="257" t="s">
        <v>23</v>
      </c>
      <c r="K2485" s="259">
        <f>SUM(L2485:M2485)</f>
        <v>990</v>
      </c>
      <c r="L2485" s="259">
        <v>990</v>
      </c>
      <c r="N2485" s="260"/>
      <c r="O2485" s="1"/>
      <c r="P2485" s="196"/>
      <c r="Q2485" s="451"/>
      <c r="R2485" s="445"/>
      <c r="S2485" s="445"/>
      <c r="T2485" s="426"/>
      <c r="U2485" s="1"/>
      <c r="V2485" s="1"/>
      <c r="W2485" s="1"/>
      <c r="X2485" s="1"/>
      <c r="Y2485" s="1"/>
      <c r="Z2485" s="1"/>
      <c r="AA2485" s="1"/>
    </row>
    <row r="2486" spans="1:31" customHeight="1" ht="51" s="259" customFormat="1">
      <c r="A2486" s="258"/>
      <c r="B2486" s="241" t="s">
        <v>2926</v>
      </c>
      <c r="C2486" s="181" t="s">
        <v>452</v>
      </c>
      <c r="D2486" s="181" t="s">
        <v>20</v>
      </c>
      <c r="E2486" s="181" t="s">
        <v>512</v>
      </c>
      <c r="F2486" s="587" t="s">
        <v>958</v>
      </c>
      <c r="G2486" s="588"/>
      <c r="H2486" s="588"/>
      <c r="I2486" s="589"/>
      <c r="J2486" s="257" t="s">
        <v>23</v>
      </c>
      <c r="K2486" s="259">
        <f>SUM(L2486:M2486)</f>
        <v>1354.5</v>
      </c>
      <c r="L2486" s="259">
        <v>1354.5</v>
      </c>
      <c r="N2486" s="260"/>
      <c r="O2486" s="1"/>
      <c r="P2486" s="196"/>
      <c r="Q2486" s="451"/>
      <c r="R2486" s="445"/>
      <c r="S2486" s="445"/>
      <c r="T2486" s="426"/>
      <c r="U2486" s="1"/>
      <c r="V2486" s="1"/>
      <c r="W2486" s="1"/>
      <c r="X2486" s="1"/>
      <c r="Y2486" s="1"/>
      <c r="Z2486" s="1"/>
      <c r="AA2486" s="1"/>
    </row>
    <row r="2487" spans="1:31" customHeight="1" ht="51" s="259" customFormat="1">
      <c r="A2487" s="258"/>
      <c r="B2487" s="241" t="s">
        <v>2927</v>
      </c>
      <c r="C2487" s="181" t="s">
        <v>452</v>
      </c>
      <c r="D2487" s="181" t="s">
        <v>20</v>
      </c>
      <c r="E2487" s="181" t="s">
        <v>512</v>
      </c>
      <c r="F2487" s="587" t="s">
        <v>958</v>
      </c>
      <c r="G2487" s="588"/>
      <c r="H2487" s="588"/>
      <c r="I2487" s="589"/>
      <c r="J2487" s="257" t="s">
        <v>23</v>
      </c>
      <c r="K2487" s="259">
        <f>SUM(L2487:M2487)</f>
        <v>742.5</v>
      </c>
      <c r="L2487" s="259">
        <v>742.5</v>
      </c>
      <c r="N2487" s="260"/>
      <c r="O2487" s="1"/>
      <c r="P2487" s="196"/>
      <c r="Q2487" s="451"/>
      <c r="R2487" s="445"/>
      <c r="S2487" s="445"/>
      <c r="T2487" s="426"/>
      <c r="U2487" s="1"/>
      <c r="V2487" s="1"/>
      <c r="W2487" s="1"/>
      <c r="X2487" s="1"/>
      <c r="Y2487" s="1"/>
      <c r="Z2487" s="1"/>
      <c r="AA2487" s="1"/>
    </row>
    <row r="2488" spans="1:31" customHeight="1" ht="51" s="259" customFormat="1">
      <c r="A2488" s="258"/>
      <c r="B2488" s="241" t="s">
        <v>2928</v>
      </c>
      <c r="C2488" s="181" t="s">
        <v>452</v>
      </c>
      <c r="D2488" s="181" t="s">
        <v>20</v>
      </c>
      <c r="E2488" s="181" t="s">
        <v>512</v>
      </c>
      <c r="F2488" s="587" t="s">
        <v>958</v>
      </c>
      <c r="G2488" s="588"/>
      <c r="H2488" s="588"/>
      <c r="I2488" s="589"/>
      <c r="J2488" s="257" t="s">
        <v>23</v>
      </c>
      <c r="K2488" s="259">
        <f>SUM(L2488:M2488)</f>
        <v>810</v>
      </c>
      <c r="L2488" s="259">
        <v>810</v>
      </c>
      <c r="N2488" s="260"/>
      <c r="O2488" s="1"/>
      <c r="P2488" s="196"/>
      <c r="Q2488" s="451"/>
      <c r="R2488" s="445"/>
      <c r="S2488" s="445"/>
      <c r="T2488" s="426"/>
      <c r="U2488" s="1"/>
      <c r="V2488" s="1"/>
      <c r="W2488" s="1"/>
      <c r="X2488" s="1"/>
      <c r="Y2488" s="1"/>
      <c r="Z2488" s="1"/>
      <c r="AA2488" s="1"/>
    </row>
    <row r="2489" spans="1:31" customHeight="1" ht="51" s="259" customFormat="1">
      <c r="A2489" s="258"/>
      <c r="B2489" s="241" t="s">
        <v>2929</v>
      </c>
      <c r="C2489" s="181" t="s">
        <v>452</v>
      </c>
      <c r="D2489" s="181" t="s">
        <v>20</v>
      </c>
      <c r="E2489" s="181" t="s">
        <v>512</v>
      </c>
      <c r="F2489" s="587" t="s">
        <v>958</v>
      </c>
      <c r="G2489" s="588"/>
      <c r="H2489" s="588"/>
      <c r="I2489" s="589"/>
      <c r="J2489" s="257" t="s">
        <v>23</v>
      </c>
      <c r="K2489" s="259">
        <f>SUM(L2489:M2489)</f>
        <v>194.4</v>
      </c>
      <c r="L2489" s="259">
        <v>194.4</v>
      </c>
      <c r="N2489" s="260"/>
      <c r="O2489" s="1"/>
      <c r="P2489" s="196"/>
      <c r="Q2489" s="451"/>
      <c r="R2489" s="445"/>
      <c r="S2489" s="445"/>
      <c r="T2489" s="426"/>
      <c r="U2489" s="1"/>
      <c r="V2489" s="1"/>
      <c r="W2489" s="1"/>
      <c r="X2489" s="1"/>
      <c r="Y2489" s="1"/>
      <c r="Z2489" s="1"/>
      <c r="AA2489" s="1"/>
    </row>
    <row r="2490" spans="1:31" customHeight="1" ht="51" s="259" customFormat="1">
      <c r="A2490" s="258"/>
      <c r="B2490" s="241" t="s">
        <v>2930</v>
      </c>
      <c r="C2490" s="181" t="s">
        <v>452</v>
      </c>
      <c r="D2490" s="181" t="s">
        <v>20</v>
      </c>
      <c r="E2490" s="181" t="s">
        <v>512</v>
      </c>
      <c r="F2490" s="587" t="s">
        <v>958</v>
      </c>
      <c r="G2490" s="588"/>
      <c r="H2490" s="588"/>
      <c r="I2490" s="589"/>
      <c r="J2490" s="257" t="s">
        <v>23</v>
      </c>
      <c r="K2490" s="259">
        <f>SUM(L2490:M2490)</f>
        <v>994.5</v>
      </c>
      <c r="L2490" s="259">
        <v>994.5</v>
      </c>
      <c r="N2490" s="260"/>
      <c r="O2490" s="1"/>
      <c r="P2490" s="196"/>
      <c r="Q2490" s="451"/>
      <c r="R2490" s="445"/>
      <c r="S2490" s="445"/>
      <c r="T2490" s="426"/>
      <c r="U2490" s="1"/>
      <c r="V2490" s="1"/>
      <c r="W2490" s="1"/>
      <c r="X2490" s="1"/>
      <c r="Y2490" s="1"/>
      <c r="Z2490" s="1"/>
      <c r="AA2490" s="1"/>
    </row>
    <row r="2491" spans="1:31" customHeight="1" ht="51" s="259" customFormat="1">
      <c r="A2491" s="258"/>
      <c r="B2491" s="241" t="s">
        <v>2931</v>
      </c>
      <c r="C2491" s="181" t="s">
        <v>452</v>
      </c>
      <c r="D2491" s="181" t="s">
        <v>20</v>
      </c>
      <c r="E2491" s="181" t="s">
        <v>512</v>
      </c>
      <c r="F2491" s="587" t="s">
        <v>958</v>
      </c>
      <c r="G2491" s="588"/>
      <c r="H2491" s="588"/>
      <c r="I2491" s="589"/>
      <c r="J2491" s="257" t="s">
        <v>23</v>
      </c>
      <c r="K2491" s="259">
        <f>SUM(L2491:M2491)</f>
        <v>2925</v>
      </c>
      <c r="L2491" s="259">
        <v>2925</v>
      </c>
      <c r="N2491" s="260"/>
      <c r="O2491" s="1"/>
      <c r="P2491" s="196"/>
      <c r="Q2491" s="451"/>
      <c r="R2491" s="445"/>
      <c r="S2491" s="445"/>
      <c r="T2491" s="426"/>
      <c r="U2491" s="1"/>
      <c r="V2491" s="1"/>
      <c r="W2491" s="1"/>
      <c r="X2491" s="1"/>
      <c r="Y2491" s="1"/>
      <c r="Z2491" s="1"/>
      <c r="AA2491" s="1"/>
    </row>
    <row r="2492" spans="1:31" customHeight="1" ht="51" s="259" customFormat="1">
      <c r="A2492" s="258"/>
      <c r="B2492" s="241" t="s">
        <v>2932</v>
      </c>
      <c r="C2492" s="181" t="s">
        <v>452</v>
      </c>
      <c r="D2492" s="181" t="s">
        <v>20</v>
      </c>
      <c r="E2492" s="181" t="s">
        <v>512</v>
      </c>
      <c r="F2492" s="587" t="s">
        <v>958</v>
      </c>
      <c r="G2492" s="588"/>
      <c r="H2492" s="588"/>
      <c r="I2492" s="589"/>
      <c r="J2492" s="257" t="s">
        <v>23</v>
      </c>
      <c r="K2492" s="259">
        <f>SUM(L2492:M2492)</f>
        <v>2430</v>
      </c>
      <c r="L2492" s="259">
        <v>2430</v>
      </c>
      <c r="N2492" s="260"/>
      <c r="O2492" s="1"/>
      <c r="P2492" s="196"/>
      <c r="Q2492" s="451"/>
      <c r="R2492" s="445"/>
      <c r="S2492" s="445"/>
      <c r="T2492" s="426"/>
      <c r="U2492" s="1"/>
      <c r="V2492" s="1"/>
      <c r="W2492" s="1"/>
      <c r="X2492" s="1"/>
      <c r="Y2492" s="1"/>
      <c r="Z2492" s="1"/>
      <c r="AA2492" s="1"/>
    </row>
    <row r="2493" spans="1:31" customHeight="1" ht="51" s="259" customFormat="1">
      <c r="A2493" s="258"/>
      <c r="B2493" s="241" t="s">
        <v>2933</v>
      </c>
      <c r="C2493" s="181" t="s">
        <v>452</v>
      </c>
      <c r="D2493" s="181" t="s">
        <v>20</v>
      </c>
      <c r="E2493" s="181" t="s">
        <v>512</v>
      </c>
      <c r="F2493" s="587" t="s">
        <v>958</v>
      </c>
      <c r="G2493" s="588"/>
      <c r="H2493" s="588"/>
      <c r="I2493" s="589"/>
      <c r="J2493" s="257" t="s">
        <v>23</v>
      </c>
      <c r="K2493" s="259">
        <f>SUM(L2493:M2493)</f>
        <v>1008</v>
      </c>
      <c r="L2493" s="259">
        <v>1008</v>
      </c>
      <c r="N2493" s="260"/>
      <c r="O2493" s="1"/>
      <c r="P2493" s="196"/>
      <c r="Q2493" s="451"/>
      <c r="R2493" s="445"/>
      <c r="S2493" s="445"/>
      <c r="T2493" s="426"/>
      <c r="U2493" s="1"/>
      <c r="V2493" s="1"/>
      <c r="W2493" s="1"/>
      <c r="X2493" s="1"/>
      <c r="Y2493" s="1"/>
      <c r="Z2493" s="1"/>
      <c r="AA2493" s="1"/>
    </row>
    <row r="2494" spans="1:31" customHeight="1" ht="51" s="259" customFormat="1">
      <c r="A2494" s="258"/>
      <c r="B2494" s="241" t="s">
        <v>2934</v>
      </c>
      <c r="C2494" s="181" t="s">
        <v>452</v>
      </c>
      <c r="D2494" s="181" t="s">
        <v>20</v>
      </c>
      <c r="E2494" s="181" t="s">
        <v>512</v>
      </c>
      <c r="F2494" s="587" t="s">
        <v>958</v>
      </c>
      <c r="G2494" s="588"/>
      <c r="H2494" s="588"/>
      <c r="I2494" s="589"/>
      <c r="J2494" s="257" t="s">
        <v>23</v>
      </c>
      <c r="K2494" s="259">
        <f>SUM(L2494:M2494)</f>
        <v>535.5</v>
      </c>
      <c r="L2494" s="259">
        <v>535.5</v>
      </c>
      <c r="N2494" s="260"/>
      <c r="O2494" s="1"/>
      <c r="P2494" s="196"/>
      <c r="Q2494" s="451"/>
      <c r="R2494" s="445"/>
      <c r="S2494" s="445"/>
      <c r="T2494" s="426"/>
      <c r="U2494" s="1"/>
      <c r="V2494" s="1"/>
      <c r="W2494" s="1"/>
      <c r="X2494" s="1"/>
      <c r="Y2494" s="1"/>
      <c r="Z2494" s="1"/>
      <c r="AA2494" s="1"/>
    </row>
    <row r="2495" spans="1:31" customHeight="1" ht="51" s="259" customFormat="1">
      <c r="A2495" s="258"/>
      <c r="B2495" s="241" t="s">
        <v>2935</v>
      </c>
      <c r="C2495" s="181" t="s">
        <v>452</v>
      </c>
      <c r="D2495" s="181" t="s">
        <v>20</v>
      </c>
      <c r="E2495" s="181" t="s">
        <v>512</v>
      </c>
      <c r="F2495" s="587" t="s">
        <v>958</v>
      </c>
      <c r="G2495" s="588"/>
      <c r="H2495" s="588"/>
      <c r="I2495" s="589"/>
      <c r="J2495" s="257" t="s">
        <v>23</v>
      </c>
      <c r="K2495" s="259">
        <f>SUM(L2495:M2495)</f>
        <v>1354.5</v>
      </c>
      <c r="L2495" s="259">
        <v>1354.5</v>
      </c>
      <c r="N2495" s="260"/>
      <c r="O2495" s="1"/>
      <c r="P2495" s="196"/>
      <c r="Q2495" s="451"/>
      <c r="R2495" s="445"/>
      <c r="S2495" s="445"/>
      <c r="T2495" s="426"/>
      <c r="U2495" s="1"/>
      <c r="V2495" s="1"/>
      <c r="W2495" s="1"/>
      <c r="X2495" s="1"/>
      <c r="Y2495" s="1"/>
      <c r="Z2495" s="1"/>
      <c r="AA2495" s="1"/>
    </row>
    <row r="2496" spans="1:31" customHeight="1" ht="51" s="259" customFormat="1">
      <c r="A2496" s="258"/>
      <c r="B2496" s="241" t="s">
        <v>2936</v>
      </c>
      <c r="C2496" s="181" t="s">
        <v>452</v>
      </c>
      <c r="D2496" s="181" t="s">
        <v>20</v>
      </c>
      <c r="E2496" s="181" t="s">
        <v>512</v>
      </c>
      <c r="F2496" s="587" t="s">
        <v>958</v>
      </c>
      <c r="G2496" s="588"/>
      <c r="H2496" s="588"/>
      <c r="I2496" s="589"/>
      <c r="J2496" s="257" t="s">
        <v>23</v>
      </c>
      <c r="K2496" s="259">
        <f>SUM(L2496:M2496)</f>
        <v>7011</v>
      </c>
      <c r="L2496" s="259">
        <v>7011</v>
      </c>
      <c r="N2496" s="260"/>
      <c r="O2496" s="1"/>
      <c r="P2496" s="196"/>
      <c r="Q2496" s="451"/>
      <c r="R2496" s="445"/>
      <c r="S2496" s="445"/>
      <c r="T2496" s="426"/>
      <c r="U2496" s="1"/>
      <c r="V2496" s="1"/>
      <c r="W2496" s="1"/>
      <c r="X2496" s="1"/>
      <c r="Y2496" s="1"/>
      <c r="Z2496" s="1"/>
      <c r="AA2496" s="1"/>
    </row>
    <row r="2497" spans="1:31" customHeight="1" ht="51" s="259" customFormat="1">
      <c r="A2497" s="258"/>
      <c r="B2497" s="241" t="s">
        <v>2937</v>
      </c>
      <c r="C2497" s="181" t="s">
        <v>452</v>
      </c>
      <c r="D2497" s="181" t="s">
        <v>20</v>
      </c>
      <c r="E2497" s="181" t="s">
        <v>512</v>
      </c>
      <c r="F2497" s="587" t="s">
        <v>958</v>
      </c>
      <c r="G2497" s="588"/>
      <c r="H2497" s="588"/>
      <c r="I2497" s="589"/>
      <c r="J2497" s="257" t="s">
        <v>23</v>
      </c>
      <c r="K2497" s="259">
        <f>SUM(L2497:M2497)</f>
        <v>1260</v>
      </c>
      <c r="L2497" s="259">
        <v>1260</v>
      </c>
      <c r="N2497" s="260"/>
      <c r="O2497" s="1"/>
      <c r="P2497" s="196"/>
      <c r="Q2497" s="451"/>
      <c r="R2497" s="445"/>
      <c r="S2497" s="445"/>
      <c r="T2497" s="426"/>
      <c r="U2497" s="1"/>
      <c r="V2497" s="1"/>
      <c r="W2497" s="1"/>
      <c r="X2497" s="1"/>
      <c r="Y2497" s="1"/>
      <c r="Z2497" s="1"/>
      <c r="AA2497" s="1"/>
    </row>
    <row r="2498" spans="1:31" customHeight="1" ht="51" s="259" customFormat="1">
      <c r="A2498" s="258"/>
      <c r="B2498" s="241" t="s">
        <v>2938</v>
      </c>
      <c r="C2498" s="181" t="s">
        <v>452</v>
      </c>
      <c r="D2498" s="181" t="s">
        <v>20</v>
      </c>
      <c r="E2498" s="181" t="s">
        <v>512</v>
      </c>
      <c r="F2498" s="587" t="s">
        <v>958</v>
      </c>
      <c r="G2498" s="588"/>
      <c r="H2498" s="588"/>
      <c r="I2498" s="589"/>
      <c r="J2498" s="257" t="s">
        <v>23</v>
      </c>
      <c r="K2498" s="259">
        <f>SUM(L2498:M2498)</f>
        <v>2079</v>
      </c>
      <c r="L2498" s="259">
        <v>2079</v>
      </c>
      <c r="N2498" s="260"/>
      <c r="O2498" s="1"/>
      <c r="P2498" s="196"/>
      <c r="Q2498" s="451"/>
      <c r="R2498" s="445"/>
      <c r="S2498" s="445"/>
      <c r="T2498" s="426"/>
      <c r="U2498" s="1"/>
      <c r="V2498" s="1"/>
      <c r="W2498" s="1"/>
      <c r="X2498" s="1"/>
      <c r="Y2498" s="1"/>
      <c r="Z2498" s="1"/>
      <c r="AA2498" s="1"/>
    </row>
    <row r="2499" spans="1:31" customHeight="1" ht="51" s="259" customFormat="1">
      <c r="A2499" s="258"/>
      <c r="B2499" s="241" t="s">
        <v>2939</v>
      </c>
      <c r="C2499" s="181" t="s">
        <v>452</v>
      </c>
      <c r="D2499" s="181" t="s">
        <v>20</v>
      </c>
      <c r="E2499" s="181" t="s">
        <v>512</v>
      </c>
      <c r="F2499" s="587" t="s">
        <v>958</v>
      </c>
      <c r="G2499" s="588"/>
      <c r="H2499" s="588"/>
      <c r="I2499" s="589"/>
      <c r="J2499" s="257" t="s">
        <v>23</v>
      </c>
      <c r="K2499" s="259">
        <f>SUM(L2499:M2499)</f>
        <v>4860</v>
      </c>
      <c r="L2499" s="259">
        <v>4860</v>
      </c>
      <c r="N2499" s="260"/>
      <c r="O2499" s="1"/>
      <c r="P2499" s="196"/>
      <c r="Q2499" s="451"/>
      <c r="R2499" s="445"/>
      <c r="S2499" s="445"/>
      <c r="T2499" s="426"/>
      <c r="U2499" s="1"/>
      <c r="V2499" s="1"/>
      <c r="W2499" s="1"/>
      <c r="X2499" s="1"/>
      <c r="Y2499" s="1"/>
      <c r="Z2499" s="1"/>
      <c r="AA2499" s="1"/>
    </row>
    <row r="2500" spans="1:31" customHeight="1" ht="51" s="259" customFormat="1">
      <c r="A2500" s="258"/>
      <c r="B2500" s="241" t="s">
        <v>2940</v>
      </c>
      <c r="C2500" s="181" t="s">
        <v>452</v>
      </c>
      <c r="D2500" s="181" t="s">
        <v>20</v>
      </c>
      <c r="E2500" s="181" t="s">
        <v>512</v>
      </c>
      <c r="F2500" s="587" t="s">
        <v>958</v>
      </c>
      <c r="G2500" s="588"/>
      <c r="H2500" s="588"/>
      <c r="I2500" s="589"/>
      <c r="J2500" s="257" t="s">
        <v>23</v>
      </c>
      <c r="K2500" s="259">
        <f>SUM(L2500:M2500)</f>
        <v>5940</v>
      </c>
      <c r="L2500" s="259">
        <v>5940</v>
      </c>
      <c r="N2500" s="260"/>
      <c r="O2500" s="1"/>
      <c r="P2500" s="196"/>
      <c r="Q2500" s="451"/>
      <c r="R2500" s="445"/>
      <c r="S2500" s="445"/>
      <c r="T2500" s="426"/>
      <c r="U2500" s="1"/>
      <c r="V2500" s="1"/>
      <c r="W2500" s="1"/>
      <c r="X2500" s="1"/>
      <c r="Y2500" s="1"/>
      <c r="Z2500" s="1"/>
      <c r="AA2500" s="1"/>
    </row>
    <row r="2501" spans="1:31" customHeight="1" ht="51" s="259" customFormat="1">
      <c r="A2501" s="258"/>
      <c r="B2501" s="241" t="s">
        <v>2053</v>
      </c>
      <c r="C2501" s="181" t="s">
        <v>452</v>
      </c>
      <c r="D2501" s="181" t="s">
        <v>20</v>
      </c>
      <c r="E2501" s="181" t="s">
        <v>512</v>
      </c>
      <c r="F2501" s="587" t="s">
        <v>958</v>
      </c>
      <c r="G2501" s="588"/>
      <c r="H2501" s="588"/>
      <c r="I2501" s="589"/>
      <c r="J2501" s="257" t="s">
        <v>23</v>
      </c>
      <c r="K2501" s="259">
        <f>SUM(L2501:M2501)</f>
        <v>1350</v>
      </c>
      <c r="L2501" s="259">
        <v>1350</v>
      </c>
      <c r="N2501" s="260"/>
      <c r="O2501" s="1"/>
      <c r="P2501" s="196"/>
      <c r="Q2501" s="451"/>
      <c r="R2501" s="445"/>
      <c r="S2501" s="445"/>
      <c r="T2501" s="426"/>
      <c r="U2501" s="1"/>
      <c r="V2501" s="1"/>
      <c r="W2501" s="1"/>
      <c r="X2501" s="1"/>
      <c r="Y2501" s="1"/>
      <c r="Z2501" s="1"/>
      <c r="AA2501" s="1"/>
    </row>
    <row r="2502" spans="1:31" customHeight="1" ht="51" s="259" customFormat="1">
      <c r="A2502" s="258"/>
      <c r="B2502" s="241" t="s">
        <v>2941</v>
      </c>
      <c r="C2502" s="181" t="s">
        <v>452</v>
      </c>
      <c r="D2502" s="181" t="s">
        <v>20</v>
      </c>
      <c r="E2502" s="181" t="s">
        <v>512</v>
      </c>
      <c r="F2502" s="587" t="s">
        <v>958</v>
      </c>
      <c r="G2502" s="588"/>
      <c r="H2502" s="588"/>
      <c r="I2502" s="589"/>
      <c r="J2502" s="257" t="s">
        <v>23</v>
      </c>
      <c r="K2502" s="259">
        <f>SUM(L2502:M2502)</f>
        <v>2700</v>
      </c>
      <c r="L2502" s="259">
        <v>2700</v>
      </c>
      <c r="N2502" s="260"/>
      <c r="O2502" s="1"/>
      <c r="P2502" s="196"/>
      <c r="Q2502" s="451"/>
      <c r="R2502" s="445"/>
      <c r="S2502" s="445"/>
      <c r="T2502" s="426"/>
      <c r="U2502" s="1"/>
      <c r="V2502" s="1"/>
      <c r="W2502" s="1"/>
      <c r="X2502" s="1"/>
      <c r="Y2502" s="1"/>
      <c r="Z2502" s="1"/>
      <c r="AA2502" s="1"/>
    </row>
    <row r="2503" spans="1:31" customHeight="1" ht="51" s="259" customFormat="1">
      <c r="A2503" s="258"/>
      <c r="B2503" s="241" t="s">
        <v>2942</v>
      </c>
      <c r="C2503" s="181" t="s">
        <v>452</v>
      </c>
      <c r="D2503" s="181" t="s">
        <v>20</v>
      </c>
      <c r="E2503" s="181" t="s">
        <v>512</v>
      </c>
      <c r="F2503" s="587" t="s">
        <v>958</v>
      </c>
      <c r="G2503" s="588"/>
      <c r="H2503" s="588"/>
      <c r="I2503" s="589"/>
      <c r="J2503" s="257" t="s">
        <v>23</v>
      </c>
      <c r="K2503" s="259">
        <f>SUM(L2503:M2503)</f>
        <v>4500</v>
      </c>
      <c r="L2503" s="259">
        <v>4500</v>
      </c>
      <c r="N2503" s="260"/>
      <c r="O2503" s="1"/>
      <c r="P2503" s="196"/>
      <c r="Q2503" s="451"/>
      <c r="R2503" s="445"/>
      <c r="S2503" s="445"/>
      <c r="T2503" s="426"/>
      <c r="U2503" s="1"/>
      <c r="V2503" s="1"/>
      <c r="W2503" s="1"/>
      <c r="X2503" s="1"/>
      <c r="Y2503" s="1"/>
      <c r="Z2503" s="1"/>
      <c r="AA2503" s="1"/>
    </row>
    <row r="2504" spans="1:31" customHeight="1" ht="51" s="259" customFormat="1">
      <c r="A2504" s="258"/>
      <c r="B2504" s="241" t="s">
        <v>2943</v>
      </c>
      <c r="C2504" s="181" t="s">
        <v>452</v>
      </c>
      <c r="D2504" s="181" t="s">
        <v>20</v>
      </c>
      <c r="E2504" s="181" t="s">
        <v>512</v>
      </c>
      <c r="F2504" s="587" t="s">
        <v>958</v>
      </c>
      <c r="G2504" s="588"/>
      <c r="H2504" s="588"/>
      <c r="I2504" s="589"/>
      <c r="J2504" s="257" t="s">
        <v>23</v>
      </c>
      <c r="K2504" s="259">
        <f>SUM(L2504:M2504)</f>
        <v>14850</v>
      </c>
      <c r="L2504" s="259">
        <v>14850</v>
      </c>
      <c r="N2504" s="260"/>
      <c r="O2504" s="1"/>
      <c r="P2504" s="196"/>
      <c r="Q2504" s="451"/>
      <c r="R2504" s="445"/>
      <c r="S2504" s="445"/>
      <c r="T2504" s="426"/>
      <c r="U2504" s="1"/>
      <c r="V2504" s="1"/>
      <c r="W2504" s="1"/>
      <c r="X2504" s="1"/>
      <c r="Y2504" s="1"/>
      <c r="Z2504" s="1"/>
      <c r="AA2504" s="1"/>
    </row>
    <row r="2505" spans="1:31" customHeight="1" ht="51" s="259" customFormat="1">
      <c r="A2505" s="258"/>
      <c r="B2505" s="241" t="s">
        <v>2944</v>
      </c>
      <c r="C2505" s="181" t="s">
        <v>452</v>
      </c>
      <c r="D2505" s="181" t="s">
        <v>20</v>
      </c>
      <c r="E2505" s="181" t="s">
        <v>512</v>
      </c>
      <c r="F2505" s="587" t="s">
        <v>958</v>
      </c>
      <c r="G2505" s="588"/>
      <c r="H2505" s="588"/>
      <c r="I2505" s="589"/>
      <c r="J2505" s="257" t="s">
        <v>23</v>
      </c>
      <c r="K2505" s="259">
        <f>SUM(L2505:M2505)</f>
        <v>2025</v>
      </c>
      <c r="L2505" s="259">
        <v>2025</v>
      </c>
      <c r="N2505" s="260"/>
      <c r="O2505" s="1"/>
      <c r="P2505" s="196"/>
      <c r="Q2505" s="451"/>
      <c r="R2505" s="445"/>
      <c r="S2505" s="445"/>
      <c r="T2505" s="426"/>
      <c r="U2505" s="1"/>
      <c r="V2505" s="1"/>
      <c r="W2505" s="1"/>
      <c r="X2505" s="1"/>
      <c r="Y2505" s="1"/>
      <c r="Z2505" s="1"/>
      <c r="AA2505" s="1"/>
    </row>
    <row r="2506" spans="1:31" customHeight="1" ht="51" s="259" customFormat="1">
      <c r="A2506" s="258"/>
      <c r="B2506" s="241" t="s">
        <v>2945</v>
      </c>
      <c r="C2506" s="181" t="s">
        <v>452</v>
      </c>
      <c r="D2506" s="181" t="s">
        <v>20</v>
      </c>
      <c r="E2506" s="181" t="s">
        <v>512</v>
      </c>
      <c r="F2506" s="587" t="s">
        <v>958</v>
      </c>
      <c r="G2506" s="588"/>
      <c r="H2506" s="588"/>
      <c r="I2506" s="589"/>
      <c r="J2506" s="257" t="s">
        <v>23</v>
      </c>
      <c r="K2506" s="259">
        <f>SUM(L2506:M2506)</f>
        <v>31500</v>
      </c>
      <c r="L2506" s="259">
        <v>31500</v>
      </c>
      <c r="N2506" s="260"/>
      <c r="O2506" s="1"/>
      <c r="P2506" s="196"/>
      <c r="Q2506" s="451"/>
      <c r="R2506" s="445"/>
      <c r="S2506" s="445"/>
      <c r="T2506" s="426"/>
      <c r="U2506" s="1"/>
      <c r="V2506" s="1"/>
      <c r="W2506" s="1"/>
      <c r="X2506" s="1"/>
      <c r="Y2506" s="1"/>
      <c r="Z2506" s="1"/>
      <c r="AA2506" s="1"/>
    </row>
    <row r="2507" spans="1:31" customHeight="1" ht="51" s="259" customFormat="1">
      <c r="A2507" s="258"/>
      <c r="B2507" s="241" t="s">
        <v>2946</v>
      </c>
      <c r="C2507" s="181" t="s">
        <v>452</v>
      </c>
      <c r="D2507" s="181" t="s">
        <v>20</v>
      </c>
      <c r="E2507" s="181" t="s">
        <v>512</v>
      </c>
      <c r="F2507" s="587" t="s">
        <v>958</v>
      </c>
      <c r="G2507" s="588"/>
      <c r="H2507" s="588"/>
      <c r="I2507" s="589"/>
      <c r="J2507" s="257" t="s">
        <v>23</v>
      </c>
      <c r="K2507" s="259">
        <f>SUM(L2507:M2507)</f>
        <v>3600</v>
      </c>
      <c r="L2507" s="259">
        <v>3600</v>
      </c>
      <c r="N2507" s="260"/>
      <c r="O2507" s="1"/>
      <c r="P2507" s="196"/>
      <c r="Q2507" s="451"/>
      <c r="R2507" s="445"/>
      <c r="S2507" s="445"/>
      <c r="T2507" s="426"/>
      <c r="U2507" s="1"/>
      <c r="V2507" s="1"/>
      <c r="W2507" s="1"/>
      <c r="X2507" s="1"/>
      <c r="Y2507" s="1"/>
      <c r="Z2507" s="1"/>
      <c r="AA2507" s="1"/>
    </row>
    <row r="2508" spans="1:31" customHeight="1" ht="51" s="259" customFormat="1">
      <c r="A2508" s="258"/>
      <c r="B2508" s="241" t="s">
        <v>2947</v>
      </c>
      <c r="C2508" s="181" t="s">
        <v>452</v>
      </c>
      <c r="D2508" s="181" t="s">
        <v>20</v>
      </c>
      <c r="E2508" s="181" t="s">
        <v>512</v>
      </c>
      <c r="F2508" s="587" t="s">
        <v>958</v>
      </c>
      <c r="G2508" s="588"/>
      <c r="H2508" s="588"/>
      <c r="I2508" s="589"/>
      <c r="J2508" s="257" t="s">
        <v>23</v>
      </c>
      <c r="K2508" s="259">
        <f>SUM(L2508:M2508)</f>
        <v>30600</v>
      </c>
      <c r="L2508" s="259">
        <v>30600</v>
      </c>
      <c r="N2508" s="260"/>
      <c r="O2508" s="1"/>
      <c r="P2508" s="196"/>
      <c r="Q2508" s="451"/>
      <c r="R2508" s="445"/>
      <c r="S2508" s="445"/>
      <c r="T2508" s="426"/>
      <c r="U2508" s="1"/>
      <c r="V2508" s="1"/>
      <c r="W2508" s="1"/>
      <c r="X2508" s="1"/>
      <c r="Y2508" s="1"/>
      <c r="Z2508" s="1"/>
      <c r="AA2508" s="1"/>
    </row>
    <row r="2509" spans="1:31" customHeight="1" ht="51" s="259" customFormat="1">
      <c r="A2509" s="258"/>
      <c r="B2509" s="241" t="s">
        <v>2948</v>
      </c>
      <c r="C2509" s="181" t="s">
        <v>452</v>
      </c>
      <c r="D2509" s="181" t="s">
        <v>20</v>
      </c>
      <c r="E2509" s="181" t="s">
        <v>512</v>
      </c>
      <c r="F2509" s="587" t="s">
        <v>958</v>
      </c>
      <c r="G2509" s="588"/>
      <c r="H2509" s="588"/>
      <c r="I2509" s="589"/>
      <c r="J2509" s="257" t="s">
        <v>23</v>
      </c>
      <c r="K2509" s="259">
        <f>SUM(L2509:M2509)</f>
        <v>900</v>
      </c>
      <c r="L2509" s="259">
        <v>900</v>
      </c>
      <c r="N2509" s="260"/>
      <c r="O2509" s="1"/>
      <c r="P2509" s="196"/>
      <c r="Q2509" s="451"/>
      <c r="R2509" s="445"/>
      <c r="S2509" s="445"/>
      <c r="T2509" s="426"/>
      <c r="U2509" s="1"/>
      <c r="V2509" s="1"/>
      <c r="W2509" s="1"/>
      <c r="X2509" s="1"/>
      <c r="Y2509" s="1"/>
      <c r="Z2509" s="1"/>
      <c r="AA2509" s="1"/>
    </row>
    <row r="2510" spans="1:31" customHeight="1" ht="51" s="259" customFormat="1">
      <c r="A2510" s="258"/>
      <c r="B2510" s="241" t="s">
        <v>2949</v>
      </c>
      <c r="C2510" s="181" t="s">
        <v>452</v>
      </c>
      <c r="D2510" s="181" t="s">
        <v>20</v>
      </c>
      <c r="E2510" s="181" t="s">
        <v>512</v>
      </c>
      <c r="F2510" s="587" t="s">
        <v>958</v>
      </c>
      <c r="G2510" s="588"/>
      <c r="H2510" s="588"/>
      <c r="I2510" s="589"/>
      <c r="J2510" s="257" t="s">
        <v>23</v>
      </c>
      <c r="K2510" s="259">
        <f>SUM(L2510:M2510)</f>
        <v>945</v>
      </c>
      <c r="L2510" s="259">
        <v>945</v>
      </c>
      <c r="N2510" s="260"/>
      <c r="O2510" s="1"/>
      <c r="P2510" s="196"/>
      <c r="Q2510" s="451"/>
      <c r="R2510" s="445"/>
      <c r="S2510" s="445"/>
      <c r="T2510" s="426"/>
      <c r="U2510" s="1"/>
      <c r="V2510" s="1"/>
      <c r="W2510" s="1"/>
      <c r="X2510" s="1"/>
      <c r="Y2510" s="1"/>
      <c r="Z2510" s="1"/>
      <c r="AA2510" s="1"/>
    </row>
    <row r="2511" spans="1:31" customHeight="1" ht="51" s="259" customFormat="1">
      <c r="A2511" s="258"/>
      <c r="B2511" s="241" t="s">
        <v>2950</v>
      </c>
      <c r="C2511" s="181" t="s">
        <v>452</v>
      </c>
      <c r="D2511" s="181" t="s">
        <v>20</v>
      </c>
      <c r="E2511" s="181" t="s">
        <v>512</v>
      </c>
      <c r="F2511" s="587" t="s">
        <v>958</v>
      </c>
      <c r="G2511" s="588"/>
      <c r="H2511" s="588"/>
      <c r="I2511" s="589"/>
      <c r="J2511" s="257" t="s">
        <v>23</v>
      </c>
      <c r="K2511" s="259">
        <f>SUM(L2511:M2511)</f>
        <v>3240</v>
      </c>
      <c r="L2511" s="259">
        <v>3240</v>
      </c>
      <c r="N2511" s="260"/>
      <c r="O2511" s="1"/>
      <c r="P2511" s="196"/>
      <c r="Q2511" s="451"/>
      <c r="R2511" s="445"/>
      <c r="S2511" s="445"/>
      <c r="T2511" s="426"/>
      <c r="U2511" s="1"/>
      <c r="V2511" s="1"/>
      <c r="W2511" s="1"/>
      <c r="X2511" s="1"/>
      <c r="Y2511" s="1"/>
      <c r="Z2511" s="1"/>
      <c r="AA2511" s="1"/>
    </row>
    <row r="2512" spans="1:31" customHeight="1" ht="51" s="259" customFormat="1">
      <c r="A2512" s="258"/>
      <c r="B2512" s="241" t="s">
        <v>2951</v>
      </c>
      <c r="C2512" s="181" t="s">
        <v>452</v>
      </c>
      <c r="D2512" s="181" t="s">
        <v>20</v>
      </c>
      <c r="E2512" s="181" t="s">
        <v>512</v>
      </c>
      <c r="F2512" s="587" t="s">
        <v>958</v>
      </c>
      <c r="G2512" s="588"/>
      <c r="H2512" s="588"/>
      <c r="I2512" s="589"/>
      <c r="J2512" s="257" t="s">
        <v>23</v>
      </c>
      <c r="K2512" s="259">
        <f>SUM(L2512:M2512)</f>
        <v>5400</v>
      </c>
      <c r="L2512" s="259">
        <v>5400</v>
      </c>
      <c r="N2512" s="260"/>
      <c r="O2512" s="1"/>
      <c r="P2512" s="196"/>
      <c r="Q2512" s="451"/>
      <c r="R2512" s="445"/>
      <c r="S2512" s="445"/>
      <c r="T2512" s="426"/>
      <c r="U2512" s="1"/>
      <c r="V2512" s="1"/>
      <c r="W2512" s="1"/>
      <c r="X2512" s="1"/>
      <c r="Y2512" s="1"/>
      <c r="Z2512" s="1"/>
      <c r="AA2512" s="1"/>
    </row>
    <row r="2513" spans="1:31" customHeight="1" ht="51" s="259" customFormat="1">
      <c r="A2513" s="258"/>
      <c r="B2513" s="241" t="s">
        <v>2952</v>
      </c>
      <c r="C2513" s="181" t="s">
        <v>452</v>
      </c>
      <c r="D2513" s="181" t="s">
        <v>20</v>
      </c>
      <c r="E2513" s="181" t="s">
        <v>512</v>
      </c>
      <c r="F2513" s="587" t="s">
        <v>958</v>
      </c>
      <c r="G2513" s="588"/>
      <c r="H2513" s="588"/>
      <c r="I2513" s="589"/>
      <c r="J2513" s="257" t="s">
        <v>23</v>
      </c>
      <c r="K2513" s="259">
        <f>SUM(L2513:M2513)</f>
        <v>2070</v>
      </c>
      <c r="L2513" s="259">
        <v>2070</v>
      </c>
      <c r="N2513" s="260"/>
      <c r="O2513" s="1"/>
      <c r="P2513" s="196"/>
      <c r="Q2513" s="451"/>
      <c r="R2513" s="445"/>
      <c r="S2513" s="445"/>
      <c r="T2513" s="426"/>
      <c r="U2513" s="1"/>
      <c r="V2513" s="1"/>
      <c r="W2513" s="1"/>
      <c r="X2513" s="1"/>
      <c r="Y2513" s="1"/>
      <c r="Z2513" s="1"/>
      <c r="AA2513" s="1"/>
    </row>
    <row r="2514" spans="1:31" customHeight="1" ht="51" s="259" customFormat="1">
      <c r="A2514" s="258"/>
      <c r="B2514" s="241" t="s">
        <v>2953</v>
      </c>
      <c r="C2514" s="181" t="s">
        <v>452</v>
      </c>
      <c r="D2514" s="181" t="s">
        <v>20</v>
      </c>
      <c r="E2514" s="181" t="s">
        <v>512</v>
      </c>
      <c r="F2514" s="587" t="s">
        <v>958</v>
      </c>
      <c r="G2514" s="588"/>
      <c r="H2514" s="588"/>
      <c r="I2514" s="589"/>
      <c r="J2514" s="257" t="s">
        <v>23</v>
      </c>
      <c r="K2514" s="259">
        <f>SUM(L2514:M2514)</f>
        <v>2700</v>
      </c>
      <c r="L2514" s="259">
        <v>2700</v>
      </c>
      <c r="N2514" s="260"/>
      <c r="O2514" s="1"/>
      <c r="P2514" s="196"/>
      <c r="Q2514" s="451"/>
      <c r="R2514" s="445"/>
      <c r="S2514" s="445"/>
      <c r="T2514" s="426"/>
      <c r="U2514" s="1"/>
      <c r="V2514" s="1"/>
      <c r="W2514" s="1"/>
      <c r="X2514" s="1"/>
      <c r="Y2514" s="1"/>
      <c r="Z2514" s="1"/>
      <c r="AA2514" s="1"/>
    </row>
    <row r="2515" spans="1:31" customHeight="1" ht="51" s="259" customFormat="1">
      <c r="A2515" s="258"/>
      <c r="B2515" s="241" t="s">
        <v>2954</v>
      </c>
      <c r="C2515" s="181" t="s">
        <v>452</v>
      </c>
      <c r="D2515" s="181" t="s">
        <v>20</v>
      </c>
      <c r="E2515" s="181" t="s">
        <v>512</v>
      </c>
      <c r="F2515" s="587" t="s">
        <v>958</v>
      </c>
      <c r="G2515" s="588"/>
      <c r="H2515" s="588"/>
      <c r="I2515" s="589"/>
      <c r="J2515" s="257" t="s">
        <v>23</v>
      </c>
      <c r="K2515" s="259">
        <f>SUM(L2515:M2515)</f>
        <v>240</v>
      </c>
      <c r="L2515" s="259">
        <v>240</v>
      </c>
      <c r="N2515" s="260"/>
      <c r="O2515" s="1"/>
      <c r="P2515" s="196"/>
      <c r="Q2515" s="451"/>
      <c r="R2515" s="445"/>
      <c r="S2515" s="445"/>
      <c r="T2515" s="426"/>
      <c r="U2515" s="1"/>
      <c r="V2515" s="1"/>
      <c r="W2515" s="1"/>
      <c r="X2515" s="1"/>
      <c r="Y2515" s="1"/>
      <c r="Z2515" s="1"/>
      <c r="AA2515" s="1"/>
    </row>
    <row r="2516" spans="1:31" customHeight="1" ht="51" s="259" customFormat="1">
      <c r="A2516" s="258"/>
      <c r="B2516" s="241" t="s">
        <v>2955</v>
      </c>
      <c r="C2516" s="181" t="s">
        <v>452</v>
      </c>
      <c r="D2516" s="181" t="s">
        <v>20</v>
      </c>
      <c r="E2516" s="181" t="s">
        <v>512</v>
      </c>
      <c r="F2516" s="587" t="s">
        <v>958</v>
      </c>
      <c r="G2516" s="588"/>
      <c r="H2516" s="588"/>
      <c r="I2516" s="589"/>
      <c r="J2516" s="257" t="s">
        <v>23</v>
      </c>
      <c r="K2516" s="259">
        <f>SUM(L2516:M2516)</f>
        <v>6750</v>
      </c>
      <c r="L2516" s="259">
        <v>6750</v>
      </c>
      <c r="N2516" s="260"/>
      <c r="O2516" s="1"/>
      <c r="P2516" s="196"/>
      <c r="Q2516" s="451"/>
      <c r="R2516" s="445"/>
      <c r="S2516" s="445"/>
      <c r="T2516" s="426"/>
      <c r="U2516" s="1"/>
      <c r="V2516" s="1"/>
      <c r="W2516" s="1"/>
      <c r="X2516" s="1"/>
      <c r="Y2516" s="1"/>
      <c r="Z2516" s="1"/>
      <c r="AA2516" s="1"/>
    </row>
    <row r="2517" spans="1:31" customHeight="1" ht="51" s="259" customFormat="1">
      <c r="A2517" s="258"/>
      <c r="B2517" s="241" t="s">
        <v>2956</v>
      </c>
      <c r="C2517" s="181" t="s">
        <v>452</v>
      </c>
      <c r="D2517" s="181" t="s">
        <v>20</v>
      </c>
      <c r="E2517" s="181" t="s">
        <v>512</v>
      </c>
      <c r="F2517" s="587" t="s">
        <v>958</v>
      </c>
      <c r="G2517" s="588"/>
      <c r="H2517" s="588"/>
      <c r="I2517" s="589"/>
      <c r="J2517" s="257" t="s">
        <v>23</v>
      </c>
      <c r="K2517" s="259">
        <f>SUM(L2517:M2517)</f>
        <v>8100</v>
      </c>
      <c r="L2517" s="259">
        <v>8100</v>
      </c>
      <c r="N2517" s="260"/>
      <c r="O2517" s="1"/>
      <c r="P2517" s="196"/>
      <c r="Q2517" s="451"/>
      <c r="R2517" s="445"/>
      <c r="S2517" s="445"/>
      <c r="T2517" s="426"/>
      <c r="U2517" s="1"/>
      <c r="V2517" s="1"/>
      <c r="W2517" s="1"/>
      <c r="X2517" s="1"/>
      <c r="Y2517" s="1"/>
      <c r="Z2517" s="1"/>
      <c r="AA2517" s="1"/>
    </row>
    <row r="2518" spans="1:31" customHeight="1" ht="51" s="259" customFormat="1">
      <c r="A2518" s="258"/>
      <c r="B2518" s="241" t="s">
        <v>2957</v>
      </c>
      <c r="C2518" s="181" t="s">
        <v>452</v>
      </c>
      <c r="D2518" s="181" t="s">
        <v>20</v>
      </c>
      <c r="E2518" s="181" t="s">
        <v>512</v>
      </c>
      <c r="F2518" s="587" t="s">
        <v>958</v>
      </c>
      <c r="G2518" s="588"/>
      <c r="H2518" s="588"/>
      <c r="I2518" s="589"/>
      <c r="J2518" s="257" t="s">
        <v>23</v>
      </c>
      <c r="K2518" s="259">
        <f>SUM(L2518:M2518)</f>
        <v>396</v>
      </c>
      <c r="L2518" s="259">
        <v>396</v>
      </c>
      <c r="N2518" s="260"/>
      <c r="O2518" s="1"/>
      <c r="P2518" s="196"/>
      <c r="Q2518" s="451"/>
      <c r="R2518" s="445"/>
      <c r="S2518" s="445"/>
      <c r="T2518" s="426"/>
      <c r="U2518" s="1"/>
      <c r="V2518" s="1"/>
      <c r="W2518" s="1"/>
      <c r="X2518" s="1"/>
      <c r="Y2518" s="1"/>
      <c r="Z2518" s="1"/>
      <c r="AA2518" s="1"/>
    </row>
    <row r="2519" spans="1:31" customHeight="1" ht="51" s="259" customFormat="1">
      <c r="A2519" s="258"/>
      <c r="B2519" s="241" t="s">
        <v>2958</v>
      </c>
      <c r="C2519" s="181" t="s">
        <v>452</v>
      </c>
      <c r="D2519" s="181" t="s">
        <v>20</v>
      </c>
      <c r="E2519" s="181" t="s">
        <v>512</v>
      </c>
      <c r="F2519" s="587" t="s">
        <v>958</v>
      </c>
      <c r="G2519" s="588"/>
      <c r="H2519" s="588"/>
      <c r="I2519" s="589"/>
      <c r="J2519" s="257" t="s">
        <v>23</v>
      </c>
      <c r="K2519" s="259">
        <f>SUM(L2519:M2519)</f>
        <v>2250</v>
      </c>
      <c r="L2519" s="259">
        <v>2250</v>
      </c>
      <c r="N2519" s="260"/>
      <c r="O2519" s="1"/>
      <c r="P2519" s="196"/>
      <c r="Q2519" s="451"/>
      <c r="R2519" s="445"/>
      <c r="S2519" s="445"/>
      <c r="T2519" s="426"/>
      <c r="U2519" s="1"/>
      <c r="V2519" s="1"/>
      <c r="W2519" s="1"/>
      <c r="X2519" s="1"/>
      <c r="Y2519" s="1"/>
      <c r="Z2519" s="1"/>
      <c r="AA2519" s="1"/>
    </row>
    <row r="2520" spans="1:31" customHeight="1" ht="51" s="259" customFormat="1">
      <c r="A2520" s="258"/>
      <c r="B2520" s="241" t="s">
        <v>2959</v>
      </c>
      <c r="C2520" s="181" t="s">
        <v>452</v>
      </c>
      <c r="D2520" s="181" t="s">
        <v>20</v>
      </c>
      <c r="E2520" s="181" t="s">
        <v>512</v>
      </c>
      <c r="F2520" s="587" t="s">
        <v>958</v>
      </c>
      <c r="G2520" s="588"/>
      <c r="H2520" s="588"/>
      <c r="I2520" s="589"/>
      <c r="J2520" s="257" t="s">
        <v>23</v>
      </c>
      <c r="K2520" s="259">
        <f>SUM(L2520:M2520)</f>
        <v>2700</v>
      </c>
      <c r="L2520" s="259">
        <v>2700</v>
      </c>
      <c r="N2520" s="260"/>
      <c r="O2520" s="1"/>
      <c r="P2520" s="196"/>
      <c r="Q2520" s="451"/>
      <c r="R2520" s="445"/>
      <c r="S2520" s="445"/>
      <c r="T2520" s="426"/>
      <c r="U2520" s="1"/>
      <c r="V2520" s="1"/>
      <c r="W2520" s="1"/>
      <c r="X2520" s="1"/>
      <c r="Y2520" s="1"/>
      <c r="Z2520" s="1"/>
      <c r="AA2520" s="1"/>
    </row>
    <row r="2521" spans="1:31" customHeight="1" ht="51" s="259" customFormat="1">
      <c r="A2521" s="258"/>
      <c r="B2521" s="241" t="s">
        <v>2960</v>
      </c>
      <c r="C2521" s="181" t="s">
        <v>452</v>
      </c>
      <c r="D2521" s="181" t="s">
        <v>20</v>
      </c>
      <c r="E2521" s="181" t="s">
        <v>512</v>
      </c>
      <c r="F2521" s="587" t="s">
        <v>958</v>
      </c>
      <c r="G2521" s="588"/>
      <c r="H2521" s="588"/>
      <c r="I2521" s="589"/>
      <c r="J2521" s="257" t="s">
        <v>23</v>
      </c>
      <c r="K2521" s="259">
        <f>SUM(L2521:M2521)</f>
        <v>4860</v>
      </c>
      <c r="L2521" s="259">
        <v>4860</v>
      </c>
      <c r="N2521" s="260"/>
      <c r="O2521" s="1"/>
      <c r="P2521" s="196"/>
      <c r="Q2521" s="451"/>
      <c r="R2521" s="445"/>
      <c r="S2521" s="445"/>
      <c r="T2521" s="426"/>
      <c r="U2521" s="1"/>
      <c r="V2521" s="1"/>
      <c r="W2521" s="1"/>
      <c r="X2521" s="1"/>
      <c r="Y2521" s="1"/>
      <c r="Z2521" s="1"/>
      <c r="AA2521" s="1"/>
    </row>
    <row r="2522" spans="1:31" customHeight="1" ht="51" s="259" customFormat="1">
      <c r="A2522" s="258"/>
      <c r="B2522" s="241" t="s">
        <v>2961</v>
      </c>
      <c r="C2522" s="181" t="s">
        <v>452</v>
      </c>
      <c r="D2522" s="181" t="s">
        <v>20</v>
      </c>
      <c r="E2522" s="181" t="s">
        <v>512</v>
      </c>
      <c r="F2522" s="587" t="s">
        <v>958</v>
      </c>
      <c r="G2522" s="588"/>
      <c r="H2522" s="588"/>
      <c r="I2522" s="589"/>
      <c r="J2522" s="257" t="s">
        <v>23</v>
      </c>
      <c r="K2522" s="259">
        <f>SUM(L2522:M2522)</f>
        <v>1620</v>
      </c>
      <c r="L2522" s="259">
        <v>1620</v>
      </c>
      <c r="N2522" s="260"/>
      <c r="O2522" s="1"/>
      <c r="P2522" s="196"/>
      <c r="Q2522" s="451"/>
      <c r="R2522" s="445"/>
      <c r="S2522" s="445"/>
      <c r="T2522" s="426"/>
      <c r="U2522" s="1"/>
      <c r="V2522" s="1"/>
      <c r="W2522" s="1"/>
      <c r="X2522" s="1"/>
      <c r="Y2522" s="1"/>
      <c r="Z2522" s="1"/>
      <c r="AA2522" s="1"/>
    </row>
    <row r="2523" spans="1:31" customHeight="1" ht="51" s="259" customFormat="1">
      <c r="A2523" s="258"/>
      <c r="B2523" s="241" t="s">
        <v>2962</v>
      </c>
      <c r="C2523" s="181" t="s">
        <v>452</v>
      </c>
      <c r="D2523" s="181" t="s">
        <v>20</v>
      </c>
      <c r="E2523" s="181" t="s">
        <v>512</v>
      </c>
      <c r="F2523" s="587" t="s">
        <v>958</v>
      </c>
      <c r="G2523" s="588"/>
      <c r="H2523" s="588"/>
      <c r="I2523" s="589"/>
      <c r="J2523" s="257" t="s">
        <v>23</v>
      </c>
      <c r="K2523" s="259">
        <f>SUM(L2523:M2523)</f>
        <v>3200</v>
      </c>
      <c r="L2523" s="259">
        <v>3200</v>
      </c>
      <c r="N2523" s="260"/>
      <c r="O2523" s="1"/>
      <c r="P2523" s="196"/>
      <c r="Q2523" s="451"/>
      <c r="R2523" s="445"/>
      <c r="S2523" s="445"/>
      <c r="T2523" s="426"/>
      <c r="U2523" s="1"/>
      <c r="V2523" s="1"/>
      <c r="W2523" s="1"/>
      <c r="X2523" s="1"/>
      <c r="Y2523" s="1"/>
      <c r="Z2523" s="1"/>
      <c r="AA2523" s="1"/>
    </row>
    <row r="2524" spans="1:31" customHeight="1" ht="51" s="259" customFormat="1">
      <c r="A2524" s="258"/>
      <c r="B2524" s="241" t="s">
        <v>2963</v>
      </c>
      <c r="C2524" s="181" t="s">
        <v>452</v>
      </c>
      <c r="D2524" s="181" t="s">
        <v>20</v>
      </c>
      <c r="E2524" s="181" t="s">
        <v>512</v>
      </c>
      <c r="F2524" s="587" t="s">
        <v>958</v>
      </c>
      <c r="G2524" s="588"/>
      <c r="H2524" s="588"/>
      <c r="I2524" s="589"/>
      <c r="J2524" s="257" t="s">
        <v>23</v>
      </c>
      <c r="K2524" s="259">
        <f>SUM(L2524:M2524)</f>
        <v>10327.5</v>
      </c>
      <c r="L2524" s="259">
        <v>10327.5</v>
      </c>
      <c r="N2524" s="260"/>
      <c r="O2524" s="1"/>
      <c r="P2524" s="196"/>
      <c r="Q2524" s="451"/>
      <c r="R2524" s="445"/>
      <c r="S2524" s="445"/>
      <c r="T2524" s="426"/>
      <c r="U2524" s="1"/>
      <c r="V2524" s="1"/>
      <c r="W2524" s="1"/>
      <c r="X2524" s="1"/>
      <c r="Y2524" s="1"/>
      <c r="Z2524" s="1"/>
      <c r="AA2524" s="1"/>
    </row>
    <row r="2525" spans="1:31" s="259" customFormat="1">
      <c r="A2525" s="258"/>
      <c r="B2525" s="231" t="s">
        <v>2964</v>
      </c>
      <c r="C2525" s="257"/>
      <c r="D2525" s="258"/>
      <c r="E2525" s="226"/>
      <c r="F2525" s="587"/>
      <c r="G2525" s="588"/>
      <c r="H2525" s="588"/>
      <c r="I2525" s="589"/>
      <c r="J2525" s="258"/>
      <c r="N2525" s="260"/>
      <c r="O2525" s="1"/>
      <c r="P2525" s="196"/>
      <c r="Q2525" s="451"/>
      <c r="R2525" s="445"/>
      <c r="S2525" s="445"/>
      <c r="T2525" s="426"/>
      <c r="U2525" s="1"/>
      <c r="V2525" s="1"/>
      <c r="W2525" s="1"/>
      <c r="X2525" s="1"/>
      <c r="Y2525" s="1"/>
      <c r="Z2525" s="1"/>
      <c r="AA2525" s="1"/>
    </row>
    <row r="2526" spans="1:31" customHeight="1" ht="51" s="259" customFormat="1">
      <c r="A2526" s="258"/>
      <c r="B2526" s="241" t="s">
        <v>2850</v>
      </c>
      <c r="C2526" s="181" t="s">
        <v>452</v>
      </c>
      <c r="D2526" s="181" t="s">
        <v>20</v>
      </c>
      <c r="E2526" s="181" t="s">
        <v>512</v>
      </c>
      <c r="F2526" s="587" t="s">
        <v>958</v>
      </c>
      <c r="G2526" s="588"/>
      <c r="H2526" s="588"/>
      <c r="I2526" s="589"/>
      <c r="J2526" s="257" t="s">
        <v>23</v>
      </c>
      <c r="K2526" s="259">
        <f>SUM(L2526:M2526)</f>
        <v>2088</v>
      </c>
      <c r="L2526" s="259">
        <v>2088</v>
      </c>
      <c r="N2526" s="260"/>
      <c r="O2526" s="1"/>
      <c r="P2526" s="196"/>
      <c r="Q2526" s="451"/>
      <c r="R2526" s="445"/>
      <c r="S2526" s="445"/>
      <c r="T2526" s="426"/>
      <c r="U2526" s="1"/>
      <c r="V2526" s="1"/>
      <c r="W2526" s="1"/>
      <c r="X2526" s="1"/>
      <c r="Y2526" s="1"/>
      <c r="Z2526" s="1"/>
      <c r="AA2526" s="1"/>
    </row>
    <row r="2527" spans="1:31" customHeight="1" ht="51" s="259" customFormat="1">
      <c r="A2527" s="258"/>
      <c r="B2527" s="241" t="s">
        <v>2851</v>
      </c>
      <c r="C2527" s="181" t="s">
        <v>452</v>
      </c>
      <c r="D2527" s="181" t="s">
        <v>20</v>
      </c>
      <c r="E2527" s="181" t="s">
        <v>512</v>
      </c>
      <c r="F2527" s="587" t="s">
        <v>958</v>
      </c>
      <c r="G2527" s="588"/>
      <c r="H2527" s="588"/>
      <c r="I2527" s="589"/>
      <c r="J2527" s="257" t="s">
        <v>23</v>
      </c>
      <c r="K2527" s="259">
        <f>SUM(L2527:M2527)</f>
        <v>648</v>
      </c>
      <c r="L2527" s="259">
        <v>648</v>
      </c>
      <c r="N2527" s="260"/>
      <c r="O2527" s="1"/>
      <c r="P2527" s="196"/>
      <c r="Q2527" s="451"/>
      <c r="R2527" s="445"/>
      <c r="S2527" s="445"/>
      <c r="T2527" s="426"/>
      <c r="U2527" s="1"/>
      <c r="V2527" s="1"/>
      <c r="W2527" s="1"/>
      <c r="X2527" s="1"/>
      <c r="Y2527" s="1"/>
      <c r="Z2527" s="1"/>
      <c r="AA2527" s="1"/>
    </row>
    <row r="2528" spans="1:31" customHeight="1" ht="51" s="259" customFormat="1">
      <c r="A2528" s="258"/>
      <c r="B2528" s="241" t="s">
        <v>2852</v>
      </c>
      <c r="C2528" s="181" t="s">
        <v>452</v>
      </c>
      <c r="D2528" s="181" t="s">
        <v>20</v>
      </c>
      <c r="E2528" s="181" t="s">
        <v>512</v>
      </c>
      <c r="F2528" s="587" t="s">
        <v>958</v>
      </c>
      <c r="G2528" s="588"/>
      <c r="H2528" s="588"/>
      <c r="I2528" s="589"/>
      <c r="J2528" s="257" t="s">
        <v>23</v>
      </c>
      <c r="K2528" s="259">
        <f>SUM(L2528:M2528)</f>
        <v>540</v>
      </c>
      <c r="L2528" s="259">
        <v>540</v>
      </c>
      <c r="N2528" s="260"/>
      <c r="O2528" s="1"/>
      <c r="P2528" s="196"/>
      <c r="Q2528" s="451"/>
      <c r="R2528" s="445"/>
      <c r="S2528" s="445"/>
      <c r="T2528" s="426"/>
      <c r="U2528" s="1"/>
      <c r="V2528" s="1"/>
      <c r="W2528" s="1"/>
      <c r="X2528" s="1"/>
      <c r="Y2528" s="1"/>
      <c r="Z2528" s="1"/>
      <c r="AA2528" s="1"/>
    </row>
    <row r="2529" spans="1:31" customHeight="1" ht="51" s="259" customFormat="1">
      <c r="A2529" s="258"/>
      <c r="B2529" s="241" t="s">
        <v>2853</v>
      </c>
      <c r="C2529" s="181" t="s">
        <v>452</v>
      </c>
      <c r="D2529" s="181" t="s">
        <v>20</v>
      </c>
      <c r="E2529" s="181" t="s">
        <v>512</v>
      </c>
      <c r="F2529" s="587" t="s">
        <v>958</v>
      </c>
      <c r="G2529" s="588"/>
      <c r="H2529" s="588"/>
      <c r="I2529" s="589"/>
      <c r="J2529" s="257" t="s">
        <v>23</v>
      </c>
      <c r="K2529" s="259">
        <f>SUM(L2529:M2529)</f>
        <v>405</v>
      </c>
      <c r="L2529" s="259">
        <v>405</v>
      </c>
      <c r="N2529" s="260"/>
      <c r="O2529" s="1"/>
      <c r="P2529" s="196"/>
      <c r="Q2529" s="451"/>
      <c r="R2529" s="445"/>
      <c r="S2529" s="445"/>
      <c r="T2529" s="426"/>
      <c r="U2529" s="1"/>
      <c r="V2529" s="1"/>
      <c r="W2529" s="1"/>
      <c r="X2529" s="1"/>
      <c r="Y2529" s="1"/>
      <c r="Z2529" s="1"/>
      <c r="AA2529" s="1"/>
    </row>
    <row r="2530" spans="1:31" customHeight="1" ht="51" s="259" customFormat="1">
      <c r="A2530" s="258"/>
      <c r="B2530" s="241" t="s">
        <v>2854</v>
      </c>
      <c r="C2530" s="181" t="s">
        <v>452</v>
      </c>
      <c r="D2530" s="181" t="s">
        <v>20</v>
      </c>
      <c r="E2530" s="181" t="s">
        <v>512</v>
      </c>
      <c r="F2530" s="587" t="s">
        <v>958</v>
      </c>
      <c r="G2530" s="588"/>
      <c r="H2530" s="588"/>
      <c r="I2530" s="589"/>
      <c r="J2530" s="257" t="s">
        <v>23</v>
      </c>
      <c r="K2530" s="259">
        <f>SUM(L2530:M2530)</f>
        <v>2250</v>
      </c>
      <c r="L2530" s="259">
        <v>2250</v>
      </c>
      <c r="N2530" s="260"/>
      <c r="O2530" s="1"/>
      <c r="P2530" s="196"/>
      <c r="Q2530" s="451"/>
      <c r="R2530" s="445"/>
      <c r="S2530" s="445"/>
      <c r="T2530" s="426"/>
      <c r="U2530" s="1"/>
      <c r="V2530" s="1"/>
      <c r="W2530" s="1"/>
      <c r="X2530" s="1"/>
      <c r="Y2530" s="1"/>
      <c r="Z2530" s="1"/>
      <c r="AA2530" s="1"/>
    </row>
    <row r="2531" spans="1:31" customHeight="1" ht="51" s="259" customFormat="1">
      <c r="A2531" s="258"/>
      <c r="B2531" s="241" t="s">
        <v>2855</v>
      </c>
      <c r="C2531" s="181" t="s">
        <v>452</v>
      </c>
      <c r="D2531" s="181" t="s">
        <v>20</v>
      </c>
      <c r="E2531" s="181" t="s">
        <v>512</v>
      </c>
      <c r="F2531" s="587" t="s">
        <v>958</v>
      </c>
      <c r="G2531" s="588"/>
      <c r="H2531" s="588"/>
      <c r="I2531" s="589"/>
      <c r="J2531" s="257" t="s">
        <v>23</v>
      </c>
      <c r="K2531" s="259">
        <f>SUM(L2531:M2531)</f>
        <v>1683</v>
      </c>
      <c r="L2531" s="259">
        <v>1683</v>
      </c>
      <c r="N2531" s="260"/>
      <c r="O2531" s="1"/>
      <c r="P2531" s="196"/>
      <c r="Q2531" s="451"/>
      <c r="R2531" s="445"/>
      <c r="S2531" s="445"/>
      <c r="T2531" s="426"/>
      <c r="U2531" s="1"/>
      <c r="V2531" s="1"/>
      <c r="W2531" s="1"/>
      <c r="X2531" s="1"/>
      <c r="Y2531" s="1"/>
      <c r="Z2531" s="1"/>
      <c r="AA2531" s="1"/>
    </row>
    <row r="2532" spans="1:31" customHeight="1" ht="51" s="259" customFormat="1">
      <c r="A2532" s="258"/>
      <c r="B2532" s="241" t="s">
        <v>2856</v>
      </c>
      <c r="C2532" s="181" t="s">
        <v>452</v>
      </c>
      <c r="D2532" s="181" t="s">
        <v>20</v>
      </c>
      <c r="E2532" s="181" t="s">
        <v>512</v>
      </c>
      <c r="F2532" s="587" t="s">
        <v>958</v>
      </c>
      <c r="G2532" s="588"/>
      <c r="H2532" s="588"/>
      <c r="I2532" s="589"/>
      <c r="J2532" s="257" t="s">
        <v>23</v>
      </c>
      <c r="K2532" s="259">
        <f>SUM(L2532:M2532)</f>
        <v>1350</v>
      </c>
      <c r="L2532" s="259">
        <v>1350</v>
      </c>
      <c r="N2532" s="260"/>
      <c r="O2532" s="1"/>
      <c r="P2532" s="196"/>
      <c r="Q2532" s="451"/>
      <c r="R2532" s="445"/>
      <c r="S2532" s="445"/>
      <c r="T2532" s="426"/>
      <c r="U2532" s="1"/>
      <c r="V2532" s="1"/>
      <c r="W2532" s="1"/>
      <c r="X2532" s="1"/>
      <c r="Y2532" s="1"/>
      <c r="Z2532" s="1"/>
      <c r="AA2532" s="1"/>
    </row>
    <row r="2533" spans="1:31" customHeight="1" ht="51" s="259" customFormat="1">
      <c r="A2533" s="258"/>
      <c r="B2533" s="241" t="s">
        <v>2857</v>
      </c>
      <c r="C2533" s="181" t="s">
        <v>452</v>
      </c>
      <c r="D2533" s="181" t="s">
        <v>20</v>
      </c>
      <c r="E2533" s="181" t="s">
        <v>512</v>
      </c>
      <c r="F2533" s="587" t="s">
        <v>958</v>
      </c>
      <c r="G2533" s="588"/>
      <c r="H2533" s="588"/>
      <c r="I2533" s="589"/>
      <c r="J2533" s="257" t="s">
        <v>23</v>
      </c>
      <c r="K2533" s="259">
        <f>SUM(L2533:M2533)</f>
        <v>31500</v>
      </c>
      <c r="L2533" s="259">
        <v>31500</v>
      </c>
      <c r="N2533" s="260"/>
      <c r="O2533" s="1"/>
      <c r="P2533" s="196"/>
      <c r="Q2533" s="451"/>
      <c r="R2533" s="445"/>
      <c r="S2533" s="445"/>
      <c r="T2533" s="426"/>
      <c r="U2533" s="1"/>
      <c r="V2533" s="1"/>
      <c r="W2533" s="1"/>
      <c r="X2533" s="1"/>
      <c r="Y2533" s="1"/>
      <c r="Z2533" s="1"/>
      <c r="AA2533" s="1"/>
    </row>
    <row r="2534" spans="1:31" customHeight="1" ht="51" s="259" customFormat="1">
      <c r="A2534" s="258"/>
      <c r="B2534" s="241" t="s">
        <v>2858</v>
      </c>
      <c r="C2534" s="181" t="s">
        <v>452</v>
      </c>
      <c r="D2534" s="181" t="s">
        <v>20</v>
      </c>
      <c r="E2534" s="181" t="s">
        <v>512</v>
      </c>
      <c r="F2534" s="587" t="s">
        <v>958</v>
      </c>
      <c r="G2534" s="588"/>
      <c r="H2534" s="588"/>
      <c r="I2534" s="589"/>
      <c r="J2534" s="257" t="s">
        <v>23</v>
      </c>
      <c r="K2534" s="259">
        <f>SUM(L2534:M2534)</f>
        <v>3654</v>
      </c>
      <c r="L2534" s="259">
        <v>3654</v>
      </c>
      <c r="N2534" s="260"/>
      <c r="O2534" s="1"/>
      <c r="P2534" s="196"/>
      <c r="Q2534" s="451"/>
      <c r="R2534" s="445"/>
      <c r="S2534" s="445"/>
      <c r="T2534" s="426"/>
      <c r="U2534" s="1"/>
      <c r="V2534" s="1"/>
      <c r="W2534" s="1"/>
      <c r="X2534" s="1"/>
      <c r="Y2534" s="1"/>
      <c r="Z2534" s="1"/>
      <c r="AA2534" s="1"/>
    </row>
    <row r="2535" spans="1:31" customHeight="1" ht="51" s="259" customFormat="1">
      <c r="A2535" s="258"/>
      <c r="B2535" s="241" t="s">
        <v>2859</v>
      </c>
      <c r="C2535" s="181" t="s">
        <v>452</v>
      </c>
      <c r="D2535" s="181" t="s">
        <v>20</v>
      </c>
      <c r="E2535" s="181" t="s">
        <v>512</v>
      </c>
      <c r="F2535" s="587" t="s">
        <v>958</v>
      </c>
      <c r="G2535" s="588"/>
      <c r="H2535" s="588"/>
      <c r="I2535" s="589"/>
      <c r="J2535" s="257" t="s">
        <v>23</v>
      </c>
      <c r="K2535" s="259">
        <f>SUM(L2535:M2535)</f>
        <v>450</v>
      </c>
      <c r="L2535" s="259">
        <v>450</v>
      </c>
      <c r="N2535" s="260"/>
      <c r="O2535" s="1"/>
      <c r="P2535" s="196"/>
      <c r="Q2535" s="451"/>
      <c r="R2535" s="445"/>
      <c r="S2535" s="445"/>
      <c r="T2535" s="426"/>
      <c r="U2535" s="1"/>
      <c r="V2535" s="1"/>
      <c r="W2535" s="1"/>
      <c r="X2535" s="1"/>
      <c r="Y2535" s="1"/>
      <c r="Z2535" s="1"/>
      <c r="AA2535" s="1"/>
    </row>
    <row r="2536" spans="1:31" customHeight="1" ht="51" s="259" customFormat="1">
      <c r="A2536" s="258"/>
      <c r="B2536" s="241" t="s">
        <v>2860</v>
      </c>
      <c r="C2536" s="181" t="s">
        <v>452</v>
      </c>
      <c r="D2536" s="181" t="s">
        <v>20</v>
      </c>
      <c r="E2536" s="181" t="s">
        <v>512</v>
      </c>
      <c r="F2536" s="587" t="s">
        <v>958</v>
      </c>
      <c r="G2536" s="588"/>
      <c r="H2536" s="588"/>
      <c r="I2536" s="589"/>
      <c r="J2536" s="257" t="s">
        <v>23</v>
      </c>
      <c r="K2536" s="259">
        <f>SUM(L2536:M2536)</f>
        <v>972</v>
      </c>
      <c r="L2536" s="259">
        <v>972</v>
      </c>
      <c r="N2536" s="260"/>
      <c r="O2536" s="1"/>
      <c r="P2536" s="196"/>
      <c r="Q2536" s="451"/>
      <c r="R2536" s="445"/>
      <c r="S2536" s="445"/>
      <c r="T2536" s="426"/>
      <c r="U2536" s="1"/>
      <c r="V2536" s="1"/>
      <c r="W2536" s="1"/>
      <c r="X2536" s="1"/>
      <c r="Y2536" s="1"/>
      <c r="Z2536" s="1"/>
      <c r="AA2536" s="1"/>
    </row>
    <row r="2537" spans="1:31" customHeight="1" ht="51" s="259" customFormat="1">
      <c r="A2537" s="258"/>
      <c r="B2537" s="241" t="s">
        <v>2861</v>
      </c>
      <c r="C2537" s="181" t="s">
        <v>452</v>
      </c>
      <c r="D2537" s="181" t="s">
        <v>20</v>
      </c>
      <c r="E2537" s="181" t="s">
        <v>512</v>
      </c>
      <c r="F2537" s="587" t="s">
        <v>958</v>
      </c>
      <c r="G2537" s="588"/>
      <c r="H2537" s="588"/>
      <c r="I2537" s="589"/>
      <c r="J2537" s="257" t="s">
        <v>23</v>
      </c>
      <c r="K2537" s="259">
        <f>SUM(L2537:M2537)</f>
        <v>1800</v>
      </c>
      <c r="L2537" s="259">
        <v>1800</v>
      </c>
      <c r="N2537" s="260"/>
      <c r="O2537" s="1"/>
      <c r="P2537" s="196"/>
      <c r="Q2537" s="451"/>
      <c r="R2537" s="445"/>
      <c r="S2537" s="445"/>
      <c r="T2537" s="426"/>
      <c r="U2537" s="1"/>
      <c r="V2537" s="1"/>
      <c r="W2537" s="1"/>
      <c r="X2537" s="1"/>
      <c r="Y2537" s="1"/>
      <c r="Z2537" s="1"/>
      <c r="AA2537" s="1"/>
    </row>
    <row r="2538" spans="1:31" customHeight="1" ht="51" s="259" customFormat="1">
      <c r="A2538" s="258"/>
      <c r="B2538" s="241" t="s">
        <v>2862</v>
      </c>
      <c r="C2538" s="181" t="s">
        <v>452</v>
      </c>
      <c r="D2538" s="181" t="s">
        <v>20</v>
      </c>
      <c r="E2538" s="181" t="s">
        <v>512</v>
      </c>
      <c r="F2538" s="587" t="s">
        <v>958</v>
      </c>
      <c r="G2538" s="588"/>
      <c r="H2538" s="588"/>
      <c r="I2538" s="589"/>
      <c r="J2538" s="257" t="s">
        <v>23</v>
      </c>
      <c r="K2538" s="259">
        <f>SUM(L2538:M2538)</f>
        <v>4275</v>
      </c>
      <c r="L2538" s="259">
        <v>4275</v>
      </c>
      <c r="N2538" s="260"/>
      <c r="O2538" s="1"/>
      <c r="P2538" s="196"/>
      <c r="Q2538" s="451"/>
      <c r="R2538" s="445"/>
      <c r="S2538" s="445"/>
      <c r="T2538" s="426"/>
      <c r="U2538" s="1"/>
      <c r="V2538" s="1"/>
      <c r="W2538" s="1"/>
      <c r="X2538" s="1"/>
      <c r="Y2538" s="1"/>
      <c r="Z2538" s="1"/>
      <c r="AA2538" s="1"/>
    </row>
    <row r="2539" spans="1:31" customHeight="1" ht="51" s="259" customFormat="1">
      <c r="A2539" s="258"/>
      <c r="B2539" s="241" t="s">
        <v>2863</v>
      </c>
      <c r="C2539" s="181" t="s">
        <v>452</v>
      </c>
      <c r="D2539" s="181" t="s">
        <v>20</v>
      </c>
      <c r="E2539" s="181" t="s">
        <v>512</v>
      </c>
      <c r="F2539" s="587" t="s">
        <v>958</v>
      </c>
      <c r="G2539" s="588"/>
      <c r="H2539" s="588"/>
      <c r="I2539" s="589"/>
      <c r="J2539" s="257" t="s">
        <v>23</v>
      </c>
      <c r="K2539" s="259">
        <f>SUM(L2539:M2539)</f>
        <v>675</v>
      </c>
      <c r="L2539" s="259">
        <v>675</v>
      </c>
      <c r="N2539" s="260"/>
      <c r="O2539" s="1"/>
      <c r="P2539" s="196"/>
      <c r="Q2539" s="451"/>
      <c r="R2539" s="445"/>
      <c r="S2539" s="445"/>
      <c r="T2539" s="426"/>
      <c r="U2539" s="1"/>
      <c r="V2539" s="1"/>
      <c r="W2539" s="1"/>
      <c r="X2539" s="1"/>
      <c r="Y2539" s="1"/>
      <c r="Z2539" s="1"/>
      <c r="AA2539" s="1"/>
    </row>
    <row r="2540" spans="1:31" customHeight="1" ht="51" s="259" customFormat="1">
      <c r="A2540" s="258"/>
      <c r="B2540" s="241" t="s">
        <v>2864</v>
      </c>
      <c r="C2540" s="181" t="s">
        <v>452</v>
      </c>
      <c r="D2540" s="181" t="s">
        <v>20</v>
      </c>
      <c r="E2540" s="181" t="s">
        <v>512</v>
      </c>
      <c r="F2540" s="587" t="s">
        <v>958</v>
      </c>
      <c r="G2540" s="588"/>
      <c r="H2540" s="588"/>
      <c r="I2540" s="589"/>
      <c r="J2540" s="257" t="s">
        <v>23</v>
      </c>
      <c r="K2540" s="259">
        <f>SUM(L2540:M2540)</f>
        <v>540</v>
      </c>
      <c r="L2540" s="259">
        <v>540</v>
      </c>
      <c r="N2540" s="260"/>
      <c r="O2540" s="1"/>
      <c r="P2540" s="196"/>
      <c r="Q2540" s="451"/>
      <c r="R2540" s="445"/>
      <c r="S2540" s="445"/>
      <c r="T2540" s="426"/>
      <c r="U2540" s="1"/>
      <c r="V2540" s="1"/>
      <c r="W2540" s="1"/>
      <c r="X2540" s="1"/>
      <c r="Y2540" s="1"/>
      <c r="Z2540" s="1"/>
      <c r="AA2540" s="1"/>
    </row>
    <row r="2541" spans="1:31" customHeight="1" ht="51" s="259" customFormat="1">
      <c r="A2541" s="258"/>
      <c r="B2541" s="241" t="s">
        <v>2865</v>
      </c>
      <c r="C2541" s="181" t="s">
        <v>452</v>
      </c>
      <c r="D2541" s="181" t="s">
        <v>20</v>
      </c>
      <c r="E2541" s="181" t="s">
        <v>512</v>
      </c>
      <c r="F2541" s="587" t="s">
        <v>958</v>
      </c>
      <c r="G2541" s="588"/>
      <c r="H2541" s="588"/>
      <c r="I2541" s="589"/>
      <c r="J2541" s="257" t="s">
        <v>23</v>
      </c>
      <c r="K2541" s="259">
        <f>SUM(L2541:M2541)</f>
        <v>5400</v>
      </c>
      <c r="L2541" s="259">
        <v>5400</v>
      </c>
      <c r="N2541" s="260"/>
      <c r="O2541" s="1"/>
      <c r="P2541" s="196"/>
      <c r="Q2541" s="451"/>
      <c r="R2541" s="445"/>
      <c r="S2541" s="445"/>
      <c r="T2541" s="426"/>
      <c r="U2541" s="1"/>
      <c r="V2541" s="1"/>
      <c r="W2541" s="1"/>
      <c r="X2541" s="1"/>
      <c r="Y2541" s="1"/>
      <c r="Z2541" s="1"/>
      <c r="AA2541" s="1"/>
    </row>
    <row r="2542" spans="1:31" customHeight="1" ht="51" s="259" customFormat="1">
      <c r="A2542" s="258"/>
      <c r="B2542" s="241" t="s">
        <v>2866</v>
      </c>
      <c r="C2542" s="181" t="s">
        <v>452</v>
      </c>
      <c r="D2542" s="181" t="s">
        <v>20</v>
      </c>
      <c r="E2542" s="181" t="s">
        <v>512</v>
      </c>
      <c r="F2542" s="587" t="s">
        <v>958</v>
      </c>
      <c r="G2542" s="588"/>
      <c r="H2542" s="588"/>
      <c r="I2542" s="589"/>
      <c r="J2542" s="257" t="s">
        <v>23</v>
      </c>
      <c r="K2542" s="259">
        <f>SUM(L2542:M2542)</f>
        <v>900</v>
      </c>
      <c r="L2542" s="259">
        <v>900</v>
      </c>
      <c r="N2542" s="260"/>
      <c r="O2542" s="1"/>
      <c r="P2542" s="196"/>
      <c r="Q2542" s="451"/>
      <c r="R2542" s="445"/>
      <c r="S2542" s="445"/>
      <c r="T2542" s="426"/>
      <c r="U2542" s="1"/>
      <c r="V2542" s="1"/>
      <c r="W2542" s="1"/>
      <c r="X2542" s="1"/>
      <c r="Y2542" s="1"/>
      <c r="Z2542" s="1"/>
      <c r="AA2542" s="1"/>
    </row>
    <row r="2543" spans="1:31" customHeight="1" ht="51" s="259" customFormat="1">
      <c r="A2543" s="258"/>
      <c r="B2543" s="241" t="s">
        <v>2867</v>
      </c>
      <c r="C2543" s="181" t="s">
        <v>452</v>
      </c>
      <c r="D2543" s="181" t="s">
        <v>20</v>
      </c>
      <c r="E2543" s="181" t="s">
        <v>512</v>
      </c>
      <c r="F2543" s="587" t="s">
        <v>958</v>
      </c>
      <c r="G2543" s="588"/>
      <c r="H2543" s="588"/>
      <c r="I2543" s="589"/>
      <c r="J2543" s="257" t="s">
        <v>23</v>
      </c>
      <c r="K2543" s="259">
        <f>SUM(L2543:M2543)</f>
        <v>3888</v>
      </c>
      <c r="L2543" s="259">
        <v>3888</v>
      </c>
      <c r="N2543" s="260"/>
      <c r="O2543" s="1"/>
      <c r="P2543" s="196"/>
      <c r="Q2543" s="451"/>
      <c r="R2543" s="445"/>
      <c r="S2543" s="445"/>
      <c r="T2543" s="426"/>
      <c r="U2543" s="1"/>
      <c r="V2543" s="1"/>
      <c r="W2543" s="1"/>
      <c r="X2543" s="1"/>
      <c r="Y2543" s="1"/>
      <c r="Z2543" s="1"/>
      <c r="AA2543" s="1"/>
    </row>
    <row r="2544" spans="1:31" customHeight="1" ht="51" s="259" customFormat="1">
      <c r="A2544" s="258"/>
      <c r="B2544" s="241" t="s">
        <v>2868</v>
      </c>
      <c r="C2544" s="181" t="s">
        <v>452</v>
      </c>
      <c r="D2544" s="181" t="s">
        <v>20</v>
      </c>
      <c r="E2544" s="181" t="s">
        <v>512</v>
      </c>
      <c r="F2544" s="587" t="s">
        <v>958</v>
      </c>
      <c r="G2544" s="588"/>
      <c r="H2544" s="588"/>
      <c r="I2544" s="589"/>
      <c r="J2544" s="257" t="s">
        <v>23</v>
      </c>
      <c r="K2544" s="259">
        <f>SUM(L2544:M2544)</f>
        <v>972</v>
      </c>
      <c r="L2544" s="259">
        <v>972</v>
      </c>
      <c r="N2544" s="260"/>
      <c r="O2544" s="1"/>
      <c r="P2544" s="196"/>
      <c r="Q2544" s="451"/>
      <c r="R2544" s="445"/>
      <c r="S2544" s="445"/>
      <c r="T2544" s="426"/>
      <c r="U2544" s="1"/>
      <c r="V2544" s="1"/>
      <c r="W2544" s="1"/>
      <c r="X2544" s="1"/>
      <c r="Y2544" s="1"/>
      <c r="Z2544" s="1"/>
      <c r="AA2544" s="1"/>
    </row>
    <row r="2545" spans="1:31" customHeight="1" ht="51" s="259" customFormat="1">
      <c r="A2545" s="258"/>
      <c r="B2545" s="241" t="s">
        <v>2869</v>
      </c>
      <c r="C2545" s="181" t="s">
        <v>452</v>
      </c>
      <c r="D2545" s="181" t="s">
        <v>20</v>
      </c>
      <c r="E2545" s="181" t="s">
        <v>512</v>
      </c>
      <c r="F2545" s="587" t="s">
        <v>958</v>
      </c>
      <c r="G2545" s="588"/>
      <c r="H2545" s="588"/>
      <c r="I2545" s="589"/>
      <c r="J2545" s="257" t="s">
        <v>23</v>
      </c>
      <c r="K2545" s="259">
        <f>SUM(L2545:M2545)</f>
        <v>4860</v>
      </c>
      <c r="L2545" s="259">
        <v>4860</v>
      </c>
      <c r="N2545" s="260"/>
      <c r="O2545" s="1"/>
      <c r="P2545" s="196"/>
      <c r="Q2545" s="451"/>
      <c r="R2545" s="445"/>
      <c r="S2545" s="445"/>
      <c r="T2545" s="426"/>
      <c r="U2545" s="1"/>
      <c r="V2545" s="1"/>
      <c r="W2545" s="1"/>
      <c r="X2545" s="1"/>
      <c r="Y2545" s="1"/>
      <c r="Z2545" s="1"/>
      <c r="AA2545" s="1"/>
    </row>
    <row r="2546" spans="1:31" customHeight="1" ht="51" s="259" customFormat="1">
      <c r="A2546" s="258"/>
      <c r="B2546" s="241" t="s">
        <v>2870</v>
      </c>
      <c r="C2546" s="181" t="s">
        <v>452</v>
      </c>
      <c r="D2546" s="181" t="s">
        <v>20</v>
      </c>
      <c r="E2546" s="181" t="s">
        <v>512</v>
      </c>
      <c r="F2546" s="587" t="s">
        <v>958</v>
      </c>
      <c r="G2546" s="588"/>
      <c r="H2546" s="588"/>
      <c r="I2546" s="589"/>
      <c r="J2546" s="257" t="s">
        <v>23</v>
      </c>
      <c r="K2546" s="259">
        <f>SUM(L2546:M2546)</f>
        <v>1080</v>
      </c>
      <c r="L2546" s="259">
        <v>1080</v>
      </c>
      <c r="N2546" s="260"/>
      <c r="O2546" s="1"/>
      <c r="P2546" s="196"/>
      <c r="Q2546" s="451"/>
      <c r="R2546" s="445"/>
      <c r="S2546" s="445"/>
      <c r="T2546" s="426"/>
      <c r="U2546" s="1"/>
      <c r="V2546" s="1"/>
      <c r="W2546" s="1"/>
      <c r="X2546" s="1"/>
      <c r="Y2546" s="1"/>
      <c r="Z2546" s="1"/>
      <c r="AA2546" s="1"/>
    </row>
    <row r="2547" spans="1:31" customHeight="1" ht="51" s="259" customFormat="1">
      <c r="A2547" s="258"/>
      <c r="B2547" s="241" t="s">
        <v>2871</v>
      </c>
      <c r="C2547" s="181" t="s">
        <v>452</v>
      </c>
      <c r="D2547" s="181" t="s">
        <v>20</v>
      </c>
      <c r="E2547" s="181" t="s">
        <v>512</v>
      </c>
      <c r="F2547" s="587" t="s">
        <v>958</v>
      </c>
      <c r="G2547" s="588"/>
      <c r="H2547" s="588"/>
      <c r="I2547" s="589"/>
      <c r="J2547" s="257" t="s">
        <v>23</v>
      </c>
      <c r="K2547" s="259">
        <f>SUM(L2547:M2547)</f>
        <v>1080</v>
      </c>
      <c r="L2547" s="259">
        <v>1080</v>
      </c>
      <c r="N2547" s="260"/>
      <c r="O2547" s="1"/>
      <c r="P2547" s="196"/>
      <c r="Q2547" s="451"/>
      <c r="R2547" s="445"/>
      <c r="S2547" s="445"/>
      <c r="T2547" s="426"/>
      <c r="U2547" s="1"/>
      <c r="V2547" s="1"/>
      <c r="W2547" s="1"/>
      <c r="X2547" s="1"/>
      <c r="Y2547" s="1"/>
      <c r="Z2547" s="1"/>
      <c r="AA2547" s="1"/>
    </row>
    <row r="2548" spans="1:31" customHeight="1" ht="51" s="259" customFormat="1">
      <c r="A2548" s="258"/>
      <c r="B2548" s="241" t="s">
        <v>2872</v>
      </c>
      <c r="C2548" s="181" t="s">
        <v>452</v>
      </c>
      <c r="D2548" s="181" t="s">
        <v>20</v>
      </c>
      <c r="E2548" s="181" t="s">
        <v>512</v>
      </c>
      <c r="F2548" s="587" t="s">
        <v>958</v>
      </c>
      <c r="G2548" s="588"/>
      <c r="H2548" s="588"/>
      <c r="I2548" s="589"/>
      <c r="J2548" s="257" t="s">
        <v>23</v>
      </c>
      <c r="K2548" s="259">
        <f>SUM(L2548:M2548)</f>
        <v>2700</v>
      </c>
      <c r="L2548" s="259">
        <v>2700</v>
      </c>
      <c r="N2548" s="260"/>
      <c r="O2548" s="1"/>
      <c r="P2548" s="196"/>
      <c r="Q2548" s="451"/>
      <c r="R2548" s="445"/>
      <c r="S2548" s="445"/>
      <c r="T2548" s="426"/>
      <c r="U2548" s="1"/>
      <c r="V2548" s="1"/>
      <c r="W2548" s="1"/>
      <c r="X2548" s="1"/>
      <c r="Y2548" s="1"/>
      <c r="Z2548" s="1"/>
      <c r="AA2548" s="1"/>
    </row>
    <row r="2549" spans="1:31" customHeight="1" ht="51" s="259" customFormat="1">
      <c r="A2549" s="258"/>
      <c r="B2549" s="241" t="s">
        <v>2873</v>
      </c>
      <c r="C2549" s="181" t="s">
        <v>452</v>
      </c>
      <c r="D2549" s="181" t="s">
        <v>20</v>
      </c>
      <c r="E2549" s="181" t="s">
        <v>512</v>
      </c>
      <c r="F2549" s="587" t="s">
        <v>958</v>
      </c>
      <c r="G2549" s="588"/>
      <c r="H2549" s="588"/>
      <c r="I2549" s="589"/>
      <c r="J2549" s="257" t="s">
        <v>23</v>
      </c>
      <c r="K2549" s="259">
        <f>SUM(L2549:M2549)</f>
        <v>756</v>
      </c>
      <c r="L2549" s="259">
        <v>756</v>
      </c>
      <c r="N2549" s="260"/>
      <c r="O2549" s="1"/>
      <c r="P2549" s="196"/>
      <c r="Q2549" s="451"/>
      <c r="R2549" s="445"/>
      <c r="S2549" s="445"/>
      <c r="T2549" s="426"/>
      <c r="U2549" s="1"/>
      <c r="V2549" s="1"/>
      <c r="W2549" s="1"/>
      <c r="X2549" s="1"/>
      <c r="Y2549" s="1"/>
      <c r="Z2549" s="1"/>
      <c r="AA2549" s="1"/>
    </row>
    <row r="2550" spans="1:31" customHeight="1" ht="51" s="259" customFormat="1">
      <c r="A2550" s="258"/>
      <c r="B2550" s="241" t="s">
        <v>2874</v>
      </c>
      <c r="C2550" s="181" t="s">
        <v>452</v>
      </c>
      <c r="D2550" s="181" t="s">
        <v>20</v>
      </c>
      <c r="E2550" s="181" t="s">
        <v>512</v>
      </c>
      <c r="F2550" s="587" t="s">
        <v>958</v>
      </c>
      <c r="G2550" s="588"/>
      <c r="H2550" s="588"/>
      <c r="I2550" s="589"/>
      <c r="J2550" s="257" t="s">
        <v>23</v>
      </c>
      <c r="K2550" s="259">
        <f>SUM(L2550:M2550)</f>
        <v>1575</v>
      </c>
      <c r="L2550" s="259">
        <v>1575</v>
      </c>
      <c r="N2550" s="260"/>
      <c r="O2550" s="1"/>
      <c r="P2550" s="196"/>
      <c r="Q2550" s="451"/>
      <c r="R2550" s="445"/>
      <c r="S2550" s="445"/>
      <c r="T2550" s="426"/>
      <c r="U2550" s="1"/>
      <c r="V2550" s="1"/>
      <c r="W2550" s="1"/>
      <c r="X2550" s="1"/>
      <c r="Y2550" s="1"/>
      <c r="Z2550" s="1"/>
      <c r="AA2550" s="1"/>
    </row>
    <row r="2551" spans="1:31" customHeight="1" ht="51" s="259" customFormat="1">
      <c r="A2551" s="258"/>
      <c r="B2551" s="241" t="s">
        <v>2875</v>
      </c>
      <c r="C2551" s="181" t="s">
        <v>452</v>
      </c>
      <c r="D2551" s="181" t="s">
        <v>20</v>
      </c>
      <c r="E2551" s="181" t="s">
        <v>512</v>
      </c>
      <c r="F2551" s="587" t="s">
        <v>958</v>
      </c>
      <c r="G2551" s="588"/>
      <c r="H2551" s="588"/>
      <c r="I2551" s="589"/>
      <c r="J2551" s="257" t="s">
        <v>23</v>
      </c>
      <c r="K2551" s="259">
        <f>SUM(L2551:M2551)</f>
        <v>324</v>
      </c>
      <c r="L2551" s="259">
        <v>324</v>
      </c>
      <c r="N2551" s="260"/>
      <c r="O2551" s="1"/>
      <c r="P2551" s="196"/>
      <c r="Q2551" s="451"/>
      <c r="R2551" s="445"/>
      <c r="S2551" s="445"/>
      <c r="T2551" s="426"/>
      <c r="U2551" s="1"/>
      <c r="V2551" s="1"/>
      <c r="W2551" s="1"/>
      <c r="X2551" s="1"/>
      <c r="Y2551" s="1"/>
      <c r="Z2551" s="1"/>
      <c r="AA2551" s="1"/>
    </row>
    <row r="2552" spans="1:31" customHeight="1" ht="51" s="259" customFormat="1">
      <c r="A2552" s="258"/>
      <c r="B2552" s="241" t="s">
        <v>2876</v>
      </c>
      <c r="C2552" s="181" t="s">
        <v>452</v>
      </c>
      <c r="D2552" s="181" t="s">
        <v>20</v>
      </c>
      <c r="E2552" s="181" t="s">
        <v>512</v>
      </c>
      <c r="F2552" s="587" t="s">
        <v>958</v>
      </c>
      <c r="G2552" s="588"/>
      <c r="H2552" s="588"/>
      <c r="I2552" s="589"/>
      <c r="J2552" s="257" t="s">
        <v>23</v>
      </c>
      <c r="K2552" s="259">
        <f>SUM(L2552:M2552)</f>
        <v>526.5</v>
      </c>
      <c r="L2552" s="259">
        <v>526.5</v>
      </c>
      <c r="N2552" s="260"/>
      <c r="O2552" s="1"/>
      <c r="P2552" s="196"/>
      <c r="Q2552" s="451"/>
      <c r="R2552" s="445"/>
      <c r="S2552" s="445"/>
      <c r="T2552" s="426"/>
      <c r="U2552" s="1"/>
      <c r="V2552" s="1"/>
      <c r="W2552" s="1"/>
      <c r="X2552" s="1"/>
      <c r="Y2552" s="1"/>
      <c r="Z2552" s="1"/>
      <c r="AA2552" s="1"/>
    </row>
    <row r="2553" spans="1:31" customHeight="1" ht="51" s="259" customFormat="1">
      <c r="A2553" s="258"/>
      <c r="B2553" s="241" t="s">
        <v>2877</v>
      </c>
      <c r="C2553" s="181" t="s">
        <v>452</v>
      </c>
      <c r="D2553" s="181" t="s">
        <v>20</v>
      </c>
      <c r="E2553" s="181" t="s">
        <v>512</v>
      </c>
      <c r="F2553" s="587" t="s">
        <v>958</v>
      </c>
      <c r="G2553" s="588"/>
      <c r="H2553" s="588"/>
      <c r="I2553" s="589"/>
      <c r="J2553" s="257" t="s">
        <v>23</v>
      </c>
      <c r="K2553" s="259">
        <f>SUM(L2553:M2553)</f>
        <v>900</v>
      </c>
      <c r="L2553" s="259">
        <v>900</v>
      </c>
      <c r="N2553" s="260"/>
      <c r="O2553" s="1"/>
      <c r="P2553" s="196"/>
      <c r="Q2553" s="451"/>
      <c r="R2553" s="445"/>
      <c r="S2553" s="445"/>
      <c r="T2553" s="426"/>
      <c r="U2553" s="1"/>
      <c r="V2553" s="1"/>
      <c r="W2553" s="1"/>
      <c r="X2553" s="1"/>
      <c r="Y2553" s="1"/>
      <c r="Z2553" s="1"/>
      <c r="AA2553" s="1"/>
    </row>
    <row r="2554" spans="1:31" customHeight="1" ht="51" s="259" customFormat="1">
      <c r="A2554" s="258"/>
      <c r="B2554" s="241" t="s">
        <v>2878</v>
      </c>
      <c r="C2554" s="181" t="s">
        <v>452</v>
      </c>
      <c r="D2554" s="181" t="s">
        <v>20</v>
      </c>
      <c r="E2554" s="181" t="s">
        <v>512</v>
      </c>
      <c r="F2554" s="587" t="s">
        <v>958</v>
      </c>
      <c r="G2554" s="588"/>
      <c r="H2554" s="588"/>
      <c r="I2554" s="589"/>
      <c r="J2554" s="257" t="s">
        <v>23</v>
      </c>
      <c r="K2554" s="259">
        <f>SUM(L2554:M2554)</f>
        <v>540</v>
      </c>
      <c r="L2554" s="259">
        <v>540</v>
      </c>
      <c r="N2554" s="260"/>
      <c r="O2554" s="1"/>
      <c r="P2554" s="196"/>
      <c r="Q2554" s="451"/>
      <c r="R2554" s="445"/>
      <c r="S2554" s="445"/>
      <c r="T2554" s="426"/>
      <c r="U2554" s="1"/>
      <c r="V2554" s="1"/>
      <c r="W2554" s="1"/>
      <c r="X2554" s="1"/>
      <c r="Y2554" s="1"/>
      <c r="Z2554" s="1"/>
      <c r="AA2554" s="1"/>
    </row>
    <row r="2555" spans="1:31" customHeight="1" ht="51" s="259" customFormat="1">
      <c r="A2555" s="258"/>
      <c r="B2555" s="241" t="s">
        <v>2965</v>
      </c>
      <c r="C2555" s="181" t="s">
        <v>452</v>
      </c>
      <c r="D2555" s="181" t="s">
        <v>20</v>
      </c>
      <c r="E2555" s="181" t="s">
        <v>512</v>
      </c>
      <c r="F2555" s="587" t="s">
        <v>958</v>
      </c>
      <c r="G2555" s="588"/>
      <c r="H2555" s="588"/>
      <c r="I2555" s="589"/>
      <c r="J2555" s="257" t="s">
        <v>23</v>
      </c>
      <c r="K2555" s="259">
        <f>SUM(L2555:M2555)</f>
        <v>22275</v>
      </c>
      <c r="L2555" s="259">
        <v>22275</v>
      </c>
      <c r="N2555" s="260"/>
      <c r="O2555" s="1"/>
      <c r="P2555" s="196"/>
      <c r="Q2555" s="451"/>
      <c r="R2555" s="445"/>
      <c r="S2555" s="445"/>
      <c r="T2555" s="426"/>
      <c r="U2555" s="1"/>
      <c r="V2555" s="1"/>
      <c r="W2555" s="1"/>
      <c r="X2555" s="1"/>
      <c r="Y2555" s="1"/>
      <c r="Z2555" s="1"/>
      <c r="AA2555" s="1"/>
    </row>
    <row r="2556" spans="1:31" customHeight="1" ht="51" s="259" customFormat="1">
      <c r="A2556" s="258"/>
      <c r="B2556" s="241" t="s">
        <v>2879</v>
      </c>
      <c r="C2556" s="181" t="s">
        <v>452</v>
      </c>
      <c r="D2556" s="181" t="s">
        <v>20</v>
      </c>
      <c r="E2556" s="181" t="s">
        <v>512</v>
      </c>
      <c r="F2556" s="587" t="s">
        <v>958</v>
      </c>
      <c r="G2556" s="588"/>
      <c r="H2556" s="588"/>
      <c r="I2556" s="589"/>
      <c r="J2556" s="257" t="s">
        <v>23</v>
      </c>
      <c r="K2556" s="259">
        <f>SUM(L2556:M2556)</f>
        <v>50625</v>
      </c>
      <c r="L2556" s="259">
        <v>50625</v>
      </c>
      <c r="N2556" s="260"/>
      <c r="O2556" s="1"/>
      <c r="P2556" s="196"/>
      <c r="Q2556" s="451"/>
      <c r="R2556" s="445"/>
      <c r="S2556" s="445"/>
      <c r="T2556" s="426"/>
      <c r="U2556" s="1"/>
      <c r="V2556" s="1"/>
      <c r="W2556" s="1"/>
      <c r="X2556" s="1"/>
      <c r="Y2556" s="1"/>
      <c r="Z2556" s="1"/>
      <c r="AA2556" s="1"/>
    </row>
    <row r="2557" spans="1:31" customHeight="1" ht="51" s="259" customFormat="1">
      <c r="A2557" s="258"/>
      <c r="B2557" s="241" t="s">
        <v>2880</v>
      </c>
      <c r="C2557" s="181" t="s">
        <v>452</v>
      </c>
      <c r="D2557" s="181" t="s">
        <v>20</v>
      </c>
      <c r="E2557" s="181" t="s">
        <v>512</v>
      </c>
      <c r="F2557" s="587" t="s">
        <v>958</v>
      </c>
      <c r="G2557" s="588"/>
      <c r="H2557" s="588"/>
      <c r="I2557" s="589"/>
      <c r="J2557" s="257" t="s">
        <v>23</v>
      </c>
      <c r="K2557" s="259">
        <f>SUM(L2557:M2557)</f>
        <v>6480</v>
      </c>
      <c r="L2557" s="259">
        <v>6480</v>
      </c>
      <c r="N2557" s="260"/>
      <c r="O2557" s="1"/>
      <c r="P2557" s="196"/>
      <c r="Q2557" s="451"/>
      <c r="R2557" s="445"/>
      <c r="S2557" s="445"/>
      <c r="T2557" s="426"/>
      <c r="U2557" s="1"/>
      <c r="V2557" s="1"/>
      <c r="W2557" s="1"/>
      <c r="X2557" s="1"/>
      <c r="Y2557" s="1"/>
      <c r="Z2557" s="1"/>
      <c r="AA2557" s="1"/>
    </row>
    <row r="2558" spans="1:31" customHeight="1" ht="51" s="259" customFormat="1">
      <c r="A2558" s="258"/>
      <c r="B2558" s="241" t="s">
        <v>2881</v>
      </c>
      <c r="C2558" s="181" t="s">
        <v>452</v>
      </c>
      <c r="D2558" s="181" t="s">
        <v>20</v>
      </c>
      <c r="E2558" s="181" t="s">
        <v>512</v>
      </c>
      <c r="F2558" s="587" t="s">
        <v>958</v>
      </c>
      <c r="G2558" s="588"/>
      <c r="H2558" s="588"/>
      <c r="I2558" s="589"/>
      <c r="J2558" s="257" t="s">
        <v>23</v>
      </c>
      <c r="K2558" s="259">
        <f>SUM(L2558:M2558)</f>
        <v>8437.5</v>
      </c>
      <c r="L2558" s="259">
        <v>8437.5</v>
      </c>
      <c r="N2558" s="260"/>
      <c r="O2558" s="1"/>
      <c r="P2558" s="196"/>
      <c r="Q2558" s="451"/>
      <c r="R2558" s="445"/>
      <c r="S2558" s="445"/>
      <c r="T2558" s="426"/>
      <c r="U2558" s="1"/>
      <c r="V2558" s="1"/>
      <c r="W2558" s="1"/>
      <c r="X2558" s="1"/>
      <c r="Y2558" s="1"/>
      <c r="Z2558" s="1"/>
      <c r="AA2558" s="1"/>
    </row>
    <row r="2559" spans="1:31" customHeight="1" ht="51" s="259" customFormat="1">
      <c r="A2559" s="258"/>
      <c r="B2559" s="241" t="s">
        <v>2882</v>
      </c>
      <c r="C2559" s="181" t="s">
        <v>452</v>
      </c>
      <c r="D2559" s="181" t="s">
        <v>20</v>
      </c>
      <c r="E2559" s="181" t="s">
        <v>512</v>
      </c>
      <c r="F2559" s="587" t="s">
        <v>958</v>
      </c>
      <c r="G2559" s="588"/>
      <c r="H2559" s="588"/>
      <c r="I2559" s="589"/>
      <c r="J2559" s="257" t="s">
        <v>23</v>
      </c>
      <c r="K2559" s="259">
        <f>SUM(L2559:M2559)</f>
        <v>13500</v>
      </c>
      <c r="L2559" s="259">
        <v>13500</v>
      </c>
      <c r="N2559" s="260"/>
      <c r="O2559" s="1"/>
      <c r="P2559" s="196"/>
      <c r="Q2559" s="451"/>
      <c r="R2559" s="445"/>
      <c r="S2559" s="445"/>
      <c r="T2559" s="426"/>
      <c r="U2559" s="1"/>
      <c r="V2559" s="1"/>
      <c r="W2559" s="1"/>
      <c r="X2559" s="1"/>
      <c r="Y2559" s="1"/>
      <c r="Z2559" s="1"/>
      <c r="AA2559" s="1"/>
    </row>
    <row r="2560" spans="1:31" customHeight="1" ht="51" s="259" customFormat="1">
      <c r="A2560" s="258"/>
      <c r="B2560" s="241" t="s">
        <v>2883</v>
      </c>
      <c r="C2560" s="181" t="s">
        <v>452</v>
      </c>
      <c r="D2560" s="181" t="s">
        <v>20</v>
      </c>
      <c r="E2560" s="181" t="s">
        <v>512</v>
      </c>
      <c r="F2560" s="587" t="s">
        <v>958</v>
      </c>
      <c r="G2560" s="588"/>
      <c r="H2560" s="588"/>
      <c r="I2560" s="589"/>
      <c r="J2560" s="257" t="s">
        <v>23</v>
      </c>
      <c r="K2560" s="259">
        <f>SUM(L2560:M2560)</f>
        <v>8437.5</v>
      </c>
      <c r="L2560" s="259">
        <v>8437.5</v>
      </c>
      <c r="N2560" s="260"/>
      <c r="O2560" s="1"/>
      <c r="P2560" s="196"/>
      <c r="Q2560" s="451"/>
      <c r="R2560" s="445"/>
      <c r="S2560" s="445"/>
      <c r="T2560" s="426"/>
      <c r="U2560" s="1"/>
      <c r="V2560" s="1"/>
      <c r="W2560" s="1"/>
      <c r="X2560" s="1"/>
      <c r="Y2560" s="1"/>
      <c r="Z2560" s="1"/>
      <c r="AA2560" s="1"/>
    </row>
    <row r="2561" spans="1:31" customHeight="1" ht="51" s="259" customFormat="1">
      <c r="A2561" s="258"/>
      <c r="B2561" s="241" t="s">
        <v>2884</v>
      </c>
      <c r="C2561" s="181" t="s">
        <v>452</v>
      </c>
      <c r="D2561" s="181" t="s">
        <v>20</v>
      </c>
      <c r="E2561" s="181" t="s">
        <v>512</v>
      </c>
      <c r="F2561" s="587" t="s">
        <v>958</v>
      </c>
      <c r="G2561" s="588"/>
      <c r="H2561" s="588"/>
      <c r="I2561" s="589"/>
      <c r="J2561" s="257" t="s">
        <v>23</v>
      </c>
      <c r="K2561" s="259">
        <f>SUM(L2561:M2561)</f>
        <v>16200</v>
      </c>
      <c r="L2561" s="259">
        <v>16200</v>
      </c>
      <c r="N2561" s="260"/>
      <c r="O2561" s="1"/>
      <c r="P2561" s="196"/>
      <c r="Q2561" s="451"/>
      <c r="R2561" s="445"/>
      <c r="S2561" s="445"/>
      <c r="T2561" s="426"/>
      <c r="U2561" s="1"/>
      <c r="V2561" s="1"/>
      <c r="W2561" s="1"/>
      <c r="X2561" s="1"/>
      <c r="Y2561" s="1"/>
      <c r="Z2561" s="1"/>
      <c r="AA2561" s="1"/>
    </row>
    <row r="2562" spans="1:31" customHeight="1" ht="51" s="259" customFormat="1">
      <c r="A2562" s="258"/>
      <c r="B2562" s="241" t="s">
        <v>2885</v>
      </c>
      <c r="C2562" s="181" t="s">
        <v>452</v>
      </c>
      <c r="D2562" s="181" t="s">
        <v>20</v>
      </c>
      <c r="E2562" s="181" t="s">
        <v>512</v>
      </c>
      <c r="F2562" s="587" t="s">
        <v>958</v>
      </c>
      <c r="G2562" s="588"/>
      <c r="H2562" s="588"/>
      <c r="I2562" s="589"/>
      <c r="J2562" s="257" t="s">
        <v>23</v>
      </c>
      <c r="K2562" s="259">
        <f>SUM(L2562:M2562)</f>
        <v>2295</v>
      </c>
      <c r="L2562" s="259">
        <v>2295</v>
      </c>
      <c r="N2562" s="260"/>
      <c r="O2562" s="1"/>
      <c r="P2562" s="196"/>
      <c r="Q2562" s="451"/>
      <c r="R2562" s="445"/>
      <c r="S2562" s="445"/>
      <c r="T2562" s="426"/>
      <c r="U2562" s="1"/>
      <c r="V2562" s="1"/>
      <c r="W2562" s="1"/>
      <c r="X2562" s="1"/>
      <c r="Y2562" s="1"/>
      <c r="Z2562" s="1"/>
      <c r="AA2562" s="1"/>
    </row>
    <row r="2563" spans="1:31" customHeight="1" ht="51" s="259" customFormat="1">
      <c r="A2563" s="258"/>
      <c r="B2563" s="241" t="s">
        <v>2886</v>
      </c>
      <c r="C2563" s="181" t="s">
        <v>452</v>
      </c>
      <c r="D2563" s="181" t="s">
        <v>20</v>
      </c>
      <c r="E2563" s="181" t="s">
        <v>512</v>
      </c>
      <c r="F2563" s="587" t="s">
        <v>958</v>
      </c>
      <c r="G2563" s="588"/>
      <c r="H2563" s="588"/>
      <c r="I2563" s="589"/>
      <c r="J2563" s="257" t="s">
        <v>23</v>
      </c>
      <c r="K2563" s="259">
        <f>SUM(L2563:M2563)</f>
        <v>91125</v>
      </c>
      <c r="L2563" s="259">
        <v>91125</v>
      </c>
      <c r="N2563" s="260"/>
      <c r="O2563" s="1"/>
      <c r="P2563" s="196"/>
      <c r="Q2563" s="451"/>
      <c r="R2563" s="445"/>
      <c r="S2563" s="445"/>
      <c r="T2563" s="426"/>
      <c r="U2563" s="1"/>
      <c r="V2563" s="1"/>
      <c r="W2563" s="1"/>
      <c r="X2563" s="1"/>
      <c r="Y2563" s="1"/>
      <c r="Z2563" s="1"/>
      <c r="AA2563" s="1"/>
    </row>
    <row r="2564" spans="1:31" customHeight="1" ht="51" s="259" customFormat="1">
      <c r="A2564" s="258"/>
      <c r="B2564" s="241" t="s">
        <v>2887</v>
      </c>
      <c r="C2564" s="181" t="s">
        <v>452</v>
      </c>
      <c r="D2564" s="181" t="s">
        <v>20</v>
      </c>
      <c r="E2564" s="181" t="s">
        <v>512</v>
      </c>
      <c r="F2564" s="587" t="s">
        <v>958</v>
      </c>
      <c r="G2564" s="588"/>
      <c r="H2564" s="588"/>
      <c r="I2564" s="589"/>
      <c r="J2564" s="257" t="s">
        <v>23</v>
      </c>
      <c r="K2564" s="259">
        <f>SUM(L2564:M2564)</f>
        <v>30375</v>
      </c>
      <c r="L2564" s="259">
        <v>30375</v>
      </c>
      <c r="N2564" s="260"/>
      <c r="O2564" s="1"/>
      <c r="P2564" s="196"/>
      <c r="Q2564" s="451"/>
      <c r="R2564" s="445"/>
      <c r="S2564" s="445"/>
      <c r="T2564" s="426"/>
      <c r="U2564" s="1"/>
      <c r="V2564" s="1"/>
      <c r="W2564" s="1"/>
      <c r="X2564" s="1"/>
      <c r="Y2564" s="1"/>
      <c r="Z2564" s="1"/>
      <c r="AA2564" s="1"/>
    </row>
    <row r="2565" spans="1:31" customHeight="1" ht="51" s="259" customFormat="1">
      <c r="A2565" s="258"/>
      <c r="B2565" s="241" t="s">
        <v>2888</v>
      </c>
      <c r="C2565" s="181" t="s">
        <v>452</v>
      </c>
      <c r="D2565" s="181" t="s">
        <v>20</v>
      </c>
      <c r="E2565" s="181" t="s">
        <v>512</v>
      </c>
      <c r="F2565" s="587" t="s">
        <v>958</v>
      </c>
      <c r="G2565" s="588"/>
      <c r="H2565" s="588"/>
      <c r="I2565" s="589"/>
      <c r="J2565" s="257" t="s">
        <v>23</v>
      </c>
      <c r="K2565" s="259">
        <f>SUM(L2565:M2565)</f>
        <v>54675</v>
      </c>
      <c r="L2565" s="259">
        <v>54675</v>
      </c>
      <c r="N2565" s="260"/>
      <c r="O2565" s="1"/>
      <c r="P2565" s="196"/>
      <c r="Q2565" s="451"/>
      <c r="R2565" s="445"/>
      <c r="S2565" s="445"/>
      <c r="T2565" s="426"/>
      <c r="U2565" s="1"/>
      <c r="V2565" s="1"/>
      <c r="W2565" s="1"/>
      <c r="X2565" s="1"/>
      <c r="Y2565" s="1"/>
      <c r="Z2565" s="1"/>
      <c r="AA2565" s="1"/>
    </row>
    <row r="2566" spans="1:31" customHeight="1" ht="51" s="259" customFormat="1">
      <c r="A2566" s="258"/>
      <c r="B2566" s="241" t="s">
        <v>2889</v>
      </c>
      <c r="C2566" s="181" t="s">
        <v>452</v>
      </c>
      <c r="D2566" s="181" t="s">
        <v>20</v>
      </c>
      <c r="E2566" s="181" t="s">
        <v>512</v>
      </c>
      <c r="F2566" s="587" t="s">
        <v>958</v>
      </c>
      <c r="G2566" s="588"/>
      <c r="H2566" s="588"/>
      <c r="I2566" s="589"/>
      <c r="J2566" s="257" t="s">
        <v>23</v>
      </c>
      <c r="K2566" s="259">
        <v>59697</v>
      </c>
      <c r="L2566" s="259">
        <v>56697</v>
      </c>
      <c r="N2566" s="260"/>
      <c r="O2566" s="1"/>
      <c r="P2566" s="196"/>
      <c r="Q2566" s="451"/>
      <c r="R2566" s="445"/>
      <c r="S2566" s="445"/>
      <c r="T2566" s="426"/>
      <c r="U2566" s="1"/>
      <c r="V2566" s="1"/>
      <c r="W2566" s="1"/>
      <c r="X2566" s="1"/>
      <c r="Y2566" s="1"/>
      <c r="Z2566" s="1"/>
      <c r="AA2566" s="1"/>
    </row>
    <row r="2567" spans="1:31" customHeight="1" ht="51" s="259" customFormat="1">
      <c r="A2567" s="258"/>
      <c r="B2567" s="241" t="s">
        <v>2890</v>
      </c>
      <c r="C2567" s="181" t="s">
        <v>452</v>
      </c>
      <c r="D2567" s="181" t="s">
        <v>20</v>
      </c>
      <c r="E2567" s="181" t="s">
        <v>512</v>
      </c>
      <c r="F2567" s="587" t="s">
        <v>958</v>
      </c>
      <c r="G2567" s="588"/>
      <c r="H2567" s="588"/>
      <c r="I2567" s="589"/>
      <c r="J2567" s="257" t="s">
        <v>23</v>
      </c>
      <c r="K2567" s="259">
        <f>SUM(L2567:M2567)</f>
        <v>5400</v>
      </c>
      <c r="L2567" s="259">
        <v>5400</v>
      </c>
      <c r="N2567" s="260"/>
      <c r="O2567" s="1"/>
      <c r="P2567" s="196"/>
      <c r="Q2567" s="451"/>
      <c r="R2567" s="445"/>
      <c r="S2567" s="445"/>
      <c r="T2567" s="426"/>
      <c r="U2567" s="1"/>
      <c r="V2567" s="1"/>
      <c r="W2567" s="1"/>
      <c r="X2567" s="1"/>
      <c r="Y2567" s="1"/>
      <c r="Z2567" s="1"/>
      <c r="AA2567" s="1"/>
    </row>
    <row r="2568" spans="1:31" customHeight="1" ht="51" s="259" customFormat="1">
      <c r="A2568" s="258"/>
      <c r="B2568" s="241" t="s">
        <v>2891</v>
      </c>
      <c r="C2568" s="181" t="s">
        <v>452</v>
      </c>
      <c r="D2568" s="181" t="s">
        <v>20</v>
      </c>
      <c r="E2568" s="181" t="s">
        <v>512</v>
      </c>
      <c r="F2568" s="587" t="s">
        <v>958</v>
      </c>
      <c r="G2568" s="588"/>
      <c r="H2568" s="588"/>
      <c r="I2568" s="589"/>
      <c r="J2568" s="257" t="s">
        <v>23</v>
      </c>
      <c r="K2568" s="259">
        <f>SUM(L2568:M2568)</f>
        <v>36450</v>
      </c>
      <c r="L2568" s="259">
        <v>36450</v>
      </c>
      <c r="N2568" s="260"/>
      <c r="O2568" s="1"/>
      <c r="P2568" s="196"/>
      <c r="Q2568" s="451"/>
      <c r="R2568" s="445"/>
      <c r="S2568" s="445"/>
      <c r="T2568" s="426"/>
      <c r="U2568" s="1"/>
      <c r="V2568" s="1"/>
      <c r="W2568" s="1"/>
      <c r="X2568" s="1"/>
      <c r="Y2568" s="1"/>
      <c r="Z2568" s="1"/>
      <c r="AA2568" s="1"/>
    </row>
    <row r="2569" spans="1:31" customHeight="1" ht="51" s="259" customFormat="1">
      <c r="A2569" s="258"/>
      <c r="B2569" s="241" t="s">
        <v>2892</v>
      </c>
      <c r="C2569" s="181" t="s">
        <v>452</v>
      </c>
      <c r="D2569" s="181" t="s">
        <v>20</v>
      </c>
      <c r="E2569" s="181" t="s">
        <v>512</v>
      </c>
      <c r="F2569" s="587" t="s">
        <v>958</v>
      </c>
      <c r="G2569" s="588"/>
      <c r="H2569" s="588"/>
      <c r="I2569" s="589"/>
      <c r="J2569" s="257" t="s">
        <v>23</v>
      </c>
      <c r="K2569" s="259">
        <f>SUM(L2569:M2569)</f>
        <v>26280</v>
      </c>
      <c r="L2569" s="259">
        <v>26280</v>
      </c>
      <c r="N2569" s="260"/>
      <c r="O2569" s="1"/>
      <c r="P2569" s="196"/>
      <c r="Q2569" s="451"/>
      <c r="R2569" s="445"/>
      <c r="S2569" s="445"/>
      <c r="T2569" s="426"/>
      <c r="U2569" s="1"/>
      <c r="V2569" s="1"/>
      <c r="W2569" s="1"/>
      <c r="X2569" s="1"/>
      <c r="Y2569" s="1"/>
      <c r="Z2569" s="1"/>
      <c r="AA2569" s="1"/>
    </row>
    <row r="2570" spans="1:31" customHeight="1" ht="51" s="259" customFormat="1">
      <c r="A2570" s="258"/>
      <c r="B2570" s="241" t="s">
        <v>2893</v>
      </c>
      <c r="C2570" s="181" t="s">
        <v>452</v>
      </c>
      <c r="D2570" s="181" t="s">
        <v>20</v>
      </c>
      <c r="E2570" s="181" t="s">
        <v>512</v>
      </c>
      <c r="F2570" s="587" t="s">
        <v>958</v>
      </c>
      <c r="G2570" s="588"/>
      <c r="H2570" s="588"/>
      <c r="I2570" s="589"/>
      <c r="J2570" s="257" t="s">
        <v>23</v>
      </c>
      <c r="K2570" s="259">
        <f>SUM(L2570:M2570)</f>
        <v>44550</v>
      </c>
      <c r="L2570" s="259">
        <v>44550</v>
      </c>
      <c r="N2570" s="260"/>
      <c r="O2570" s="1"/>
      <c r="P2570" s="196"/>
      <c r="Q2570" s="451"/>
      <c r="R2570" s="445"/>
      <c r="S2570" s="445"/>
      <c r="T2570" s="426"/>
      <c r="U2570" s="1"/>
      <c r="V2570" s="1"/>
      <c r="W2570" s="1"/>
      <c r="X2570" s="1"/>
      <c r="Y2570" s="1"/>
      <c r="Z2570" s="1"/>
      <c r="AA2570" s="1"/>
    </row>
    <row r="2571" spans="1:31" customHeight="1" ht="51" s="259" customFormat="1">
      <c r="A2571" s="258"/>
      <c r="B2571" s="241" t="s">
        <v>2894</v>
      </c>
      <c r="C2571" s="181" t="s">
        <v>452</v>
      </c>
      <c r="D2571" s="181" t="s">
        <v>20</v>
      </c>
      <c r="E2571" s="181" t="s">
        <v>512</v>
      </c>
      <c r="F2571" s="587" t="s">
        <v>958</v>
      </c>
      <c r="G2571" s="588"/>
      <c r="H2571" s="588"/>
      <c r="I2571" s="589"/>
      <c r="J2571" s="257" t="s">
        <v>23</v>
      </c>
      <c r="K2571" s="259">
        <f>SUM(L2571:M2571)</f>
        <v>6075</v>
      </c>
      <c r="L2571" s="259">
        <v>6075</v>
      </c>
      <c r="N2571" s="260"/>
      <c r="O2571" s="1"/>
      <c r="P2571" s="196"/>
      <c r="Q2571" s="451"/>
      <c r="R2571" s="445"/>
      <c r="S2571" s="445"/>
      <c r="T2571" s="426"/>
      <c r="U2571" s="1"/>
      <c r="V2571" s="1"/>
      <c r="W2571" s="1"/>
      <c r="X2571" s="1"/>
      <c r="Y2571" s="1"/>
      <c r="Z2571" s="1"/>
      <c r="AA2571" s="1"/>
    </row>
    <row r="2572" spans="1:31" customHeight="1" ht="51" s="259" customFormat="1">
      <c r="A2572" s="258"/>
      <c r="B2572" s="241" t="s">
        <v>2895</v>
      </c>
      <c r="C2572" s="181" t="s">
        <v>452</v>
      </c>
      <c r="D2572" s="181" t="s">
        <v>20</v>
      </c>
      <c r="E2572" s="181" t="s">
        <v>512</v>
      </c>
      <c r="F2572" s="587" t="s">
        <v>958</v>
      </c>
      <c r="G2572" s="588"/>
      <c r="H2572" s="588"/>
      <c r="I2572" s="589"/>
      <c r="J2572" s="257" t="s">
        <v>23</v>
      </c>
      <c r="K2572" s="259">
        <f>SUM(L2572:M2572)</f>
        <v>22221</v>
      </c>
      <c r="L2572" s="259">
        <v>22221</v>
      </c>
      <c r="N2572" s="260"/>
      <c r="O2572" s="1"/>
      <c r="P2572" s="196"/>
      <c r="Q2572" s="451"/>
      <c r="R2572" s="445"/>
      <c r="S2572" s="445"/>
      <c r="T2572" s="426"/>
      <c r="U2572" s="1"/>
      <c r="V2572" s="1"/>
      <c r="W2572" s="1"/>
      <c r="X2572" s="1"/>
      <c r="Y2572" s="1"/>
      <c r="Z2572" s="1"/>
      <c r="AA2572" s="1"/>
    </row>
    <row r="2573" spans="1:31" customHeight="1" ht="51" s="259" customFormat="1">
      <c r="A2573" s="258"/>
      <c r="B2573" s="241" t="s">
        <v>2896</v>
      </c>
      <c r="C2573" s="181" t="s">
        <v>452</v>
      </c>
      <c r="D2573" s="181" t="s">
        <v>20</v>
      </c>
      <c r="E2573" s="181" t="s">
        <v>512</v>
      </c>
      <c r="F2573" s="587" t="s">
        <v>958</v>
      </c>
      <c r="G2573" s="588"/>
      <c r="H2573" s="588"/>
      <c r="I2573" s="589"/>
      <c r="J2573" s="257" t="s">
        <v>23</v>
      </c>
      <c r="K2573" s="259">
        <f>SUM(L2573:M2573)</f>
        <v>8100</v>
      </c>
      <c r="L2573" s="259">
        <v>8100</v>
      </c>
      <c r="N2573" s="260"/>
      <c r="O2573" s="1"/>
      <c r="P2573" s="196"/>
      <c r="Q2573" s="451"/>
      <c r="R2573" s="445"/>
      <c r="S2573" s="445"/>
      <c r="T2573" s="426"/>
      <c r="U2573" s="1"/>
      <c r="V2573" s="1"/>
      <c r="W2573" s="1"/>
      <c r="X2573" s="1"/>
      <c r="Y2573" s="1"/>
      <c r="Z2573" s="1"/>
      <c r="AA2573" s="1"/>
    </row>
    <row r="2574" spans="1:31" customHeight="1" ht="51" s="259" customFormat="1">
      <c r="A2574" s="258"/>
      <c r="B2574" s="241" t="s">
        <v>2897</v>
      </c>
      <c r="C2574" s="181" t="s">
        <v>452</v>
      </c>
      <c r="D2574" s="181" t="s">
        <v>20</v>
      </c>
      <c r="E2574" s="181" t="s">
        <v>512</v>
      </c>
      <c r="F2574" s="587" t="s">
        <v>958</v>
      </c>
      <c r="G2574" s="588"/>
      <c r="H2574" s="588"/>
      <c r="I2574" s="589"/>
      <c r="J2574" s="257" t="s">
        <v>23</v>
      </c>
      <c r="K2574" s="259">
        <f>SUM(L2574:M2574)</f>
        <v>4950</v>
      </c>
      <c r="L2574" s="259">
        <v>4950</v>
      </c>
      <c r="N2574" s="260"/>
      <c r="O2574" s="1"/>
      <c r="P2574" s="196"/>
      <c r="Q2574" s="451"/>
      <c r="R2574" s="445"/>
      <c r="S2574" s="445"/>
      <c r="T2574" s="426"/>
      <c r="U2574" s="1"/>
      <c r="V2574" s="1"/>
      <c r="W2574" s="1"/>
      <c r="X2574" s="1"/>
      <c r="Y2574" s="1"/>
      <c r="Z2574" s="1"/>
      <c r="AA2574" s="1"/>
    </row>
    <row r="2575" spans="1:31" customHeight="1" ht="51" s="259" customFormat="1">
      <c r="A2575" s="258"/>
      <c r="B2575" s="241" t="s">
        <v>2898</v>
      </c>
      <c r="C2575" s="181" t="s">
        <v>452</v>
      </c>
      <c r="D2575" s="181" t="s">
        <v>20</v>
      </c>
      <c r="E2575" s="181" t="s">
        <v>512</v>
      </c>
      <c r="F2575" s="587" t="s">
        <v>958</v>
      </c>
      <c r="G2575" s="588"/>
      <c r="H2575" s="588"/>
      <c r="I2575" s="589"/>
      <c r="J2575" s="257" t="s">
        <v>23</v>
      </c>
      <c r="K2575" s="259">
        <f>SUM(L2575:M2575)</f>
        <v>49572</v>
      </c>
      <c r="L2575" s="259">
        <v>49572</v>
      </c>
      <c r="N2575" s="260"/>
      <c r="O2575" s="1"/>
      <c r="P2575" s="196"/>
      <c r="Q2575" s="451"/>
      <c r="R2575" s="445"/>
      <c r="S2575" s="445"/>
      <c r="T2575" s="426"/>
      <c r="U2575" s="1"/>
      <c r="V2575" s="1"/>
      <c r="W2575" s="1"/>
      <c r="X2575" s="1"/>
      <c r="Y2575" s="1"/>
      <c r="Z2575" s="1"/>
      <c r="AA2575" s="1"/>
    </row>
    <row r="2576" spans="1:31" customHeight="1" ht="51" s="259" customFormat="1">
      <c r="A2576" s="258"/>
      <c r="B2576" s="241" t="s">
        <v>2899</v>
      </c>
      <c r="C2576" s="181" t="s">
        <v>452</v>
      </c>
      <c r="D2576" s="181" t="s">
        <v>20</v>
      </c>
      <c r="E2576" s="181" t="s">
        <v>512</v>
      </c>
      <c r="F2576" s="587" t="s">
        <v>958</v>
      </c>
      <c r="G2576" s="588"/>
      <c r="H2576" s="588"/>
      <c r="I2576" s="589"/>
      <c r="J2576" s="257" t="s">
        <v>23</v>
      </c>
      <c r="K2576" s="259">
        <f>SUM(L2576:M2576)</f>
        <v>16884</v>
      </c>
      <c r="L2576" s="259">
        <v>16884</v>
      </c>
      <c r="N2576" s="260"/>
      <c r="O2576" s="1"/>
      <c r="P2576" s="196"/>
      <c r="Q2576" s="451"/>
      <c r="R2576" s="445"/>
      <c r="S2576" s="445"/>
      <c r="T2576" s="426"/>
      <c r="U2576" s="1"/>
      <c r="V2576" s="1"/>
      <c r="W2576" s="1"/>
      <c r="X2576" s="1"/>
      <c r="Y2576" s="1"/>
      <c r="Z2576" s="1"/>
      <c r="AA2576" s="1"/>
    </row>
    <row r="2577" spans="1:31" customHeight="1" ht="51" s="259" customFormat="1">
      <c r="A2577" s="258"/>
      <c r="B2577" s="241" t="s">
        <v>2900</v>
      </c>
      <c r="C2577" s="181" t="s">
        <v>452</v>
      </c>
      <c r="D2577" s="181" t="s">
        <v>20</v>
      </c>
      <c r="E2577" s="181" t="s">
        <v>512</v>
      </c>
      <c r="F2577" s="587" t="s">
        <v>958</v>
      </c>
      <c r="G2577" s="588"/>
      <c r="H2577" s="588"/>
      <c r="I2577" s="589"/>
      <c r="J2577" s="257" t="s">
        <v>23</v>
      </c>
      <c r="K2577" s="259">
        <f>SUM(L2577:M2577)</f>
        <v>84420</v>
      </c>
      <c r="L2577" s="259">
        <v>84420</v>
      </c>
      <c r="N2577" s="260"/>
      <c r="O2577" s="1"/>
      <c r="P2577" s="196"/>
      <c r="Q2577" s="451"/>
      <c r="R2577" s="445"/>
      <c r="S2577" s="445"/>
      <c r="T2577" s="426"/>
      <c r="U2577" s="1"/>
      <c r="V2577" s="1"/>
      <c r="W2577" s="1"/>
      <c r="X2577" s="1"/>
      <c r="Y2577" s="1"/>
      <c r="Z2577" s="1"/>
      <c r="AA2577" s="1"/>
    </row>
    <row r="2578" spans="1:31" customHeight="1" ht="51" s="259" customFormat="1">
      <c r="A2578" s="258"/>
      <c r="B2578" s="241" t="s">
        <v>2902</v>
      </c>
      <c r="C2578" s="181" t="s">
        <v>452</v>
      </c>
      <c r="D2578" s="181" t="s">
        <v>20</v>
      </c>
      <c r="E2578" s="181" t="s">
        <v>512</v>
      </c>
      <c r="F2578" s="587" t="s">
        <v>958</v>
      </c>
      <c r="G2578" s="588"/>
      <c r="H2578" s="588"/>
      <c r="I2578" s="589"/>
      <c r="J2578" s="257" t="s">
        <v>23</v>
      </c>
      <c r="K2578" s="259">
        <f>SUM(L2578:M2578)</f>
        <v>3600</v>
      </c>
      <c r="L2578" s="259">
        <v>3600</v>
      </c>
      <c r="N2578" s="260"/>
      <c r="O2578" s="1"/>
      <c r="P2578" s="196"/>
      <c r="Q2578" s="451"/>
      <c r="R2578" s="445"/>
      <c r="S2578" s="445"/>
      <c r="T2578" s="426"/>
      <c r="U2578" s="1"/>
      <c r="V2578" s="1"/>
      <c r="W2578" s="1"/>
      <c r="X2578" s="1"/>
      <c r="Y2578" s="1"/>
      <c r="Z2578" s="1"/>
      <c r="AA2578" s="1"/>
    </row>
    <row r="2579" spans="1:31" customHeight="1" ht="51" s="259" customFormat="1">
      <c r="A2579" s="258"/>
      <c r="B2579" s="241" t="s">
        <v>2903</v>
      </c>
      <c r="C2579" s="181" t="s">
        <v>452</v>
      </c>
      <c r="D2579" s="181" t="s">
        <v>20</v>
      </c>
      <c r="E2579" s="181" t="s">
        <v>512</v>
      </c>
      <c r="F2579" s="587" t="s">
        <v>958</v>
      </c>
      <c r="G2579" s="588"/>
      <c r="H2579" s="588"/>
      <c r="I2579" s="589"/>
      <c r="J2579" s="257" t="s">
        <v>23</v>
      </c>
      <c r="K2579" s="259">
        <f>SUM(L2579:M2579)</f>
        <v>13266</v>
      </c>
      <c r="L2579" s="259">
        <v>13266</v>
      </c>
      <c r="N2579" s="260"/>
      <c r="O2579" s="1"/>
      <c r="P2579" s="196"/>
      <c r="Q2579" s="451"/>
      <c r="R2579" s="445"/>
      <c r="S2579" s="445"/>
      <c r="T2579" s="426"/>
      <c r="U2579" s="1"/>
      <c r="V2579" s="1"/>
      <c r="W2579" s="1"/>
      <c r="X2579" s="1"/>
      <c r="Y2579" s="1"/>
      <c r="Z2579" s="1"/>
      <c r="AA2579" s="1"/>
    </row>
    <row r="2580" spans="1:31" customHeight="1" ht="51" s="259" customFormat="1">
      <c r="A2580" s="258"/>
      <c r="B2580" s="241" t="s">
        <v>2904</v>
      </c>
      <c r="C2580" s="181" t="s">
        <v>452</v>
      </c>
      <c r="D2580" s="181" t="s">
        <v>20</v>
      </c>
      <c r="E2580" s="181" t="s">
        <v>512</v>
      </c>
      <c r="F2580" s="587" t="s">
        <v>958</v>
      </c>
      <c r="G2580" s="588"/>
      <c r="H2580" s="588"/>
      <c r="I2580" s="589"/>
      <c r="J2580" s="257" t="s">
        <v>23</v>
      </c>
      <c r="K2580" s="259">
        <f>SUM(L2580:M2580)</f>
        <v>8100</v>
      </c>
      <c r="L2580" s="259">
        <v>8100</v>
      </c>
      <c r="N2580" s="260"/>
      <c r="O2580" s="1"/>
      <c r="P2580" s="196"/>
      <c r="Q2580" s="451"/>
      <c r="R2580" s="445"/>
      <c r="S2580" s="445"/>
      <c r="T2580" s="426"/>
      <c r="U2580" s="1"/>
      <c r="V2580" s="1"/>
      <c r="W2580" s="1"/>
      <c r="X2580" s="1"/>
      <c r="Y2580" s="1"/>
      <c r="Z2580" s="1"/>
      <c r="AA2580" s="1"/>
    </row>
    <row r="2581" spans="1:31" customHeight="1" ht="51" s="259" customFormat="1">
      <c r="A2581" s="258"/>
      <c r="B2581" s="241" t="s">
        <v>2905</v>
      </c>
      <c r="C2581" s="181" t="s">
        <v>452</v>
      </c>
      <c r="D2581" s="181" t="s">
        <v>20</v>
      </c>
      <c r="E2581" s="181" t="s">
        <v>512</v>
      </c>
      <c r="F2581" s="587" t="s">
        <v>958</v>
      </c>
      <c r="G2581" s="588"/>
      <c r="H2581" s="588"/>
      <c r="I2581" s="589"/>
      <c r="J2581" s="257" t="s">
        <v>23</v>
      </c>
      <c r="K2581" s="259">
        <f>SUM(L2581:M2581)</f>
        <v>24156</v>
      </c>
      <c r="L2581" s="259">
        <v>24156</v>
      </c>
      <c r="N2581" s="260"/>
      <c r="O2581" s="1"/>
      <c r="P2581" s="196"/>
      <c r="Q2581" s="451"/>
      <c r="R2581" s="445"/>
      <c r="S2581" s="445"/>
      <c r="T2581" s="426"/>
      <c r="U2581" s="1"/>
      <c r="V2581" s="1"/>
      <c r="W2581" s="1"/>
      <c r="X2581" s="1"/>
      <c r="Y2581" s="1"/>
      <c r="Z2581" s="1"/>
      <c r="AA2581" s="1"/>
    </row>
    <row r="2582" spans="1:31" customHeight="1" ht="51" s="259" customFormat="1">
      <c r="A2582" s="258"/>
      <c r="B2582" s="241" t="s">
        <v>2906</v>
      </c>
      <c r="C2582" s="181" t="s">
        <v>452</v>
      </c>
      <c r="D2582" s="181" t="s">
        <v>20</v>
      </c>
      <c r="E2582" s="181" t="s">
        <v>512</v>
      </c>
      <c r="F2582" s="587" t="s">
        <v>958</v>
      </c>
      <c r="G2582" s="588"/>
      <c r="H2582" s="588"/>
      <c r="I2582" s="589"/>
      <c r="J2582" s="257" t="s">
        <v>23</v>
      </c>
      <c r="K2582" s="259">
        <f>SUM(L2582:M2582)</f>
        <v>17775</v>
      </c>
      <c r="L2582" s="259">
        <v>17775</v>
      </c>
      <c r="N2582" s="260"/>
      <c r="O2582" s="1"/>
      <c r="P2582" s="196"/>
      <c r="Q2582" s="451"/>
      <c r="R2582" s="445"/>
      <c r="S2582" s="445"/>
      <c r="T2582" s="426"/>
      <c r="U2582" s="1"/>
      <c r="V2582" s="1"/>
      <c r="W2582" s="1"/>
      <c r="X2582" s="1"/>
      <c r="Y2582" s="1"/>
      <c r="Z2582" s="1"/>
      <c r="AA2582" s="1"/>
    </row>
    <row r="2583" spans="1:31" customHeight="1" ht="51" s="259" customFormat="1">
      <c r="A2583" s="258"/>
      <c r="B2583" s="241" t="s">
        <v>2907</v>
      </c>
      <c r="C2583" s="181" t="s">
        <v>452</v>
      </c>
      <c r="D2583" s="181" t="s">
        <v>20</v>
      </c>
      <c r="E2583" s="181" t="s">
        <v>512</v>
      </c>
      <c r="F2583" s="587" t="s">
        <v>958</v>
      </c>
      <c r="G2583" s="588"/>
      <c r="H2583" s="588"/>
      <c r="I2583" s="589"/>
      <c r="J2583" s="257" t="s">
        <v>23</v>
      </c>
      <c r="K2583" s="259">
        <f>SUM(L2583:M2583)</f>
        <v>45225</v>
      </c>
      <c r="L2583" s="259">
        <v>45225</v>
      </c>
      <c r="N2583" s="260"/>
      <c r="O2583" s="1"/>
      <c r="P2583" s="196"/>
      <c r="Q2583" s="451"/>
      <c r="R2583" s="445"/>
      <c r="S2583" s="445"/>
      <c r="T2583" s="426"/>
      <c r="U2583" s="1"/>
      <c r="V2583" s="1"/>
      <c r="W2583" s="1"/>
      <c r="X2583" s="1"/>
      <c r="Y2583" s="1"/>
      <c r="Z2583" s="1"/>
      <c r="AA2583" s="1"/>
    </row>
    <row r="2584" spans="1:31" customHeight="1" ht="51" s="259" customFormat="1">
      <c r="A2584" s="258"/>
      <c r="B2584" s="241" t="s">
        <v>2908</v>
      </c>
      <c r="C2584" s="181" t="s">
        <v>452</v>
      </c>
      <c r="D2584" s="181" t="s">
        <v>20</v>
      </c>
      <c r="E2584" s="181" t="s">
        <v>512</v>
      </c>
      <c r="F2584" s="587" t="s">
        <v>958</v>
      </c>
      <c r="G2584" s="588"/>
      <c r="H2584" s="588"/>
      <c r="I2584" s="589"/>
      <c r="J2584" s="257" t="s">
        <v>23</v>
      </c>
      <c r="K2584" s="259">
        <f>SUM(L2584:M2584)</f>
        <v>10125</v>
      </c>
      <c r="L2584" s="259">
        <v>10125</v>
      </c>
      <c r="N2584" s="260"/>
      <c r="O2584" s="1"/>
      <c r="P2584" s="196"/>
      <c r="Q2584" s="451"/>
      <c r="R2584" s="445"/>
      <c r="S2584" s="445"/>
      <c r="T2584" s="426"/>
      <c r="U2584" s="1"/>
      <c r="V2584" s="1"/>
      <c r="W2584" s="1"/>
      <c r="X2584" s="1"/>
      <c r="Y2584" s="1"/>
      <c r="Z2584" s="1"/>
      <c r="AA2584" s="1"/>
    </row>
    <row r="2585" spans="1:31" customHeight="1" ht="51" s="259" customFormat="1">
      <c r="A2585" s="258"/>
      <c r="B2585" s="241" t="s">
        <v>2909</v>
      </c>
      <c r="C2585" s="181" t="s">
        <v>452</v>
      </c>
      <c r="D2585" s="181" t="s">
        <v>20</v>
      </c>
      <c r="E2585" s="181" t="s">
        <v>512</v>
      </c>
      <c r="F2585" s="587" t="s">
        <v>958</v>
      </c>
      <c r="G2585" s="588"/>
      <c r="H2585" s="588"/>
      <c r="I2585" s="589"/>
      <c r="J2585" s="257" t="s">
        <v>23</v>
      </c>
      <c r="K2585" s="259">
        <f>SUM(L2585:M2585)</f>
        <v>18225</v>
      </c>
      <c r="L2585" s="259">
        <v>18225</v>
      </c>
      <c r="N2585" s="260"/>
      <c r="O2585" s="1"/>
      <c r="P2585" s="196"/>
      <c r="Q2585" s="451"/>
      <c r="R2585" s="445"/>
      <c r="S2585" s="445"/>
      <c r="T2585" s="426"/>
      <c r="U2585" s="1"/>
      <c r="V2585" s="1"/>
      <c r="W2585" s="1"/>
      <c r="X2585" s="1"/>
      <c r="Y2585" s="1"/>
      <c r="Z2585" s="1"/>
      <c r="AA2585" s="1"/>
    </row>
    <row r="2586" spans="1:31" customHeight="1" ht="51" s="259" customFormat="1">
      <c r="A2586" s="258"/>
      <c r="B2586" s="241" t="s">
        <v>2910</v>
      </c>
      <c r="C2586" s="181" t="s">
        <v>452</v>
      </c>
      <c r="D2586" s="181" t="s">
        <v>20</v>
      </c>
      <c r="E2586" s="181" t="s">
        <v>512</v>
      </c>
      <c r="F2586" s="587" t="s">
        <v>958</v>
      </c>
      <c r="G2586" s="588"/>
      <c r="H2586" s="588"/>
      <c r="I2586" s="589"/>
      <c r="J2586" s="257" t="s">
        <v>23</v>
      </c>
      <c r="K2586" s="259">
        <f>SUM(L2586:M2586)</f>
        <v>18225</v>
      </c>
      <c r="L2586" s="259">
        <v>18225</v>
      </c>
      <c r="N2586" s="260"/>
      <c r="O2586" s="1"/>
      <c r="P2586" s="196"/>
      <c r="Q2586" s="451"/>
      <c r="R2586" s="445"/>
      <c r="S2586" s="445"/>
      <c r="T2586" s="426"/>
      <c r="U2586" s="1"/>
      <c r="V2586" s="1"/>
      <c r="W2586" s="1"/>
      <c r="X2586" s="1"/>
      <c r="Y2586" s="1"/>
      <c r="Z2586" s="1"/>
      <c r="AA2586" s="1"/>
    </row>
    <row r="2587" spans="1:31" customHeight="1" ht="51" s="259" customFormat="1">
      <c r="A2587" s="258"/>
      <c r="B2587" s="241" t="s">
        <v>2911</v>
      </c>
      <c r="C2587" s="181" t="s">
        <v>452</v>
      </c>
      <c r="D2587" s="181" t="s">
        <v>20</v>
      </c>
      <c r="E2587" s="181" t="s">
        <v>512</v>
      </c>
      <c r="F2587" s="587" t="s">
        <v>958</v>
      </c>
      <c r="G2587" s="588"/>
      <c r="H2587" s="588"/>
      <c r="I2587" s="589"/>
      <c r="J2587" s="257" t="s">
        <v>23</v>
      </c>
      <c r="K2587" s="259">
        <f>SUM(L2587:M2587)</f>
        <v>8100</v>
      </c>
      <c r="L2587" s="259">
        <v>8100</v>
      </c>
      <c r="N2587" s="260"/>
      <c r="O2587" s="1"/>
      <c r="P2587" s="196"/>
      <c r="Q2587" s="451"/>
      <c r="R2587" s="445"/>
      <c r="S2587" s="445"/>
      <c r="T2587" s="426"/>
      <c r="U2587" s="1"/>
      <c r="V2587" s="1"/>
      <c r="W2587" s="1"/>
      <c r="X2587" s="1"/>
      <c r="Y2587" s="1"/>
      <c r="Z2587" s="1"/>
      <c r="AA2587" s="1"/>
    </row>
    <row r="2588" spans="1:31" customHeight="1" ht="51" s="259" customFormat="1">
      <c r="A2588" s="258"/>
      <c r="B2588" s="241" t="s">
        <v>2912</v>
      </c>
      <c r="C2588" s="181" t="s">
        <v>452</v>
      </c>
      <c r="D2588" s="181" t="s">
        <v>20</v>
      </c>
      <c r="E2588" s="181" t="s">
        <v>512</v>
      </c>
      <c r="F2588" s="587" t="s">
        <v>958</v>
      </c>
      <c r="G2588" s="588"/>
      <c r="H2588" s="588"/>
      <c r="I2588" s="589"/>
      <c r="J2588" s="257" t="s">
        <v>23</v>
      </c>
      <c r="K2588" s="259">
        <f>SUM(L2588:M2588)</f>
        <v>14175</v>
      </c>
      <c r="L2588" s="259">
        <v>14175</v>
      </c>
      <c r="N2588" s="260"/>
      <c r="O2588" s="1"/>
      <c r="P2588" s="196"/>
      <c r="Q2588" s="451"/>
      <c r="R2588" s="445"/>
      <c r="S2588" s="445"/>
      <c r="T2588" s="426"/>
      <c r="U2588" s="1"/>
      <c r="V2588" s="1"/>
      <c r="W2588" s="1"/>
      <c r="X2588" s="1"/>
      <c r="Y2588" s="1"/>
      <c r="Z2588" s="1"/>
      <c r="AA2588" s="1"/>
    </row>
    <row r="2589" spans="1:31" customHeight="1" ht="51" s="259" customFormat="1">
      <c r="A2589" s="258"/>
      <c r="B2589" s="241" t="s">
        <v>2913</v>
      </c>
      <c r="C2589" s="181" t="s">
        <v>452</v>
      </c>
      <c r="D2589" s="181" t="s">
        <v>20</v>
      </c>
      <c r="E2589" s="181" t="s">
        <v>512</v>
      </c>
      <c r="F2589" s="587" t="s">
        <v>958</v>
      </c>
      <c r="G2589" s="588"/>
      <c r="H2589" s="588"/>
      <c r="I2589" s="589"/>
      <c r="J2589" s="257" t="s">
        <v>23</v>
      </c>
      <c r="K2589" s="259">
        <f>SUM(L2589:M2589)</f>
        <v>20250</v>
      </c>
      <c r="L2589" s="259">
        <v>20250</v>
      </c>
      <c r="N2589" s="260"/>
      <c r="O2589" s="1"/>
      <c r="P2589" s="196"/>
      <c r="Q2589" s="451"/>
      <c r="R2589" s="445"/>
      <c r="S2589" s="445"/>
      <c r="T2589" s="426"/>
      <c r="U2589" s="1"/>
      <c r="V2589" s="1"/>
      <c r="W2589" s="1"/>
      <c r="X2589" s="1"/>
      <c r="Y2589" s="1"/>
      <c r="Z2589" s="1"/>
      <c r="AA2589" s="1"/>
    </row>
    <row r="2590" spans="1:31" customHeight="1" ht="51" s="259" customFormat="1">
      <c r="A2590" s="258"/>
      <c r="B2590" s="241" t="s">
        <v>2914</v>
      </c>
      <c r="C2590" s="181" t="s">
        <v>452</v>
      </c>
      <c r="D2590" s="181" t="s">
        <v>20</v>
      </c>
      <c r="E2590" s="181" t="s">
        <v>512</v>
      </c>
      <c r="F2590" s="587" t="s">
        <v>958</v>
      </c>
      <c r="G2590" s="588"/>
      <c r="H2590" s="588"/>
      <c r="I2590" s="589"/>
      <c r="J2590" s="257" t="s">
        <v>23</v>
      </c>
      <c r="K2590" s="259">
        <f>SUM(L2590:M2590)</f>
        <v>20250</v>
      </c>
      <c r="L2590" s="259">
        <v>20250</v>
      </c>
      <c r="N2590" s="260"/>
      <c r="O2590" s="1"/>
      <c r="P2590" s="196"/>
      <c r="Q2590" s="451"/>
      <c r="R2590" s="445"/>
      <c r="S2590" s="445"/>
      <c r="T2590" s="426"/>
      <c r="U2590" s="1"/>
      <c r="V2590" s="1"/>
      <c r="W2590" s="1"/>
      <c r="X2590" s="1"/>
      <c r="Y2590" s="1"/>
      <c r="Z2590" s="1"/>
      <c r="AA2590" s="1"/>
    </row>
    <row r="2591" spans="1:31" customHeight="1" ht="51" s="259" customFormat="1">
      <c r="A2591" s="258"/>
      <c r="B2591" s="241" t="s">
        <v>2915</v>
      </c>
      <c r="C2591" s="181" t="s">
        <v>452</v>
      </c>
      <c r="D2591" s="181" t="s">
        <v>20</v>
      </c>
      <c r="E2591" s="181" t="s">
        <v>512</v>
      </c>
      <c r="F2591" s="587" t="s">
        <v>958</v>
      </c>
      <c r="G2591" s="588"/>
      <c r="H2591" s="588"/>
      <c r="I2591" s="589"/>
      <c r="J2591" s="257" t="s">
        <v>23</v>
      </c>
      <c r="K2591" s="259">
        <f>SUM(L2591:M2591)</f>
        <v>20250</v>
      </c>
      <c r="L2591" s="259">
        <v>20250</v>
      </c>
      <c r="N2591" s="260"/>
      <c r="O2591" s="1"/>
      <c r="P2591" s="196"/>
      <c r="Q2591" s="451"/>
      <c r="R2591" s="445"/>
      <c r="S2591" s="445"/>
      <c r="T2591" s="426"/>
      <c r="U2591" s="1"/>
      <c r="V2591" s="1"/>
      <c r="W2591" s="1"/>
      <c r="X2591" s="1"/>
      <c r="Y2591" s="1"/>
      <c r="Z2591" s="1"/>
      <c r="AA2591" s="1"/>
    </row>
    <row r="2592" spans="1:31" customHeight="1" ht="51" s="259" customFormat="1">
      <c r="A2592" s="258"/>
      <c r="B2592" s="241" t="s">
        <v>2916</v>
      </c>
      <c r="C2592" s="181" t="s">
        <v>452</v>
      </c>
      <c r="D2592" s="181" t="s">
        <v>20</v>
      </c>
      <c r="E2592" s="181" t="s">
        <v>512</v>
      </c>
      <c r="F2592" s="587" t="s">
        <v>958</v>
      </c>
      <c r="G2592" s="588"/>
      <c r="H2592" s="588"/>
      <c r="I2592" s="589"/>
      <c r="J2592" s="257" t="s">
        <v>23</v>
      </c>
      <c r="K2592" s="259">
        <f>SUM(L2592:M2592)</f>
        <v>16200</v>
      </c>
      <c r="L2592" s="259">
        <v>16200</v>
      </c>
      <c r="N2592" s="260"/>
      <c r="O2592" s="1"/>
      <c r="P2592" s="196"/>
      <c r="Q2592" s="451"/>
      <c r="R2592" s="445"/>
      <c r="S2592" s="445"/>
      <c r="T2592" s="426"/>
      <c r="U2592" s="1"/>
      <c r="V2592" s="1"/>
      <c r="W2592" s="1"/>
      <c r="X2592" s="1"/>
      <c r="Y2592" s="1"/>
      <c r="Z2592" s="1"/>
      <c r="AA2592" s="1"/>
    </row>
    <row r="2593" spans="1:31" customHeight="1" ht="51" s="259" customFormat="1">
      <c r="A2593" s="258"/>
      <c r="B2593" s="241" t="s">
        <v>2917</v>
      </c>
      <c r="C2593" s="181" t="s">
        <v>452</v>
      </c>
      <c r="D2593" s="181" t="s">
        <v>20</v>
      </c>
      <c r="E2593" s="181" t="s">
        <v>512</v>
      </c>
      <c r="F2593" s="587" t="s">
        <v>958</v>
      </c>
      <c r="G2593" s="588"/>
      <c r="H2593" s="588"/>
      <c r="I2593" s="589"/>
      <c r="J2593" s="257" t="s">
        <v>23</v>
      </c>
      <c r="K2593" s="259">
        <f>SUM(L2593:M2593)</f>
        <v>16200</v>
      </c>
      <c r="L2593" s="259">
        <v>16200</v>
      </c>
      <c r="N2593" s="260"/>
      <c r="O2593" s="1"/>
      <c r="P2593" s="196"/>
      <c r="Q2593" s="451"/>
      <c r="R2593" s="445"/>
      <c r="S2593" s="445"/>
      <c r="T2593" s="426"/>
      <c r="U2593" s="1"/>
      <c r="V2593" s="1"/>
      <c r="W2593" s="1"/>
      <c r="X2593" s="1"/>
      <c r="Y2593" s="1"/>
      <c r="Z2593" s="1"/>
      <c r="AA2593" s="1"/>
    </row>
    <row r="2594" spans="1:31" customHeight="1" ht="51" s="259" customFormat="1">
      <c r="A2594" s="258"/>
      <c r="B2594" s="241" t="s">
        <v>2919</v>
      </c>
      <c r="C2594" s="181" t="s">
        <v>452</v>
      </c>
      <c r="D2594" s="181" t="s">
        <v>20</v>
      </c>
      <c r="E2594" s="181" t="s">
        <v>512</v>
      </c>
      <c r="F2594" s="587" t="s">
        <v>958</v>
      </c>
      <c r="G2594" s="588"/>
      <c r="H2594" s="588"/>
      <c r="I2594" s="589"/>
      <c r="J2594" s="257" t="s">
        <v>23</v>
      </c>
      <c r="K2594" s="259">
        <f>SUM(L2594:M2594)</f>
        <v>14175</v>
      </c>
      <c r="L2594" s="259">
        <v>14175</v>
      </c>
      <c r="N2594" s="260"/>
      <c r="O2594" s="1"/>
      <c r="P2594" s="196"/>
      <c r="Q2594" s="451"/>
      <c r="R2594" s="445"/>
      <c r="S2594" s="445"/>
      <c r="T2594" s="426"/>
      <c r="U2594" s="1"/>
      <c r="V2594" s="1"/>
      <c r="W2594" s="1"/>
      <c r="X2594" s="1"/>
      <c r="Y2594" s="1"/>
      <c r="Z2594" s="1"/>
      <c r="AA2594" s="1"/>
    </row>
    <row r="2595" spans="1:31" customHeight="1" ht="51" s="259" customFormat="1">
      <c r="A2595" s="258"/>
      <c r="B2595" s="241" t="s">
        <v>2920</v>
      </c>
      <c r="C2595" s="181" t="s">
        <v>452</v>
      </c>
      <c r="D2595" s="181" t="s">
        <v>20</v>
      </c>
      <c r="E2595" s="181" t="s">
        <v>512</v>
      </c>
      <c r="F2595" s="587" t="s">
        <v>958</v>
      </c>
      <c r="G2595" s="588"/>
      <c r="H2595" s="588"/>
      <c r="I2595" s="589"/>
      <c r="J2595" s="257" t="s">
        <v>23</v>
      </c>
      <c r="K2595" s="259">
        <f>SUM(L2595:M2595)</f>
        <v>14175</v>
      </c>
      <c r="L2595" s="259">
        <v>14175</v>
      </c>
      <c r="N2595" s="260"/>
      <c r="O2595" s="1"/>
      <c r="P2595" s="196"/>
      <c r="Q2595" s="451"/>
      <c r="R2595" s="445"/>
      <c r="S2595" s="445"/>
      <c r="T2595" s="426"/>
      <c r="U2595" s="1"/>
      <c r="V2595" s="1"/>
      <c r="W2595" s="1"/>
      <c r="X2595" s="1"/>
      <c r="Y2595" s="1"/>
      <c r="Z2595" s="1"/>
      <c r="AA2595" s="1"/>
    </row>
    <row r="2596" spans="1:31" customHeight="1" ht="51" s="259" customFormat="1">
      <c r="A2596" s="258"/>
      <c r="B2596" s="241" t="s">
        <v>2921</v>
      </c>
      <c r="C2596" s="181" t="s">
        <v>452</v>
      </c>
      <c r="D2596" s="181" t="s">
        <v>20</v>
      </c>
      <c r="E2596" s="181" t="s">
        <v>512</v>
      </c>
      <c r="F2596" s="587" t="s">
        <v>958</v>
      </c>
      <c r="G2596" s="588"/>
      <c r="H2596" s="588"/>
      <c r="I2596" s="589"/>
      <c r="J2596" s="257" t="s">
        <v>23</v>
      </c>
      <c r="K2596" s="259">
        <f>SUM(L2596:M2596)</f>
        <v>16200</v>
      </c>
      <c r="L2596" s="259">
        <v>16200</v>
      </c>
      <c r="N2596" s="260"/>
      <c r="O2596" s="1"/>
      <c r="P2596" s="196"/>
      <c r="Q2596" s="451"/>
      <c r="R2596" s="445"/>
      <c r="S2596" s="445"/>
      <c r="T2596" s="426"/>
      <c r="U2596" s="1"/>
      <c r="V2596" s="1"/>
      <c r="W2596" s="1"/>
      <c r="X2596" s="1"/>
      <c r="Y2596" s="1"/>
      <c r="Z2596" s="1"/>
      <c r="AA2596" s="1"/>
    </row>
    <row r="2597" spans="1:31" customHeight="1" ht="51" s="259" customFormat="1">
      <c r="A2597" s="258"/>
      <c r="B2597" s="241" t="s">
        <v>2923</v>
      </c>
      <c r="C2597" s="181" t="s">
        <v>452</v>
      </c>
      <c r="D2597" s="181" t="s">
        <v>20</v>
      </c>
      <c r="E2597" s="181" t="s">
        <v>512</v>
      </c>
      <c r="F2597" s="587" t="s">
        <v>958</v>
      </c>
      <c r="G2597" s="588"/>
      <c r="H2597" s="588"/>
      <c r="I2597" s="589"/>
      <c r="J2597" s="257" t="s">
        <v>23</v>
      </c>
      <c r="K2597" s="259">
        <f>SUM(L2597:M2597)</f>
        <v>2646</v>
      </c>
      <c r="L2597" s="259">
        <v>2646</v>
      </c>
      <c r="N2597" s="260"/>
      <c r="O2597" s="1"/>
      <c r="P2597" s="196"/>
      <c r="Q2597" s="451"/>
      <c r="R2597" s="445"/>
      <c r="S2597" s="445"/>
      <c r="T2597" s="426"/>
      <c r="U2597" s="1"/>
      <c r="V2597" s="1"/>
      <c r="W2597" s="1"/>
      <c r="X2597" s="1"/>
      <c r="Y2597" s="1"/>
      <c r="Z2597" s="1"/>
      <c r="AA2597" s="1"/>
    </row>
    <row r="2598" spans="1:31" customHeight="1" ht="51" s="259" customFormat="1">
      <c r="A2598" s="258"/>
      <c r="B2598" s="241" t="s">
        <v>2924</v>
      </c>
      <c r="C2598" s="181" t="s">
        <v>452</v>
      </c>
      <c r="D2598" s="181" t="s">
        <v>20</v>
      </c>
      <c r="E2598" s="181" t="s">
        <v>512</v>
      </c>
      <c r="F2598" s="587" t="s">
        <v>958</v>
      </c>
      <c r="G2598" s="588"/>
      <c r="H2598" s="588"/>
      <c r="I2598" s="589"/>
      <c r="J2598" s="257" t="s">
        <v>23</v>
      </c>
      <c r="K2598" s="259">
        <f>SUM(L2598:M2598)</f>
        <v>7056</v>
      </c>
      <c r="L2598" s="259">
        <v>7056</v>
      </c>
      <c r="N2598" s="260"/>
      <c r="O2598" s="1"/>
      <c r="P2598" s="196"/>
      <c r="Q2598" s="451"/>
      <c r="R2598" s="445"/>
      <c r="S2598" s="445"/>
      <c r="T2598" s="426"/>
      <c r="U2598" s="1"/>
      <c r="V2598" s="1"/>
      <c r="W2598" s="1"/>
      <c r="X2598" s="1"/>
      <c r="Y2598" s="1"/>
      <c r="Z2598" s="1"/>
      <c r="AA2598" s="1"/>
    </row>
    <row r="2599" spans="1:31" customHeight="1" ht="51" s="259" customFormat="1">
      <c r="A2599" s="258"/>
      <c r="B2599" s="241" t="s">
        <v>2925</v>
      </c>
      <c r="C2599" s="181" t="s">
        <v>452</v>
      </c>
      <c r="D2599" s="181" t="s">
        <v>20</v>
      </c>
      <c r="E2599" s="181" t="s">
        <v>512</v>
      </c>
      <c r="F2599" s="587" t="s">
        <v>958</v>
      </c>
      <c r="G2599" s="588"/>
      <c r="H2599" s="588"/>
      <c r="I2599" s="589"/>
      <c r="J2599" s="257" t="s">
        <v>23</v>
      </c>
      <c r="K2599" s="259">
        <f>SUM(L2599:M2599)</f>
        <v>1170</v>
      </c>
      <c r="L2599" s="259">
        <v>1170</v>
      </c>
      <c r="N2599" s="260"/>
      <c r="O2599" s="1"/>
      <c r="P2599" s="196"/>
      <c r="Q2599" s="451"/>
      <c r="R2599" s="445"/>
      <c r="S2599" s="445"/>
      <c r="T2599" s="426"/>
      <c r="U2599" s="1"/>
      <c r="V2599" s="1"/>
      <c r="W2599" s="1"/>
      <c r="X2599" s="1"/>
      <c r="Y2599" s="1"/>
      <c r="Z2599" s="1"/>
      <c r="AA2599" s="1"/>
    </row>
    <row r="2600" spans="1:31" customHeight="1" ht="51" s="259" customFormat="1">
      <c r="A2600" s="258"/>
      <c r="B2600" s="241" t="s">
        <v>2926</v>
      </c>
      <c r="C2600" s="181" t="s">
        <v>452</v>
      </c>
      <c r="D2600" s="181" t="s">
        <v>20</v>
      </c>
      <c r="E2600" s="181" t="s">
        <v>512</v>
      </c>
      <c r="F2600" s="587" t="s">
        <v>958</v>
      </c>
      <c r="G2600" s="588"/>
      <c r="H2600" s="588"/>
      <c r="I2600" s="589"/>
      <c r="J2600" s="257" t="s">
        <v>23</v>
      </c>
      <c r="K2600" s="259">
        <f>SUM(L2600:M2600)</f>
        <v>1543.5</v>
      </c>
      <c r="L2600" s="259">
        <v>1543.5</v>
      </c>
      <c r="N2600" s="260"/>
      <c r="O2600" s="1"/>
      <c r="P2600" s="196"/>
      <c r="Q2600" s="451"/>
      <c r="R2600" s="445"/>
      <c r="S2600" s="445"/>
      <c r="T2600" s="426"/>
      <c r="U2600" s="1"/>
      <c r="V2600" s="1"/>
      <c r="W2600" s="1"/>
      <c r="X2600" s="1"/>
      <c r="Y2600" s="1"/>
      <c r="Z2600" s="1"/>
      <c r="AA2600" s="1"/>
    </row>
    <row r="2601" spans="1:31" customHeight="1" ht="51" s="259" customFormat="1">
      <c r="A2601" s="258"/>
      <c r="B2601" s="241" t="s">
        <v>2927</v>
      </c>
      <c r="C2601" s="181" t="s">
        <v>452</v>
      </c>
      <c r="D2601" s="181" t="s">
        <v>20</v>
      </c>
      <c r="E2601" s="181" t="s">
        <v>512</v>
      </c>
      <c r="F2601" s="587" t="s">
        <v>958</v>
      </c>
      <c r="G2601" s="588"/>
      <c r="H2601" s="588"/>
      <c r="I2601" s="589"/>
      <c r="J2601" s="257" t="s">
        <v>23</v>
      </c>
      <c r="K2601" s="259">
        <f>SUM(L2601:M2601)</f>
        <v>832.5</v>
      </c>
      <c r="L2601" s="259">
        <v>832.5</v>
      </c>
      <c r="N2601" s="260"/>
      <c r="O2601" s="1"/>
      <c r="P2601" s="196"/>
      <c r="Q2601" s="451"/>
      <c r="R2601" s="445"/>
      <c r="S2601" s="445"/>
      <c r="T2601" s="426"/>
      <c r="U2601" s="1"/>
      <c r="V2601" s="1"/>
      <c r="W2601" s="1"/>
      <c r="X2601" s="1"/>
      <c r="Y2601" s="1"/>
      <c r="Z2601" s="1"/>
      <c r="AA2601" s="1"/>
    </row>
    <row r="2602" spans="1:31" customHeight="1" ht="51" s="259" customFormat="1">
      <c r="A2602" s="258"/>
      <c r="B2602" s="241" t="s">
        <v>2928</v>
      </c>
      <c r="C2602" s="181" t="s">
        <v>452</v>
      </c>
      <c r="D2602" s="181" t="s">
        <v>20</v>
      </c>
      <c r="E2602" s="181" t="s">
        <v>512</v>
      </c>
      <c r="F2602" s="587" t="s">
        <v>958</v>
      </c>
      <c r="G2602" s="588"/>
      <c r="H2602" s="588"/>
      <c r="I2602" s="589"/>
      <c r="J2602" s="257" t="s">
        <v>23</v>
      </c>
      <c r="K2602" s="259">
        <f>SUM(L2602:M2602)</f>
        <v>1215</v>
      </c>
      <c r="L2602" s="259">
        <v>1215</v>
      </c>
      <c r="N2602" s="260"/>
      <c r="O2602" s="1"/>
      <c r="P2602" s="196"/>
      <c r="Q2602" s="451"/>
      <c r="R2602" s="445"/>
      <c r="S2602" s="445"/>
      <c r="T2602" s="426"/>
      <c r="U2602" s="1"/>
      <c r="V2602" s="1"/>
      <c r="W2602" s="1"/>
      <c r="X2602" s="1"/>
      <c r="Y2602" s="1"/>
      <c r="Z2602" s="1"/>
      <c r="AA2602" s="1"/>
    </row>
    <row r="2603" spans="1:31" customHeight="1" ht="51" s="259" customFormat="1">
      <c r="A2603" s="258"/>
      <c r="B2603" s="241" t="s">
        <v>2929</v>
      </c>
      <c r="C2603" s="181" t="s">
        <v>452</v>
      </c>
      <c r="D2603" s="181" t="s">
        <v>20</v>
      </c>
      <c r="E2603" s="181" t="s">
        <v>512</v>
      </c>
      <c r="F2603" s="587" t="s">
        <v>958</v>
      </c>
      <c r="G2603" s="588"/>
      <c r="H2603" s="588"/>
      <c r="I2603" s="589"/>
      <c r="J2603" s="257" t="s">
        <v>23</v>
      </c>
      <c r="K2603" s="259">
        <f>SUM(L2603:M2603)</f>
        <v>223.2</v>
      </c>
      <c r="L2603" s="259">
        <v>223.2</v>
      </c>
      <c r="N2603" s="260"/>
      <c r="O2603" s="1"/>
      <c r="P2603" s="196"/>
      <c r="Q2603" s="451"/>
      <c r="R2603" s="445"/>
      <c r="S2603" s="445"/>
      <c r="T2603" s="426"/>
      <c r="U2603" s="1"/>
      <c r="V2603" s="1"/>
      <c r="W2603" s="1"/>
      <c r="X2603" s="1"/>
      <c r="Y2603" s="1"/>
      <c r="Z2603" s="1"/>
      <c r="AA2603" s="1"/>
    </row>
    <row r="2604" spans="1:31" customHeight="1" ht="51" s="259" customFormat="1">
      <c r="A2604" s="258"/>
      <c r="B2604" s="241" t="s">
        <v>2930</v>
      </c>
      <c r="C2604" s="181" t="s">
        <v>452</v>
      </c>
      <c r="D2604" s="181" t="s">
        <v>20</v>
      </c>
      <c r="E2604" s="181" t="s">
        <v>512</v>
      </c>
      <c r="F2604" s="587" t="s">
        <v>958</v>
      </c>
      <c r="G2604" s="588"/>
      <c r="H2604" s="588"/>
      <c r="I2604" s="589"/>
      <c r="J2604" s="257" t="s">
        <v>23</v>
      </c>
      <c r="K2604" s="259">
        <f>SUM(L2604:M2604)</f>
        <v>1147.5</v>
      </c>
      <c r="L2604" s="259">
        <v>1147.5</v>
      </c>
      <c r="N2604" s="260"/>
      <c r="O2604" s="1"/>
      <c r="P2604" s="196"/>
      <c r="Q2604" s="451"/>
      <c r="R2604" s="445"/>
      <c r="S2604" s="445"/>
      <c r="T2604" s="426"/>
      <c r="U2604" s="1"/>
      <c r="V2604" s="1"/>
      <c r="W2604" s="1"/>
      <c r="X2604" s="1"/>
      <c r="Y2604" s="1"/>
      <c r="Z2604" s="1"/>
      <c r="AA2604" s="1"/>
    </row>
    <row r="2605" spans="1:31" customHeight="1" ht="51" s="259" customFormat="1">
      <c r="A2605" s="258"/>
      <c r="B2605" s="241" t="s">
        <v>2931</v>
      </c>
      <c r="C2605" s="181" t="s">
        <v>452</v>
      </c>
      <c r="D2605" s="181" t="s">
        <v>20</v>
      </c>
      <c r="E2605" s="181" t="s">
        <v>512</v>
      </c>
      <c r="F2605" s="587" t="s">
        <v>958</v>
      </c>
      <c r="G2605" s="588"/>
      <c r="H2605" s="588"/>
      <c r="I2605" s="589"/>
      <c r="J2605" s="257" t="s">
        <v>23</v>
      </c>
      <c r="K2605" s="259">
        <f>SUM(L2605:M2605)</f>
        <v>3285</v>
      </c>
      <c r="L2605" s="259">
        <v>3285</v>
      </c>
      <c r="N2605" s="260"/>
      <c r="O2605" s="1"/>
      <c r="P2605" s="196"/>
      <c r="Q2605" s="451"/>
      <c r="R2605" s="445"/>
      <c r="S2605" s="445"/>
      <c r="T2605" s="426"/>
      <c r="U2605" s="1"/>
      <c r="V2605" s="1"/>
      <c r="W2605" s="1"/>
      <c r="X2605" s="1"/>
      <c r="Y2605" s="1"/>
      <c r="Z2605" s="1"/>
      <c r="AA2605" s="1"/>
    </row>
    <row r="2606" spans="1:31" customHeight="1" ht="51" s="259" customFormat="1">
      <c r="A2606" s="258"/>
      <c r="B2606" s="241" t="s">
        <v>2932</v>
      </c>
      <c r="C2606" s="181" t="s">
        <v>452</v>
      </c>
      <c r="D2606" s="181" t="s">
        <v>20</v>
      </c>
      <c r="E2606" s="181" t="s">
        <v>512</v>
      </c>
      <c r="F2606" s="587" t="s">
        <v>958</v>
      </c>
      <c r="G2606" s="588"/>
      <c r="H2606" s="588"/>
      <c r="I2606" s="589"/>
      <c r="J2606" s="257" t="s">
        <v>23</v>
      </c>
      <c r="K2606" s="259">
        <f>SUM(L2606:M2606)</f>
        <v>7533</v>
      </c>
      <c r="L2606" s="259">
        <v>7533</v>
      </c>
      <c r="N2606" s="260"/>
      <c r="O2606" s="1"/>
      <c r="P2606" s="196"/>
      <c r="Q2606" s="451"/>
      <c r="R2606" s="445"/>
      <c r="S2606" s="445"/>
      <c r="T2606" s="426"/>
      <c r="U2606" s="1"/>
      <c r="V2606" s="1"/>
      <c r="W2606" s="1"/>
      <c r="X2606" s="1"/>
      <c r="Y2606" s="1"/>
      <c r="Z2606" s="1"/>
      <c r="AA2606" s="1"/>
    </row>
    <row r="2607" spans="1:31" customHeight="1" ht="51" s="259" customFormat="1">
      <c r="A2607" s="258"/>
      <c r="B2607" s="241" t="s">
        <v>2933</v>
      </c>
      <c r="C2607" s="181" t="s">
        <v>452</v>
      </c>
      <c r="D2607" s="181" t="s">
        <v>20</v>
      </c>
      <c r="E2607" s="181" t="s">
        <v>512</v>
      </c>
      <c r="F2607" s="587" t="s">
        <v>958</v>
      </c>
      <c r="G2607" s="588"/>
      <c r="H2607" s="588"/>
      <c r="I2607" s="589"/>
      <c r="J2607" s="257" t="s">
        <v>23</v>
      </c>
      <c r="K2607" s="259">
        <f>SUM(L2607:M2607)</f>
        <v>576</v>
      </c>
      <c r="L2607" s="259">
        <v>576</v>
      </c>
      <c r="N2607" s="260"/>
      <c r="O2607" s="1"/>
      <c r="P2607" s="196"/>
      <c r="Q2607" s="451"/>
      <c r="R2607" s="445"/>
      <c r="S2607" s="445"/>
      <c r="T2607" s="426"/>
      <c r="U2607" s="1"/>
      <c r="V2607" s="1"/>
      <c r="W2607" s="1"/>
      <c r="X2607" s="1"/>
      <c r="Y2607" s="1"/>
      <c r="Z2607" s="1"/>
      <c r="AA2607" s="1"/>
    </row>
    <row r="2608" spans="1:31" customHeight="1" ht="51" s="259" customFormat="1">
      <c r="A2608" s="258"/>
      <c r="B2608" s="241" t="s">
        <v>2934</v>
      </c>
      <c r="C2608" s="181" t="s">
        <v>452</v>
      </c>
      <c r="D2608" s="181" t="s">
        <v>20</v>
      </c>
      <c r="E2608" s="181" t="s">
        <v>512</v>
      </c>
      <c r="F2608" s="587" t="s">
        <v>958</v>
      </c>
      <c r="G2608" s="588"/>
      <c r="H2608" s="588"/>
      <c r="I2608" s="589"/>
      <c r="J2608" s="257" t="s">
        <v>23</v>
      </c>
      <c r="K2608" s="259">
        <f>SUM(L2608:M2608)</f>
        <v>630</v>
      </c>
      <c r="L2608" s="259">
        <v>630</v>
      </c>
      <c r="N2608" s="260"/>
      <c r="O2608" s="1"/>
      <c r="P2608" s="196"/>
      <c r="Q2608" s="451"/>
      <c r="R2608" s="445"/>
      <c r="S2608" s="445"/>
      <c r="T2608" s="426"/>
      <c r="U2608" s="1"/>
      <c r="V2608" s="1"/>
      <c r="W2608" s="1"/>
      <c r="X2608" s="1"/>
      <c r="Y2608" s="1"/>
      <c r="Z2608" s="1"/>
      <c r="AA2608" s="1"/>
    </row>
    <row r="2609" spans="1:31" customHeight="1" ht="51" s="259" customFormat="1">
      <c r="A2609" s="258"/>
      <c r="B2609" s="241" t="s">
        <v>2935</v>
      </c>
      <c r="C2609" s="181" t="s">
        <v>452</v>
      </c>
      <c r="D2609" s="181" t="s">
        <v>20</v>
      </c>
      <c r="E2609" s="181" t="s">
        <v>512</v>
      </c>
      <c r="F2609" s="587" t="s">
        <v>958</v>
      </c>
      <c r="G2609" s="588"/>
      <c r="H2609" s="588"/>
      <c r="I2609" s="589"/>
      <c r="J2609" s="257" t="s">
        <v>23</v>
      </c>
      <c r="K2609" s="259">
        <f>SUM(L2609:M2609)</f>
        <v>1543.5</v>
      </c>
      <c r="L2609" s="259">
        <v>1543.5</v>
      </c>
      <c r="N2609" s="260"/>
      <c r="O2609" s="1"/>
      <c r="P2609" s="196"/>
      <c r="Q2609" s="451"/>
      <c r="R2609" s="445"/>
      <c r="S2609" s="445"/>
      <c r="T2609" s="426"/>
      <c r="U2609" s="1"/>
      <c r="V2609" s="1"/>
      <c r="W2609" s="1"/>
      <c r="X2609" s="1"/>
      <c r="Y2609" s="1"/>
      <c r="Z2609" s="1"/>
      <c r="AA2609" s="1"/>
    </row>
    <row r="2610" spans="1:31" customHeight="1" ht="51" s="259" customFormat="1">
      <c r="A2610" s="258"/>
      <c r="B2610" s="241" t="s">
        <v>2936</v>
      </c>
      <c r="C2610" s="181" t="s">
        <v>452</v>
      </c>
      <c r="D2610" s="181" t="s">
        <v>20</v>
      </c>
      <c r="E2610" s="181" t="s">
        <v>512</v>
      </c>
      <c r="F2610" s="587" t="s">
        <v>958</v>
      </c>
      <c r="G2610" s="588"/>
      <c r="H2610" s="588"/>
      <c r="I2610" s="589"/>
      <c r="J2610" s="257" t="s">
        <v>23</v>
      </c>
      <c r="K2610" s="259">
        <f>SUM(L2610:M2610)</f>
        <v>7866</v>
      </c>
      <c r="L2610" s="259">
        <v>7866</v>
      </c>
      <c r="N2610" s="260"/>
      <c r="O2610" s="1"/>
      <c r="P2610" s="196"/>
      <c r="Q2610" s="451"/>
      <c r="R2610" s="445"/>
      <c r="S2610" s="445"/>
      <c r="T2610" s="426"/>
      <c r="U2610" s="1"/>
      <c r="V2610" s="1"/>
      <c r="W2610" s="1"/>
      <c r="X2610" s="1"/>
      <c r="Y2610" s="1"/>
      <c r="Z2610" s="1"/>
      <c r="AA2610" s="1"/>
    </row>
    <row r="2611" spans="1:31" customHeight="1" ht="51" s="259" customFormat="1">
      <c r="A2611" s="258"/>
      <c r="B2611" s="241" t="s">
        <v>2937</v>
      </c>
      <c r="C2611" s="181" t="s">
        <v>452</v>
      </c>
      <c r="D2611" s="181" t="s">
        <v>20</v>
      </c>
      <c r="E2611" s="181" t="s">
        <v>512</v>
      </c>
      <c r="F2611" s="587" t="s">
        <v>958</v>
      </c>
      <c r="G2611" s="588"/>
      <c r="H2611" s="588"/>
      <c r="I2611" s="589"/>
      <c r="J2611" s="257" t="s">
        <v>23</v>
      </c>
      <c r="K2611" s="259">
        <f>SUM(L2611:M2611)</f>
        <v>1512</v>
      </c>
      <c r="L2611" s="259">
        <v>1512</v>
      </c>
      <c r="N2611" s="260"/>
      <c r="O2611" s="1"/>
      <c r="P2611" s="196"/>
      <c r="Q2611" s="451"/>
      <c r="R2611" s="445"/>
      <c r="S2611" s="445"/>
      <c r="T2611" s="426"/>
      <c r="U2611" s="1"/>
      <c r="V2611" s="1"/>
      <c r="W2611" s="1"/>
      <c r="X2611" s="1"/>
      <c r="Y2611" s="1"/>
      <c r="Z2611" s="1"/>
      <c r="AA2611" s="1"/>
    </row>
    <row r="2612" spans="1:31" customHeight="1" ht="51" s="259" customFormat="1">
      <c r="A2612" s="258"/>
      <c r="B2612" s="241" t="s">
        <v>2938</v>
      </c>
      <c r="C2612" s="181" t="s">
        <v>452</v>
      </c>
      <c r="D2612" s="181" t="s">
        <v>20</v>
      </c>
      <c r="E2612" s="181" t="s">
        <v>512</v>
      </c>
      <c r="F2612" s="587" t="s">
        <v>958</v>
      </c>
      <c r="G2612" s="588"/>
      <c r="H2612" s="588"/>
      <c r="I2612" s="589"/>
      <c r="J2612" s="257" t="s">
        <v>23</v>
      </c>
      <c r="K2612" s="259">
        <f>SUM(L2612:M2612)</f>
        <v>2331</v>
      </c>
      <c r="L2612" s="259">
        <v>2331</v>
      </c>
      <c r="N2612" s="260"/>
      <c r="O2612" s="1"/>
      <c r="P2612" s="196"/>
      <c r="Q2612" s="451"/>
      <c r="R2612" s="445"/>
      <c r="S2612" s="445"/>
      <c r="T2612" s="426"/>
      <c r="U2612" s="1"/>
      <c r="V2612" s="1"/>
      <c r="W2612" s="1"/>
      <c r="X2612" s="1"/>
      <c r="Y2612" s="1"/>
      <c r="Z2612" s="1"/>
      <c r="AA2612" s="1"/>
    </row>
    <row r="2613" spans="1:31" customHeight="1" ht="51" s="259" customFormat="1">
      <c r="A2613" s="258"/>
      <c r="B2613" s="241" t="s">
        <v>2939</v>
      </c>
      <c r="C2613" s="181" t="s">
        <v>452</v>
      </c>
      <c r="D2613" s="181" t="s">
        <v>20</v>
      </c>
      <c r="E2613" s="181" t="s">
        <v>512</v>
      </c>
      <c r="F2613" s="587" t="s">
        <v>958</v>
      </c>
      <c r="G2613" s="588"/>
      <c r="H2613" s="588"/>
      <c r="I2613" s="589"/>
      <c r="J2613" s="257" t="s">
        <v>23</v>
      </c>
      <c r="K2613" s="259">
        <f>SUM(L2613:M2613)</f>
        <v>4860</v>
      </c>
      <c r="L2613" s="259">
        <v>4860</v>
      </c>
      <c r="N2613" s="260"/>
      <c r="O2613" s="1"/>
      <c r="P2613" s="196"/>
      <c r="Q2613" s="451"/>
      <c r="R2613" s="445"/>
      <c r="S2613" s="445"/>
      <c r="T2613" s="426"/>
      <c r="U2613" s="1"/>
      <c r="V2613" s="1"/>
      <c r="W2613" s="1"/>
      <c r="X2613" s="1"/>
      <c r="Y2613" s="1"/>
      <c r="Z2613" s="1"/>
      <c r="AA2613" s="1"/>
    </row>
    <row r="2614" spans="1:31" customHeight="1" ht="51" s="259" customFormat="1">
      <c r="A2614" s="258"/>
      <c r="B2614" s="241" t="s">
        <v>2940</v>
      </c>
      <c r="C2614" s="181" t="s">
        <v>452</v>
      </c>
      <c r="D2614" s="181" t="s">
        <v>20</v>
      </c>
      <c r="E2614" s="181" t="s">
        <v>512</v>
      </c>
      <c r="F2614" s="587" t="s">
        <v>958</v>
      </c>
      <c r="G2614" s="588"/>
      <c r="H2614" s="588"/>
      <c r="I2614" s="589"/>
      <c r="J2614" s="257" t="s">
        <v>23</v>
      </c>
      <c r="K2614" s="259">
        <f>SUM(L2614:M2614)</f>
        <v>5940</v>
      </c>
      <c r="L2614" s="259">
        <v>5940</v>
      </c>
      <c r="N2614" s="260"/>
      <c r="O2614" s="1"/>
      <c r="P2614" s="196"/>
      <c r="Q2614" s="451"/>
      <c r="R2614" s="445"/>
      <c r="S2614" s="445"/>
      <c r="T2614" s="426"/>
      <c r="U2614" s="1"/>
      <c r="V2614" s="1"/>
      <c r="W2614" s="1"/>
      <c r="X2614" s="1"/>
      <c r="Y2614" s="1"/>
      <c r="Z2614" s="1"/>
      <c r="AA2614" s="1"/>
    </row>
    <row r="2615" spans="1:31" s="259" customFormat="1">
      <c r="A2615" s="258"/>
      <c r="B2615" s="227" t="s">
        <v>2966</v>
      </c>
      <c r="C2615" s="257"/>
      <c r="D2615" s="258"/>
      <c r="E2615" s="226"/>
      <c r="F2615" s="258"/>
      <c r="G2615" s="258"/>
      <c r="H2615" s="258"/>
      <c r="I2615" s="258"/>
      <c r="J2615" s="258"/>
      <c r="N2615" s="260"/>
      <c r="O2615" s="1"/>
      <c r="P2615" s="196"/>
      <c r="Q2615" s="451"/>
      <c r="R2615" s="445"/>
      <c r="S2615" s="445"/>
      <c r="T2615" s="426"/>
      <c r="U2615" s="1"/>
      <c r="V2615" s="1"/>
      <c r="W2615" s="1"/>
      <c r="X2615" s="1"/>
      <c r="Y2615" s="1"/>
      <c r="Z2615" s="1"/>
      <c r="AA2615" s="1"/>
    </row>
    <row r="2616" spans="1:31" s="259" customFormat="1">
      <c r="A2616" s="258"/>
      <c r="B2616" s="409" t="s">
        <v>2967</v>
      </c>
      <c r="C2616" s="181" t="s">
        <v>452</v>
      </c>
      <c r="D2616" s="181" t="s">
        <v>20</v>
      </c>
      <c r="E2616" s="226" t="s">
        <v>21</v>
      </c>
      <c r="F2616" s="587" t="s">
        <v>958</v>
      </c>
      <c r="G2616" s="588"/>
      <c r="H2616" s="588"/>
      <c r="I2616" s="589"/>
      <c r="J2616" s="257" t="s">
        <v>23</v>
      </c>
      <c r="K2616" s="259">
        <f>SUM(L2616:M2616)</f>
        <v>280000</v>
      </c>
      <c r="L2616" s="259">
        <v>280000</v>
      </c>
      <c r="N2616" s="260"/>
      <c r="O2616" s="1"/>
      <c r="P2616" s="196"/>
      <c r="Q2616" s="451"/>
      <c r="R2616" s="445"/>
      <c r="S2616" s="445"/>
      <c r="T2616" s="426"/>
      <c r="U2616" s="1"/>
      <c r="V2616" s="1"/>
      <c r="W2616" s="1"/>
      <c r="X2616" s="1"/>
      <c r="Y2616" s="1"/>
      <c r="Z2616" s="1"/>
      <c r="AA2616" s="1"/>
    </row>
    <row r="2617" spans="1:31" s="259" customFormat="1">
      <c r="A2617" s="258"/>
      <c r="B2617" s="409" t="s">
        <v>2968</v>
      </c>
      <c r="C2617" s="181" t="s">
        <v>452</v>
      </c>
      <c r="D2617" s="181" t="s">
        <v>20</v>
      </c>
      <c r="E2617" s="226" t="s">
        <v>21</v>
      </c>
      <c r="F2617" s="587" t="s">
        <v>958</v>
      </c>
      <c r="G2617" s="588"/>
      <c r="H2617" s="588"/>
      <c r="I2617" s="589"/>
      <c r="J2617" s="257" t="s">
        <v>23</v>
      </c>
      <c r="K2617" s="259">
        <f>SUM(L2617:M2617)</f>
        <v>82500</v>
      </c>
      <c r="L2617" s="259">
        <v>82500</v>
      </c>
      <c r="N2617" s="260"/>
      <c r="O2617" s="1"/>
      <c r="P2617" s="196"/>
      <c r="Q2617" s="451"/>
      <c r="R2617" s="445"/>
      <c r="S2617" s="445"/>
      <c r="T2617" s="426"/>
      <c r="U2617" s="1"/>
      <c r="V2617" s="1"/>
      <c r="W2617" s="1"/>
      <c r="X2617" s="1"/>
      <c r="Y2617" s="1"/>
      <c r="Z2617" s="1"/>
      <c r="AA2617" s="1"/>
    </row>
    <row r="2618" spans="1:31" s="259" customFormat="1">
      <c r="A2618" s="258"/>
      <c r="B2618" s="409" t="s">
        <v>2969</v>
      </c>
      <c r="C2618" s="181" t="s">
        <v>452</v>
      </c>
      <c r="D2618" s="181" t="s">
        <v>20</v>
      </c>
      <c r="E2618" s="226" t="s">
        <v>21</v>
      </c>
      <c r="F2618" s="587" t="s">
        <v>958</v>
      </c>
      <c r="G2618" s="588"/>
      <c r="H2618" s="588"/>
      <c r="I2618" s="589"/>
      <c r="J2618" s="257" t="s">
        <v>23</v>
      </c>
      <c r="K2618" s="259">
        <f>SUM(L2618:M2618)</f>
        <v>125000</v>
      </c>
      <c r="L2618" s="259">
        <v>125000</v>
      </c>
      <c r="N2618" s="260"/>
      <c r="O2618" s="1"/>
      <c r="P2618" s="196"/>
      <c r="Q2618" s="451"/>
      <c r="R2618" s="445"/>
      <c r="S2618" s="445"/>
      <c r="T2618" s="426"/>
      <c r="U2618" s="1"/>
      <c r="V2618" s="1"/>
      <c r="W2618" s="1"/>
      <c r="X2618" s="1"/>
      <c r="Y2618" s="1"/>
      <c r="Z2618" s="1"/>
      <c r="AA2618" s="1"/>
    </row>
    <row r="2619" spans="1:31" s="259" customFormat="1">
      <c r="A2619" s="258"/>
      <c r="B2619" s="410" t="s">
        <v>2970</v>
      </c>
      <c r="C2619" s="181" t="s">
        <v>452</v>
      </c>
      <c r="D2619" s="181" t="s">
        <v>20</v>
      </c>
      <c r="E2619" s="226" t="s">
        <v>21</v>
      </c>
      <c r="F2619" s="587" t="s">
        <v>958</v>
      </c>
      <c r="G2619" s="588"/>
      <c r="H2619" s="588"/>
      <c r="I2619" s="589"/>
      <c r="J2619" s="257" t="s">
        <v>23</v>
      </c>
      <c r="K2619" s="259">
        <f>SUM(L2619:M2619)</f>
        <v>240000</v>
      </c>
      <c r="L2619" s="259">
        <v>240000</v>
      </c>
      <c r="N2619" s="260"/>
      <c r="O2619" s="1"/>
      <c r="P2619" s="196"/>
      <c r="Q2619" s="451"/>
      <c r="R2619" s="445"/>
      <c r="S2619" s="445"/>
      <c r="T2619" s="426"/>
      <c r="U2619" s="1"/>
      <c r="V2619" s="1"/>
      <c r="W2619" s="1"/>
      <c r="X2619" s="1"/>
      <c r="Y2619" s="1"/>
      <c r="Z2619" s="1"/>
      <c r="AA2619" s="1"/>
    </row>
    <row r="2620" spans="1:31" s="259" customFormat="1">
      <c r="A2620" s="258"/>
      <c r="B2620" s="411" t="s">
        <v>2971</v>
      </c>
      <c r="C2620" s="181" t="s">
        <v>452</v>
      </c>
      <c r="D2620" s="181" t="s">
        <v>20</v>
      </c>
      <c r="E2620" s="226" t="s">
        <v>21</v>
      </c>
      <c r="F2620" s="587" t="s">
        <v>958</v>
      </c>
      <c r="G2620" s="588"/>
      <c r="H2620" s="588"/>
      <c r="I2620" s="589"/>
      <c r="J2620" s="257" t="s">
        <v>23</v>
      </c>
      <c r="K2620" s="259">
        <f>SUM(L2620:M2620)</f>
        <v>60000</v>
      </c>
      <c r="L2620" s="259">
        <v>60000</v>
      </c>
      <c r="N2620" s="260"/>
      <c r="O2620" s="1"/>
      <c r="P2620" s="196"/>
      <c r="Q2620" s="451"/>
      <c r="R2620" s="445"/>
      <c r="S2620" s="445"/>
      <c r="T2620" s="426"/>
      <c r="U2620" s="1"/>
      <c r="V2620" s="1"/>
      <c r="W2620" s="1"/>
      <c r="X2620" s="1"/>
      <c r="Y2620" s="1"/>
      <c r="Z2620" s="1"/>
      <c r="AA2620" s="1"/>
    </row>
    <row r="2621" spans="1:31" s="259" customFormat="1">
      <c r="A2621" s="258"/>
      <c r="B2621" s="412" t="s">
        <v>2972</v>
      </c>
      <c r="C2621" s="181" t="s">
        <v>452</v>
      </c>
      <c r="D2621" s="181" t="s">
        <v>20</v>
      </c>
      <c r="E2621" s="226" t="s">
        <v>21</v>
      </c>
      <c r="F2621" s="587" t="s">
        <v>958</v>
      </c>
      <c r="G2621" s="588"/>
      <c r="H2621" s="588"/>
      <c r="I2621" s="589"/>
      <c r="J2621" s="257" t="s">
        <v>23</v>
      </c>
      <c r="K2621" s="259">
        <f>SUM(L2621:M2621)</f>
        <v>52500</v>
      </c>
      <c r="L2621" s="259">
        <v>52500</v>
      </c>
      <c r="N2621" s="260"/>
      <c r="O2621" s="1"/>
      <c r="P2621" s="196"/>
      <c r="Q2621" s="451"/>
      <c r="R2621" s="445"/>
      <c r="S2621" s="445"/>
      <c r="T2621" s="426"/>
      <c r="U2621" s="1"/>
      <c r="V2621" s="1"/>
      <c r="W2621" s="1"/>
      <c r="X2621" s="1"/>
      <c r="Y2621" s="1"/>
      <c r="Z2621" s="1"/>
      <c r="AA2621" s="1"/>
    </row>
    <row r="2622" spans="1:31" s="259" customFormat="1">
      <c r="A2622" s="258"/>
      <c r="B2622" s="227" t="s">
        <v>2973</v>
      </c>
      <c r="C2622" s="257"/>
      <c r="D2622" s="258"/>
      <c r="E2622" s="226"/>
      <c r="F2622" s="258"/>
      <c r="G2622" s="258"/>
      <c r="H2622" s="258"/>
      <c r="I2622" s="258"/>
      <c r="J2622" s="258"/>
      <c r="N2622" s="260"/>
      <c r="O2622" s="1"/>
      <c r="P2622" s="196"/>
      <c r="Q2622" s="451"/>
      <c r="R2622" s="445"/>
      <c r="S2622" s="445"/>
      <c r="T2622" s="426"/>
      <c r="U2622" s="1"/>
      <c r="V2622" s="1"/>
      <c r="W2622" s="1"/>
      <c r="X2622" s="1"/>
      <c r="Y2622" s="1"/>
      <c r="Z2622" s="1"/>
      <c r="AA2622" s="1"/>
    </row>
    <row r="2623" spans="1:31" s="259" customFormat="1">
      <c r="A2623" s="258"/>
      <c r="B2623" s="231" t="s">
        <v>2974</v>
      </c>
      <c r="C2623" s="257"/>
      <c r="D2623" s="258"/>
      <c r="E2623" s="226"/>
      <c r="F2623" s="258"/>
      <c r="G2623" s="258"/>
      <c r="H2623" s="258"/>
      <c r="I2623" s="258"/>
      <c r="J2623" s="258"/>
      <c r="N2623" s="260"/>
      <c r="O2623" s="1"/>
      <c r="P2623" s="196"/>
      <c r="Q2623" s="451"/>
      <c r="R2623" s="445"/>
      <c r="S2623" s="445"/>
      <c r="T2623" s="426"/>
      <c r="U2623" s="1"/>
      <c r="V2623" s="1"/>
      <c r="W2623" s="1"/>
      <c r="X2623" s="1"/>
      <c r="Y2623" s="1"/>
      <c r="Z2623" s="1"/>
      <c r="AA2623" s="1"/>
    </row>
    <row r="2624" spans="1:31" s="259" customFormat="1">
      <c r="A2624" s="258"/>
      <c r="B2624" s="413" t="s">
        <v>2975</v>
      </c>
      <c r="C2624" s="181" t="s">
        <v>452</v>
      </c>
      <c r="D2624" s="181" t="s">
        <v>20</v>
      </c>
      <c r="E2624" s="226" t="s">
        <v>21</v>
      </c>
      <c r="F2624" s="587" t="s">
        <v>958</v>
      </c>
      <c r="G2624" s="588"/>
      <c r="H2624" s="588"/>
      <c r="I2624" s="589"/>
      <c r="J2624" s="257" t="s">
        <v>23</v>
      </c>
      <c r="K2624" s="259">
        <f>SUM(L2624:M2624)</f>
        <v>4000</v>
      </c>
      <c r="L2624" s="259">
        <v>4000</v>
      </c>
      <c r="N2624" s="260"/>
      <c r="O2624" s="1"/>
      <c r="P2624" s="196"/>
      <c r="Q2624" s="451"/>
      <c r="R2624" s="445"/>
      <c r="S2624" s="445"/>
      <c r="T2624" s="426"/>
      <c r="U2624" s="1"/>
      <c r="V2624" s="1"/>
      <c r="W2624" s="1"/>
      <c r="X2624" s="1"/>
      <c r="Y2624" s="1"/>
      <c r="Z2624" s="1"/>
      <c r="AA2624" s="1"/>
    </row>
    <row r="2625" spans="1:31" s="259" customFormat="1">
      <c r="A2625" s="258"/>
      <c r="B2625" s="287" t="s">
        <v>2976</v>
      </c>
      <c r="C2625" s="257"/>
      <c r="D2625" s="258"/>
      <c r="E2625" s="226"/>
      <c r="F2625" s="258"/>
      <c r="G2625" s="258"/>
      <c r="H2625" s="258"/>
      <c r="I2625" s="258"/>
      <c r="J2625" s="258"/>
      <c r="N2625" s="260"/>
      <c r="O2625" s="1"/>
      <c r="P2625" s="196"/>
      <c r="Q2625" s="451"/>
      <c r="R2625" s="445"/>
      <c r="S2625" s="445"/>
      <c r="T2625" s="426"/>
      <c r="U2625" s="1"/>
      <c r="V2625" s="1"/>
      <c r="W2625" s="1"/>
      <c r="X2625" s="1"/>
      <c r="Y2625" s="1"/>
      <c r="Z2625" s="1"/>
      <c r="AA2625" s="1"/>
    </row>
    <row r="2626" spans="1:31" s="259" customFormat="1">
      <c r="A2626" s="258"/>
      <c r="B2626" s="411" t="s">
        <v>2977</v>
      </c>
      <c r="C2626" s="181" t="s">
        <v>452</v>
      </c>
      <c r="D2626" s="181" t="s">
        <v>20</v>
      </c>
      <c r="E2626" s="226" t="s">
        <v>21</v>
      </c>
      <c r="F2626" s="587" t="s">
        <v>958</v>
      </c>
      <c r="G2626" s="588"/>
      <c r="H2626" s="588"/>
      <c r="I2626" s="589"/>
      <c r="J2626" s="257" t="s">
        <v>23</v>
      </c>
      <c r="K2626" s="259">
        <f>SUM(L2626:M2626)</f>
        <v>16000</v>
      </c>
      <c r="L2626" s="259">
        <v>16000</v>
      </c>
      <c r="N2626" s="260"/>
      <c r="O2626" s="1"/>
      <c r="P2626" s="196"/>
      <c r="Q2626" s="451"/>
      <c r="R2626" s="445"/>
      <c r="S2626" s="445"/>
      <c r="T2626" s="426"/>
      <c r="U2626" s="1"/>
      <c r="V2626" s="1"/>
      <c r="W2626" s="1"/>
      <c r="X2626" s="1"/>
      <c r="Y2626" s="1"/>
      <c r="Z2626" s="1"/>
      <c r="AA2626" s="1"/>
    </row>
    <row r="2627" spans="1:31" s="259" customFormat="1">
      <c r="A2627" s="258"/>
      <c r="B2627" s="411" t="s">
        <v>2978</v>
      </c>
      <c r="C2627" s="181" t="s">
        <v>452</v>
      </c>
      <c r="D2627" s="181" t="s">
        <v>20</v>
      </c>
      <c r="E2627" s="226" t="s">
        <v>21</v>
      </c>
      <c r="F2627" s="587" t="s">
        <v>958</v>
      </c>
      <c r="G2627" s="588"/>
      <c r="H2627" s="588"/>
      <c r="I2627" s="589"/>
      <c r="J2627" s="257" t="s">
        <v>23</v>
      </c>
      <c r="K2627" s="259">
        <f>SUM(L2627:M2627)</f>
        <v>16000</v>
      </c>
      <c r="L2627" s="259">
        <v>16000</v>
      </c>
      <c r="N2627" s="260"/>
      <c r="O2627" s="1"/>
      <c r="P2627" s="196"/>
      <c r="Q2627" s="451"/>
      <c r="R2627" s="445"/>
      <c r="S2627" s="445"/>
      <c r="T2627" s="426"/>
      <c r="U2627" s="1"/>
      <c r="V2627" s="1"/>
      <c r="W2627" s="1"/>
      <c r="X2627" s="1"/>
      <c r="Y2627" s="1"/>
      <c r="Z2627" s="1"/>
      <c r="AA2627" s="1"/>
    </row>
    <row r="2628" spans="1:31" s="259" customFormat="1">
      <c r="A2628" s="258"/>
      <c r="B2628" s="287" t="s">
        <v>2979</v>
      </c>
      <c r="C2628" s="257"/>
      <c r="D2628" s="258"/>
      <c r="E2628" s="226"/>
      <c r="F2628" s="258"/>
      <c r="G2628" s="258"/>
      <c r="H2628" s="258"/>
      <c r="I2628" s="258"/>
      <c r="J2628" s="258"/>
      <c r="N2628" s="260"/>
      <c r="O2628" s="1"/>
      <c r="P2628" s="196"/>
      <c r="Q2628" s="451"/>
      <c r="R2628" s="445"/>
      <c r="S2628" s="445"/>
      <c r="T2628" s="426"/>
      <c r="U2628" s="1"/>
      <c r="V2628" s="1"/>
      <c r="W2628" s="1"/>
      <c r="X2628" s="1"/>
      <c r="Y2628" s="1"/>
      <c r="Z2628" s="1"/>
      <c r="AA2628" s="1"/>
    </row>
    <row r="2629" spans="1:31" s="259" customFormat="1">
      <c r="A2629" s="258"/>
      <c r="B2629" s="413" t="s">
        <v>2980</v>
      </c>
      <c r="C2629" s="181" t="s">
        <v>452</v>
      </c>
      <c r="D2629" s="181" t="s">
        <v>20</v>
      </c>
      <c r="E2629" s="226" t="s">
        <v>21</v>
      </c>
      <c r="F2629" s="587" t="s">
        <v>958</v>
      </c>
      <c r="G2629" s="588"/>
      <c r="H2629" s="588"/>
      <c r="I2629" s="589"/>
      <c r="J2629" s="257" t="s">
        <v>23</v>
      </c>
      <c r="K2629" s="259">
        <f>SUM(L2629:M2629)</f>
        <v>6000</v>
      </c>
      <c r="L2629" s="259">
        <v>6000</v>
      </c>
      <c r="N2629" s="260"/>
      <c r="O2629" s="1"/>
      <c r="P2629" s="196"/>
      <c r="Q2629" s="451"/>
      <c r="R2629" s="445"/>
      <c r="S2629" s="445"/>
      <c r="T2629" s="426"/>
      <c r="U2629" s="1"/>
      <c r="V2629" s="1"/>
      <c r="W2629" s="1"/>
      <c r="X2629" s="1"/>
      <c r="Y2629" s="1"/>
      <c r="Z2629" s="1"/>
      <c r="AA2629" s="1"/>
    </row>
    <row r="2630" spans="1:31" s="259" customFormat="1">
      <c r="A2630" s="258"/>
      <c r="B2630" s="411" t="s">
        <v>2978</v>
      </c>
      <c r="C2630" s="181" t="s">
        <v>452</v>
      </c>
      <c r="D2630" s="181" t="s">
        <v>20</v>
      </c>
      <c r="E2630" s="226" t="s">
        <v>21</v>
      </c>
      <c r="F2630" s="587" t="s">
        <v>958</v>
      </c>
      <c r="G2630" s="588"/>
      <c r="H2630" s="588"/>
      <c r="I2630" s="589"/>
      <c r="J2630" s="257" t="s">
        <v>23</v>
      </c>
      <c r="K2630" s="259">
        <f>SUM(L2630:M2630)</f>
        <v>6000</v>
      </c>
      <c r="L2630" s="259">
        <v>6000</v>
      </c>
      <c r="N2630" s="260"/>
      <c r="O2630" s="1"/>
      <c r="P2630" s="196"/>
      <c r="Q2630" s="451"/>
      <c r="R2630" s="445"/>
      <c r="S2630" s="445"/>
      <c r="T2630" s="426"/>
      <c r="U2630" s="1"/>
      <c r="V2630" s="1"/>
      <c r="W2630" s="1"/>
      <c r="X2630" s="1"/>
      <c r="Y2630" s="1"/>
      <c r="Z2630" s="1"/>
      <c r="AA2630" s="1"/>
    </row>
    <row r="2631" spans="1:31" s="259" customFormat="1">
      <c r="A2631" s="258"/>
      <c r="B2631" s="287" t="s">
        <v>2981</v>
      </c>
      <c r="C2631" s="257"/>
      <c r="D2631" s="258"/>
      <c r="E2631" s="226"/>
      <c r="F2631" s="258"/>
      <c r="G2631" s="258"/>
      <c r="H2631" s="258"/>
      <c r="I2631" s="258"/>
      <c r="J2631" s="258"/>
      <c r="N2631" s="260"/>
      <c r="O2631" s="1"/>
      <c r="P2631" s="196"/>
      <c r="Q2631" s="451"/>
      <c r="R2631" s="445"/>
      <c r="S2631" s="445"/>
      <c r="T2631" s="426"/>
      <c r="U2631" s="1"/>
      <c r="V2631" s="1"/>
      <c r="W2631" s="1"/>
      <c r="X2631" s="1"/>
      <c r="Y2631" s="1"/>
      <c r="Z2631" s="1"/>
      <c r="AA2631" s="1"/>
    </row>
    <row r="2632" spans="1:31" s="259" customFormat="1">
      <c r="A2632" s="258"/>
      <c r="B2632" s="411" t="s">
        <v>2982</v>
      </c>
      <c r="C2632" s="181" t="s">
        <v>452</v>
      </c>
      <c r="D2632" s="181" t="s">
        <v>20</v>
      </c>
      <c r="E2632" s="226" t="s">
        <v>21</v>
      </c>
      <c r="F2632" s="587" t="s">
        <v>958</v>
      </c>
      <c r="G2632" s="588"/>
      <c r="H2632" s="588"/>
      <c r="I2632" s="589"/>
      <c r="J2632" s="257" t="s">
        <v>23</v>
      </c>
      <c r="K2632" s="259">
        <f>SUM(L2632:M2632)</f>
        <v>36000</v>
      </c>
      <c r="L2632" s="259">
        <v>36000</v>
      </c>
      <c r="N2632" s="260"/>
      <c r="O2632" s="1"/>
      <c r="P2632" s="196"/>
      <c r="Q2632" s="451"/>
      <c r="R2632" s="445"/>
      <c r="S2632" s="445"/>
      <c r="T2632" s="426"/>
      <c r="U2632" s="1"/>
      <c r="V2632" s="1"/>
      <c r="W2632" s="1"/>
      <c r="X2632" s="1"/>
      <c r="Y2632" s="1"/>
      <c r="Z2632" s="1"/>
      <c r="AA2632" s="1"/>
    </row>
    <row r="2633" spans="1:31" s="259" customFormat="1">
      <c r="A2633" s="258"/>
      <c r="B2633" s="287" t="s">
        <v>2983</v>
      </c>
      <c r="C2633" s="257"/>
      <c r="D2633" s="258"/>
      <c r="E2633" s="226"/>
      <c r="F2633" s="258"/>
      <c r="G2633" s="258"/>
      <c r="H2633" s="258"/>
      <c r="I2633" s="258"/>
      <c r="J2633" s="258"/>
      <c r="N2633" s="260"/>
      <c r="O2633" s="1"/>
      <c r="P2633" s="196"/>
      <c r="Q2633" s="451"/>
      <c r="R2633" s="445"/>
      <c r="S2633" s="445"/>
      <c r="T2633" s="426"/>
      <c r="U2633" s="1"/>
      <c r="V2633" s="1"/>
      <c r="W2633" s="1"/>
      <c r="X2633" s="1"/>
      <c r="Y2633" s="1"/>
      <c r="Z2633" s="1"/>
      <c r="AA2633" s="1"/>
    </row>
    <row r="2634" spans="1:31" s="259" customFormat="1">
      <c r="A2634" s="258"/>
      <c r="B2634" s="411" t="s">
        <v>2984</v>
      </c>
      <c r="C2634" s="181" t="s">
        <v>452</v>
      </c>
      <c r="D2634" s="181" t="s">
        <v>20</v>
      </c>
      <c r="E2634" s="226" t="s">
        <v>21</v>
      </c>
      <c r="F2634" s="587" t="s">
        <v>958</v>
      </c>
      <c r="G2634" s="588"/>
      <c r="H2634" s="588"/>
      <c r="I2634" s="589"/>
      <c r="J2634" s="257" t="s">
        <v>23</v>
      </c>
      <c r="K2634" s="259">
        <v>3500</v>
      </c>
      <c r="L2634" s="259">
        <v>35000</v>
      </c>
      <c r="N2634" s="260"/>
      <c r="O2634" s="1"/>
      <c r="P2634" s="196"/>
      <c r="Q2634" s="451"/>
      <c r="R2634" s="445"/>
      <c r="S2634" s="445"/>
      <c r="T2634" s="426"/>
      <c r="U2634" s="1"/>
      <c r="V2634" s="1"/>
      <c r="W2634" s="1"/>
      <c r="X2634" s="1"/>
      <c r="Y2634" s="1"/>
      <c r="Z2634" s="1"/>
      <c r="AA2634" s="1"/>
    </row>
    <row r="2635" spans="1:31" s="259" customFormat="1">
      <c r="A2635" s="258"/>
      <c r="B2635" s="287" t="s">
        <v>2985</v>
      </c>
      <c r="C2635" s="257"/>
      <c r="D2635" s="258"/>
      <c r="E2635" s="226"/>
      <c r="F2635" s="258"/>
      <c r="G2635" s="258"/>
      <c r="H2635" s="258"/>
      <c r="I2635" s="258"/>
      <c r="J2635" s="258"/>
      <c r="N2635" s="260"/>
      <c r="O2635" s="1"/>
      <c r="P2635" s="196"/>
      <c r="Q2635" s="451"/>
      <c r="R2635" s="445"/>
      <c r="S2635" s="445"/>
      <c r="T2635" s="426"/>
      <c r="U2635" s="1"/>
      <c r="V2635" s="1"/>
      <c r="W2635" s="1"/>
      <c r="X2635" s="1"/>
      <c r="Y2635" s="1"/>
      <c r="Z2635" s="1"/>
      <c r="AA2635" s="1"/>
    </row>
    <row r="2636" spans="1:31" s="259" customFormat="1">
      <c r="A2636" s="258"/>
      <c r="B2636" s="411" t="s">
        <v>2986</v>
      </c>
      <c r="C2636" s="181" t="s">
        <v>452</v>
      </c>
      <c r="D2636" s="181" t="s">
        <v>20</v>
      </c>
      <c r="E2636" s="226" t="s">
        <v>21</v>
      </c>
      <c r="F2636" s="587" t="s">
        <v>958</v>
      </c>
      <c r="G2636" s="588"/>
      <c r="H2636" s="588"/>
      <c r="I2636" s="589"/>
      <c r="J2636" s="257" t="s">
        <v>23</v>
      </c>
      <c r="K2636" s="259">
        <f>SUM(L2636:M2636)</f>
        <v>16000</v>
      </c>
      <c r="L2636" s="259">
        <v>16000</v>
      </c>
      <c r="N2636" s="260"/>
      <c r="O2636" s="1"/>
      <c r="P2636" s="196"/>
      <c r="Q2636" s="451"/>
      <c r="R2636" s="445"/>
      <c r="S2636" s="445"/>
      <c r="T2636" s="426"/>
      <c r="U2636" s="1"/>
      <c r="V2636" s="1"/>
      <c r="W2636" s="1"/>
      <c r="X2636" s="1"/>
      <c r="Y2636" s="1"/>
      <c r="Z2636" s="1"/>
      <c r="AA2636" s="1"/>
    </row>
    <row r="2637" spans="1:31" s="259" customFormat="1">
      <c r="A2637" s="258"/>
      <c r="B2637" s="411" t="s">
        <v>2987</v>
      </c>
      <c r="C2637" s="181" t="s">
        <v>452</v>
      </c>
      <c r="D2637" s="181" t="s">
        <v>20</v>
      </c>
      <c r="E2637" s="226" t="s">
        <v>21</v>
      </c>
      <c r="F2637" s="587" t="s">
        <v>958</v>
      </c>
      <c r="G2637" s="588"/>
      <c r="H2637" s="588"/>
      <c r="I2637" s="589"/>
      <c r="J2637" s="257" t="s">
        <v>23</v>
      </c>
      <c r="K2637" s="259">
        <f>SUM(L2637:M2637)</f>
        <v>24000</v>
      </c>
      <c r="L2637" s="259">
        <v>24000</v>
      </c>
      <c r="N2637" s="260"/>
      <c r="O2637" s="1"/>
      <c r="P2637" s="196"/>
      <c r="Q2637" s="451"/>
      <c r="R2637" s="445"/>
      <c r="S2637" s="445"/>
      <c r="T2637" s="426"/>
      <c r="U2637" s="1"/>
      <c r="V2637" s="1"/>
      <c r="W2637" s="1"/>
      <c r="X2637" s="1"/>
      <c r="Y2637" s="1"/>
      <c r="Z2637" s="1"/>
      <c r="AA2637" s="1"/>
    </row>
    <row r="2638" spans="1:31" s="259" customFormat="1">
      <c r="A2638" s="258"/>
      <c r="B2638" s="287" t="s">
        <v>2988</v>
      </c>
      <c r="C2638" s="257"/>
      <c r="D2638" s="258"/>
      <c r="E2638" s="226"/>
      <c r="F2638" s="258"/>
      <c r="G2638" s="258"/>
      <c r="H2638" s="258"/>
      <c r="I2638" s="258"/>
      <c r="J2638" s="258"/>
      <c r="N2638" s="260"/>
      <c r="O2638" s="1"/>
      <c r="P2638" s="196"/>
      <c r="Q2638" s="451"/>
      <c r="R2638" s="445"/>
      <c r="S2638" s="445"/>
      <c r="T2638" s="426"/>
      <c r="U2638" s="1"/>
      <c r="V2638" s="1"/>
      <c r="W2638" s="1"/>
      <c r="X2638" s="1"/>
      <c r="Y2638" s="1"/>
      <c r="Z2638" s="1"/>
      <c r="AA2638" s="1"/>
    </row>
    <row r="2639" spans="1:31" s="259" customFormat="1">
      <c r="A2639" s="258"/>
      <c r="B2639" s="411" t="s">
        <v>2989</v>
      </c>
      <c r="C2639" s="181" t="s">
        <v>452</v>
      </c>
      <c r="D2639" s="181" t="s">
        <v>20</v>
      </c>
      <c r="E2639" s="226" t="s">
        <v>21</v>
      </c>
      <c r="F2639" s="587" t="s">
        <v>958</v>
      </c>
      <c r="G2639" s="588"/>
      <c r="H2639" s="588"/>
      <c r="I2639" s="589"/>
      <c r="J2639" s="257" t="s">
        <v>23</v>
      </c>
      <c r="K2639" s="259">
        <f>SUM(L2639:M2639)</f>
        <v>110000</v>
      </c>
      <c r="L2639" s="259">
        <v>110000</v>
      </c>
      <c r="N2639" s="260"/>
      <c r="O2639" s="1"/>
      <c r="P2639" s="196"/>
      <c r="Q2639" s="451"/>
      <c r="R2639" s="445"/>
      <c r="S2639" s="445"/>
      <c r="T2639" s="426"/>
      <c r="U2639" s="1"/>
      <c r="V2639" s="1"/>
      <c r="W2639" s="1"/>
      <c r="X2639" s="1"/>
      <c r="Y2639" s="1"/>
      <c r="Z2639" s="1"/>
      <c r="AA2639" s="1"/>
    </row>
    <row r="2640" spans="1:31" s="259" customFormat="1">
      <c r="A2640" s="258"/>
      <c r="B2640" s="287" t="s">
        <v>2990</v>
      </c>
      <c r="C2640" s="257"/>
      <c r="D2640" s="258"/>
      <c r="E2640" s="226"/>
      <c r="F2640" s="258"/>
      <c r="G2640" s="258"/>
      <c r="H2640" s="258"/>
      <c r="I2640" s="258"/>
      <c r="J2640" s="258"/>
      <c r="N2640" s="260"/>
      <c r="O2640" s="1"/>
      <c r="P2640" s="196"/>
      <c r="Q2640" s="451"/>
      <c r="R2640" s="445"/>
      <c r="S2640" s="445"/>
      <c r="T2640" s="426"/>
      <c r="U2640" s="1"/>
      <c r="V2640" s="1"/>
      <c r="W2640" s="1"/>
      <c r="X2640" s="1"/>
      <c r="Y2640" s="1"/>
      <c r="Z2640" s="1"/>
      <c r="AA2640" s="1"/>
    </row>
    <row r="2641" spans="1:31" s="259" customFormat="1">
      <c r="A2641" s="258"/>
      <c r="B2641" s="411" t="s">
        <v>2991</v>
      </c>
      <c r="C2641" s="181" t="s">
        <v>452</v>
      </c>
      <c r="D2641" s="181" t="s">
        <v>20</v>
      </c>
      <c r="E2641" s="226" t="s">
        <v>21</v>
      </c>
      <c r="F2641" s="587" t="s">
        <v>958</v>
      </c>
      <c r="G2641" s="588"/>
      <c r="H2641" s="588"/>
      <c r="I2641" s="589"/>
      <c r="J2641" s="257" t="s">
        <v>23</v>
      </c>
      <c r="K2641" s="259">
        <f>SUM(L2641:M2641)</f>
        <v>7500</v>
      </c>
      <c r="L2641" s="259">
        <v>7500</v>
      </c>
      <c r="N2641" s="260"/>
      <c r="O2641" s="1"/>
      <c r="P2641" s="196"/>
      <c r="Q2641" s="451"/>
      <c r="R2641" s="445"/>
      <c r="S2641" s="445"/>
      <c r="T2641" s="426"/>
      <c r="U2641" s="1"/>
      <c r="V2641" s="1"/>
      <c r="W2641" s="1"/>
      <c r="X2641" s="1"/>
      <c r="Y2641" s="1"/>
      <c r="Z2641" s="1"/>
      <c r="AA2641" s="1"/>
    </row>
    <row r="2642" spans="1:31" s="259" customFormat="1">
      <c r="A2642" s="258"/>
      <c r="B2642" s="287" t="s">
        <v>2992</v>
      </c>
      <c r="C2642" s="257"/>
      <c r="D2642" s="258"/>
      <c r="E2642" s="226"/>
      <c r="F2642" s="258"/>
      <c r="G2642" s="258"/>
      <c r="H2642" s="258"/>
      <c r="I2642" s="258"/>
      <c r="J2642" s="258"/>
      <c r="N2642" s="260"/>
      <c r="O2642" s="1"/>
      <c r="P2642" s="196"/>
      <c r="Q2642" s="451"/>
      <c r="R2642" s="445"/>
      <c r="S2642" s="445"/>
      <c r="T2642" s="426"/>
      <c r="U2642" s="1"/>
      <c r="V2642" s="1"/>
      <c r="W2642" s="1"/>
      <c r="X2642" s="1"/>
      <c r="Y2642" s="1"/>
      <c r="Z2642" s="1"/>
      <c r="AA2642" s="1"/>
    </row>
    <row r="2643" spans="1:31" s="259" customFormat="1">
      <c r="A2643" s="258"/>
      <c r="B2643" s="411" t="s">
        <v>2993</v>
      </c>
      <c r="C2643" s="181" t="s">
        <v>452</v>
      </c>
      <c r="D2643" s="181" t="s">
        <v>20</v>
      </c>
      <c r="E2643" s="226" t="s">
        <v>21</v>
      </c>
      <c r="F2643" s="587" t="s">
        <v>958</v>
      </c>
      <c r="G2643" s="588"/>
      <c r="H2643" s="588"/>
      <c r="I2643" s="589"/>
      <c r="J2643" s="257" t="s">
        <v>23</v>
      </c>
      <c r="K2643" s="259">
        <f>SUM(L2643:M2643)</f>
        <v>5500</v>
      </c>
      <c r="L2643" s="259">
        <v>5500</v>
      </c>
      <c r="N2643" s="260"/>
      <c r="O2643" s="1"/>
      <c r="P2643" s="196"/>
      <c r="Q2643" s="451"/>
      <c r="R2643" s="445"/>
      <c r="S2643" s="445"/>
      <c r="T2643" s="426"/>
      <c r="U2643" s="1"/>
      <c r="V2643" s="1"/>
      <c r="W2643" s="1"/>
      <c r="X2643" s="1"/>
      <c r="Y2643" s="1"/>
      <c r="Z2643" s="1"/>
      <c r="AA2643" s="1"/>
    </row>
    <row r="2644" spans="1:31" s="259" customFormat="1">
      <c r="A2644" s="258"/>
      <c r="B2644" s="287" t="s">
        <v>2994</v>
      </c>
      <c r="C2644" s="257"/>
      <c r="D2644" s="258"/>
      <c r="E2644" s="226"/>
      <c r="F2644" s="258"/>
      <c r="G2644" s="258"/>
      <c r="H2644" s="258"/>
      <c r="I2644" s="258"/>
      <c r="J2644" s="258"/>
      <c r="N2644" s="260"/>
      <c r="O2644" s="1"/>
      <c r="P2644" s="196"/>
      <c r="Q2644" s="451"/>
      <c r="R2644" s="445"/>
      <c r="S2644" s="445"/>
      <c r="T2644" s="426"/>
      <c r="U2644" s="1"/>
      <c r="V2644" s="1"/>
      <c r="W2644" s="1"/>
      <c r="X2644" s="1"/>
      <c r="Y2644" s="1"/>
      <c r="Z2644" s="1"/>
      <c r="AA2644" s="1"/>
    </row>
    <row r="2645" spans="1:31" s="259" customFormat="1">
      <c r="A2645" s="258"/>
      <c r="B2645" s="411" t="s">
        <v>2995</v>
      </c>
      <c r="C2645" s="181" t="s">
        <v>452</v>
      </c>
      <c r="D2645" s="181" t="s">
        <v>20</v>
      </c>
      <c r="E2645" s="226" t="s">
        <v>21</v>
      </c>
      <c r="F2645" s="587" t="s">
        <v>958</v>
      </c>
      <c r="G2645" s="588"/>
      <c r="H2645" s="588"/>
      <c r="I2645" s="589"/>
      <c r="J2645" s="257" t="s">
        <v>23</v>
      </c>
      <c r="K2645" s="259">
        <f>SUM(L2645:M2645)</f>
        <v>10000</v>
      </c>
      <c r="L2645" s="259">
        <v>10000</v>
      </c>
      <c r="N2645" s="260"/>
      <c r="O2645" s="1"/>
      <c r="P2645" s="196"/>
      <c r="Q2645" s="451"/>
      <c r="R2645" s="445"/>
      <c r="S2645" s="445"/>
      <c r="T2645" s="426"/>
      <c r="U2645" s="1"/>
      <c r="V2645" s="1"/>
      <c r="W2645" s="1"/>
      <c r="X2645" s="1"/>
      <c r="Y2645" s="1"/>
      <c r="Z2645" s="1"/>
      <c r="AA2645" s="1"/>
    </row>
    <row r="2646" spans="1:31" s="259" customFormat="1">
      <c r="A2646" s="258"/>
      <c r="B2646" s="287" t="s">
        <v>2996</v>
      </c>
      <c r="C2646" s="257"/>
      <c r="D2646" s="258"/>
      <c r="E2646" s="226"/>
      <c r="F2646" s="258"/>
      <c r="G2646" s="258"/>
      <c r="H2646" s="258"/>
      <c r="I2646" s="258"/>
      <c r="J2646" s="258"/>
      <c r="N2646" s="260"/>
      <c r="O2646" s="1"/>
      <c r="P2646" s="196"/>
      <c r="Q2646" s="451"/>
      <c r="R2646" s="445"/>
      <c r="S2646" s="445"/>
      <c r="T2646" s="426"/>
      <c r="U2646" s="1"/>
      <c r="V2646" s="1"/>
      <c r="W2646" s="1"/>
      <c r="X2646" s="1"/>
      <c r="Y2646" s="1"/>
      <c r="Z2646" s="1"/>
      <c r="AA2646" s="1"/>
    </row>
    <row r="2647" spans="1:31" s="259" customFormat="1">
      <c r="A2647" s="258"/>
      <c r="B2647" s="414" t="s">
        <v>2997</v>
      </c>
      <c r="C2647" s="181" t="s">
        <v>452</v>
      </c>
      <c r="D2647" s="181" t="s">
        <v>20</v>
      </c>
      <c r="E2647" s="226" t="s">
        <v>21</v>
      </c>
      <c r="F2647" s="587" t="s">
        <v>958</v>
      </c>
      <c r="G2647" s="588"/>
      <c r="H2647" s="588"/>
      <c r="I2647" s="589"/>
      <c r="J2647" s="257" t="s">
        <v>23</v>
      </c>
      <c r="K2647" s="259">
        <f>SUM(L2647:M2647)</f>
        <v>7000</v>
      </c>
      <c r="L2647" s="259">
        <v>7000</v>
      </c>
      <c r="N2647" s="260"/>
      <c r="O2647" s="1"/>
      <c r="P2647" s="196"/>
      <c r="Q2647" s="451"/>
      <c r="R2647" s="445"/>
      <c r="S2647" s="445"/>
      <c r="T2647" s="426"/>
      <c r="U2647" s="1"/>
      <c r="V2647" s="1"/>
      <c r="W2647" s="1"/>
      <c r="X2647" s="1"/>
      <c r="Y2647" s="1"/>
      <c r="Z2647" s="1"/>
      <c r="AA2647" s="1"/>
    </row>
    <row r="2648" spans="1:31" s="259" customFormat="1">
      <c r="A2648" s="258"/>
      <c r="B2648" s="231" t="s">
        <v>2998</v>
      </c>
      <c r="C2648" s="257"/>
      <c r="D2648" s="258"/>
      <c r="E2648" s="226"/>
      <c r="F2648" s="258"/>
      <c r="G2648" s="258"/>
      <c r="H2648" s="258"/>
      <c r="I2648" s="258"/>
      <c r="J2648" s="258"/>
      <c r="N2648" s="260"/>
      <c r="O2648" s="1"/>
      <c r="P2648" s="196"/>
      <c r="Q2648" s="451"/>
      <c r="R2648" s="445"/>
      <c r="S2648" s="445"/>
      <c r="T2648" s="426"/>
      <c r="U2648" s="1"/>
      <c r="V2648" s="1"/>
      <c r="W2648" s="1"/>
      <c r="X2648" s="1"/>
      <c r="Y2648" s="1"/>
      <c r="Z2648" s="1"/>
      <c r="AA2648" s="1"/>
    </row>
    <row r="2649" spans="1:31" customHeight="1" ht="51" s="259" customFormat="1">
      <c r="A2649" s="258"/>
      <c r="B2649" s="258" t="s">
        <v>2999</v>
      </c>
      <c r="C2649" s="181" t="s">
        <v>452</v>
      </c>
      <c r="D2649" s="181" t="s">
        <v>20</v>
      </c>
      <c r="E2649" s="226" t="s">
        <v>512</v>
      </c>
      <c r="F2649" s="587" t="s">
        <v>958</v>
      </c>
      <c r="G2649" s="588"/>
      <c r="H2649" s="588"/>
      <c r="I2649" s="589"/>
      <c r="J2649" s="257" t="s">
        <v>23</v>
      </c>
      <c r="K2649" s="259">
        <f>SUM(L2649:M2649)</f>
        <v>2000</v>
      </c>
      <c r="L2649" s="259">
        <v>2000</v>
      </c>
      <c r="N2649" s="260"/>
      <c r="O2649" s="1"/>
      <c r="P2649" s="196"/>
      <c r="Q2649" s="451"/>
      <c r="R2649" s="445"/>
      <c r="S2649" s="445"/>
      <c r="T2649" s="426"/>
      <c r="U2649" s="1"/>
      <c r="V2649" s="1"/>
      <c r="W2649" s="1"/>
      <c r="X2649" s="1"/>
      <c r="Y2649" s="1"/>
      <c r="Z2649" s="1"/>
      <c r="AA2649" s="1"/>
    </row>
    <row r="2650" spans="1:31" customHeight="1" ht="51" s="259" customFormat="1">
      <c r="A2650" s="258"/>
      <c r="B2650" s="258" t="s">
        <v>3000</v>
      </c>
      <c r="C2650" s="181" t="s">
        <v>452</v>
      </c>
      <c r="D2650" s="181" t="s">
        <v>20</v>
      </c>
      <c r="E2650" s="226" t="s">
        <v>512</v>
      </c>
      <c r="F2650" s="587" t="s">
        <v>958</v>
      </c>
      <c r="G2650" s="588"/>
      <c r="H2650" s="588"/>
      <c r="I2650" s="589"/>
      <c r="J2650" s="257" t="s">
        <v>23</v>
      </c>
      <c r="K2650" s="259">
        <f>SUM(L2650:M2650)</f>
        <v>1375</v>
      </c>
      <c r="L2650" s="259">
        <v>1375</v>
      </c>
      <c r="N2650" s="260"/>
      <c r="O2650" s="1"/>
      <c r="P2650" s="196"/>
      <c r="Q2650" s="451"/>
      <c r="R2650" s="445"/>
      <c r="S2650" s="445"/>
      <c r="T2650" s="426"/>
      <c r="U2650" s="1"/>
      <c r="V2650" s="1"/>
      <c r="W2650" s="1"/>
      <c r="X2650" s="1"/>
      <c r="Y2650" s="1"/>
      <c r="Z2650" s="1"/>
      <c r="AA2650" s="1"/>
    </row>
    <row r="2651" spans="1:31" customHeight="1" ht="51" s="259" customFormat="1">
      <c r="A2651" s="258"/>
      <c r="B2651" s="258" t="s">
        <v>3001</v>
      </c>
      <c r="C2651" s="181" t="s">
        <v>452</v>
      </c>
      <c r="D2651" s="181" t="s">
        <v>20</v>
      </c>
      <c r="E2651" s="226" t="s">
        <v>512</v>
      </c>
      <c r="F2651" s="587" t="s">
        <v>958</v>
      </c>
      <c r="G2651" s="588"/>
      <c r="H2651" s="588"/>
      <c r="I2651" s="589"/>
      <c r="J2651" s="257" t="s">
        <v>23</v>
      </c>
      <c r="K2651" s="259">
        <f>SUM(L2651:M2651)</f>
        <v>2900</v>
      </c>
      <c r="L2651" s="259">
        <v>2900</v>
      </c>
      <c r="N2651" s="260"/>
      <c r="O2651" s="1"/>
      <c r="P2651" s="196"/>
      <c r="Q2651" s="451"/>
      <c r="R2651" s="445"/>
      <c r="S2651" s="445"/>
      <c r="T2651" s="426"/>
      <c r="U2651" s="1"/>
      <c r="V2651" s="1"/>
      <c r="W2651" s="1"/>
      <c r="X2651" s="1"/>
      <c r="Y2651" s="1"/>
      <c r="Z2651" s="1"/>
      <c r="AA2651" s="1"/>
    </row>
    <row r="2652" spans="1:31" customHeight="1" ht="51" s="259" customFormat="1">
      <c r="A2652" s="258"/>
      <c r="B2652" s="258" t="s">
        <v>3002</v>
      </c>
      <c r="C2652" s="181" t="s">
        <v>452</v>
      </c>
      <c r="D2652" s="181" t="s">
        <v>20</v>
      </c>
      <c r="E2652" s="226" t="s">
        <v>512</v>
      </c>
      <c r="F2652" s="587" t="s">
        <v>958</v>
      </c>
      <c r="G2652" s="588"/>
      <c r="H2652" s="588"/>
      <c r="I2652" s="589"/>
      <c r="J2652" s="257" t="s">
        <v>23</v>
      </c>
      <c r="K2652" s="259">
        <f>SUM(L2652:M2652)</f>
        <v>362.5</v>
      </c>
      <c r="L2652" s="259">
        <v>362.5</v>
      </c>
      <c r="N2652" s="260"/>
      <c r="O2652" s="1"/>
      <c r="P2652" s="196"/>
      <c r="Q2652" s="451"/>
      <c r="R2652" s="445"/>
      <c r="S2652" s="445"/>
      <c r="T2652" s="426"/>
      <c r="U2652" s="1"/>
      <c r="V2652" s="1"/>
      <c r="W2652" s="1"/>
      <c r="X2652" s="1"/>
      <c r="Y2652" s="1"/>
      <c r="Z2652" s="1"/>
      <c r="AA2652" s="1"/>
    </row>
    <row r="2653" spans="1:31" customHeight="1" ht="51" s="259" customFormat="1">
      <c r="A2653" s="258"/>
      <c r="B2653" s="258" t="s">
        <v>3003</v>
      </c>
      <c r="C2653" s="181" t="s">
        <v>452</v>
      </c>
      <c r="D2653" s="181" t="s">
        <v>20</v>
      </c>
      <c r="E2653" s="226" t="s">
        <v>512</v>
      </c>
      <c r="F2653" s="587" t="s">
        <v>958</v>
      </c>
      <c r="G2653" s="588"/>
      <c r="H2653" s="588"/>
      <c r="I2653" s="589"/>
      <c r="J2653" s="257" t="s">
        <v>23</v>
      </c>
      <c r="K2653" s="259">
        <f>SUM(L2653:M2653)</f>
        <v>510</v>
      </c>
      <c r="L2653" s="259">
        <v>510</v>
      </c>
      <c r="N2653" s="260"/>
      <c r="O2653" s="1"/>
      <c r="P2653" s="196"/>
      <c r="Q2653" s="451"/>
      <c r="R2653" s="445"/>
      <c r="S2653" s="445"/>
      <c r="T2653" s="426"/>
      <c r="U2653" s="1"/>
      <c r="V2653" s="1"/>
      <c r="W2653" s="1"/>
      <c r="X2653" s="1"/>
      <c r="Y2653" s="1"/>
      <c r="Z2653" s="1"/>
      <c r="AA2653" s="1"/>
    </row>
    <row r="2654" spans="1:31" customHeight="1" ht="51" s="259" customFormat="1">
      <c r="A2654" s="258"/>
      <c r="B2654" s="258" t="s">
        <v>3004</v>
      </c>
      <c r="C2654" s="181" t="s">
        <v>452</v>
      </c>
      <c r="D2654" s="181" t="s">
        <v>20</v>
      </c>
      <c r="E2654" s="226" t="s">
        <v>512</v>
      </c>
      <c r="F2654" s="587" t="s">
        <v>958</v>
      </c>
      <c r="G2654" s="588"/>
      <c r="H2654" s="588"/>
      <c r="I2654" s="589"/>
      <c r="J2654" s="257" t="s">
        <v>23</v>
      </c>
      <c r="K2654" s="259">
        <f>SUM(L2654:M2654)</f>
        <v>118.3</v>
      </c>
      <c r="L2654" s="259">
        <v>118.3</v>
      </c>
      <c r="N2654" s="260"/>
      <c r="O2654" s="1"/>
      <c r="P2654" s="196"/>
      <c r="Q2654" s="451"/>
      <c r="R2654" s="445"/>
      <c r="S2654" s="445"/>
      <c r="T2654" s="426"/>
      <c r="U2654" s="1"/>
      <c r="V2654" s="1"/>
      <c r="W2654" s="1"/>
      <c r="X2654" s="1"/>
      <c r="Y2654" s="1"/>
      <c r="Z2654" s="1"/>
      <c r="AA2654" s="1"/>
    </row>
    <row r="2655" spans="1:31" customHeight="1" ht="51" s="259" customFormat="1">
      <c r="A2655" s="258"/>
      <c r="B2655" s="258" t="s">
        <v>3005</v>
      </c>
      <c r="C2655" s="181" t="s">
        <v>452</v>
      </c>
      <c r="D2655" s="181" t="s">
        <v>20</v>
      </c>
      <c r="E2655" s="226" t="s">
        <v>512</v>
      </c>
      <c r="F2655" s="587" t="s">
        <v>958</v>
      </c>
      <c r="G2655" s="588"/>
      <c r="H2655" s="588"/>
      <c r="I2655" s="589"/>
      <c r="J2655" s="257" t="s">
        <v>23</v>
      </c>
      <c r="K2655" s="259">
        <f>SUM(L2655:M2655)</f>
        <v>2540</v>
      </c>
      <c r="L2655" s="259">
        <v>2540</v>
      </c>
      <c r="N2655" s="260"/>
      <c r="O2655" s="1"/>
      <c r="P2655" s="196"/>
      <c r="Q2655" s="451"/>
      <c r="R2655" s="445"/>
      <c r="S2655" s="445"/>
      <c r="T2655" s="426"/>
      <c r="U2655" s="1"/>
      <c r="V2655" s="1"/>
      <c r="W2655" s="1"/>
      <c r="X2655" s="1"/>
      <c r="Y2655" s="1"/>
      <c r="Z2655" s="1"/>
      <c r="AA2655" s="1"/>
    </row>
    <row r="2656" spans="1:31" customHeight="1" ht="51" s="259" customFormat="1">
      <c r="A2656" s="258"/>
      <c r="B2656" s="258" t="s">
        <v>3006</v>
      </c>
      <c r="C2656" s="181" t="s">
        <v>452</v>
      </c>
      <c r="D2656" s="181" t="s">
        <v>20</v>
      </c>
      <c r="E2656" s="226" t="s">
        <v>512</v>
      </c>
      <c r="F2656" s="587" t="s">
        <v>958</v>
      </c>
      <c r="G2656" s="588"/>
      <c r="H2656" s="588"/>
      <c r="I2656" s="589"/>
      <c r="J2656" s="257" t="s">
        <v>23</v>
      </c>
      <c r="K2656" s="259">
        <f>SUM(L2656:M2656)</f>
        <v>321.5</v>
      </c>
      <c r="L2656" s="259">
        <v>321.5</v>
      </c>
      <c r="N2656" s="260"/>
      <c r="O2656" s="1"/>
      <c r="P2656" s="196"/>
      <c r="Q2656" s="451"/>
      <c r="R2656" s="445"/>
      <c r="S2656" s="445"/>
      <c r="T2656" s="426"/>
      <c r="U2656" s="1"/>
      <c r="V2656" s="1"/>
      <c r="W2656" s="1"/>
      <c r="X2656" s="1"/>
      <c r="Y2656" s="1"/>
      <c r="Z2656" s="1"/>
      <c r="AA2656" s="1"/>
    </row>
    <row r="2657" spans="1:31" customHeight="1" ht="51" s="259" customFormat="1">
      <c r="A2657" s="258"/>
      <c r="B2657" s="258" t="s">
        <v>3007</v>
      </c>
      <c r="C2657" s="181" t="s">
        <v>452</v>
      </c>
      <c r="D2657" s="181" t="s">
        <v>20</v>
      </c>
      <c r="E2657" s="226" t="s">
        <v>512</v>
      </c>
      <c r="F2657" s="587" t="s">
        <v>958</v>
      </c>
      <c r="G2657" s="588"/>
      <c r="H2657" s="588"/>
      <c r="I2657" s="589"/>
      <c r="J2657" s="257" t="s">
        <v>23</v>
      </c>
      <c r="K2657" s="259">
        <f>SUM(L2657:M2657)</f>
        <v>780</v>
      </c>
      <c r="L2657" s="259">
        <v>780</v>
      </c>
      <c r="N2657" s="260"/>
      <c r="O2657" s="1"/>
      <c r="P2657" s="196"/>
      <c r="Q2657" s="451"/>
      <c r="R2657" s="445"/>
      <c r="S2657" s="445"/>
      <c r="T2657" s="426"/>
      <c r="U2657" s="1"/>
      <c r="V2657" s="1"/>
      <c r="W2657" s="1"/>
      <c r="X2657" s="1"/>
      <c r="Y2657" s="1"/>
      <c r="Z2657" s="1"/>
      <c r="AA2657" s="1"/>
    </row>
    <row r="2658" spans="1:31" customHeight="1" ht="51" s="259" customFormat="1">
      <c r="A2658" s="258"/>
      <c r="B2658" s="258" t="s">
        <v>3008</v>
      </c>
      <c r="C2658" s="181" t="s">
        <v>452</v>
      </c>
      <c r="D2658" s="181" t="s">
        <v>20</v>
      </c>
      <c r="E2658" s="226" t="s">
        <v>512</v>
      </c>
      <c r="F2658" s="587" t="s">
        <v>958</v>
      </c>
      <c r="G2658" s="588"/>
      <c r="H2658" s="588"/>
      <c r="I2658" s="589"/>
      <c r="J2658" s="257" t="s">
        <v>23</v>
      </c>
      <c r="K2658" s="259">
        <f>SUM(L2658:M2658)</f>
        <v>1675</v>
      </c>
      <c r="L2658" s="259">
        <v>1675</v>
      </c>
      <c r="N2658" s="260"/>
      <c r="O2658" s="1"/>
      <c r="P2658" s="196"/>
      <c r="Q2658" s="451"/>
      <c r="R2658" s="445"/>
      <c r="S2658" s="445"/>
      <c r="T2658" s="426"/>
      <c r="U2658" s="1"/>
      <c r="V2658" s="1"/>
      <c r="W2658" s="1"/>
      <c r="X2658" s="1"/>
      <c r="Y2658" s="1"/>
      <c r="Z2658" s="1"/>
      <c r="AA2658" s="1"/>
    </row>
    <row r="2659" spans="1:31" customHeight="1" ht="51" s="259" customFormat="1">
      <c r="A2659" s="258"/>
      <c r="B2659" s="226" t="s">
        <v>3009</v>
      </c>
      <c r="C2659" s="181" t="s">
        <v>452</v>
      </c>
      <c r="D2659" s="181" t="s">
        <v>20</v>
      </c>
      <c r="E2659" s="226" t="s">
        <v>512</v>
      </c>
      <c r="F2659" s="587" t="s">
        <v>958</v>
      </c>
      <c r="G2659" s="588"/>
      <c r="H2659" s="588"/>
      <c r="I2659" s="589"/>
      <c r="J2659" s="257" t="s">
        <v>23</v>
      </c>
      <c r="K2659" s="259">
        <f>SUM(L2659:M2659)</f>
        <v>7440</v>
      </c>
      <c r="L2659" s="259">
        <v>7440</v>
      </c>
      <c r="N2659" s="260"/>
      <c r="O2659" s="1"/>
      <c r="P2659" s="196"/>
      <c r="Q2659" s="451"/>
      <c r="R2659" s="445"/>
      <c r="S2659" s="445"/>
      <c r="T2659" s="426"/>
      <c r="U2659" s="1"/>
      <c r="V2659" s="1"/>
      <c r="W2659" s="1"/>
      <c r="X2659" s="1"/>
      <c r="Y2659" s="1"/>
      <c r="Z2659" s="1"/>
      <c r="AA2659" s="1"/>
    </row>
    <row r="2660" spans="1:31" customHeight="1" ht="51" s="259" customFormat="1">
      <c r="A2660" s="258"/>
      <c r="B2660" s="328" t="s">
        <v>3010</v>
      </c>
      <c r="C2660" s="181" t="s">
        <v>452</v>
      </c>
      <c r="D2660" s="181" t="s">
        <v>20</v>
      </c>
      <c r="E2660" s="226" t="s">
        <v>512</v>
      </c>
      <c r="F2660" s="587" t="s">
        <v>958</v>
      </c>
      <c r="G2660" s="588"/>
      <c r="H2660" s="588"/>
      <c r="I2660" s="589"/>
      <c r="J2660" s="257" t="s">
        <v>23</v>
      </c>
      <c r="K2660" s="259">
        <f>SUM(L2660:M2660)</f>
        <v>900</v>
      </c>
      <c r="L2660" s="259">
        <v>900</v>
      </c>
      <c r="N2660" s="260"/>
      <c r="O2660" s="1"/>
      <c r="P2660" s="196"/>
      <c r="Q2660" s="451"/>
      <c r="R2660" s="445"/>
      <c r="S2660" s="445"/>
      <c r="T2660" s="426"/>
      <c r="U2660" s="1"/>
      <c r="V2660" s="1"/>
      <c r="W2660" s="1"/>
      <c r="X2660" s="1"/>
      <c r="Y2660" s="1"/>
      <c r="Z2660" s="1"/>
      <c r="AA2660" s="1"/>
    </row>
    <row r="2661" spans="1:31" customHeight="1" ht="51" s="259" customFormat="1">
      <c r="A2661" s="258"/>
      <c r="B2661" s="258" t="s">
        <v>3011</v>
      </c>
      <c r="C2661" s="181" t="s">
        <v>452</v>
      </c>
      <c r="D2661" s="181" t="s">
        <v>20</v>
      </c>
      <c r="E2661" s="226" t="s">
        <v>512</v>
      </c>
      <c r="F2661" s="587" t="s">
        <v>958</v>
      </c>
      <c r="G2661" s="588"/>
      <c r="H2661" s="588"/>
      <c r="I2661" s="589"/>
      <c r="J2661" s="257" t="s">
        <v>23</v>
      </c>
      <c r="K2661" s="259">
        <f>SUM(L2661:M2661)</f>
        <v>3400</v>
      </c>
      <c r="L2661" s="259">
        <v>3400</v>
      </c>
      <c r="N2661" s="260"/>
      <c r="O2661" s="1"/>
      <c r="P2661" s="196"/>
      <c r="Q2661" s="451"/>
      <c r="R2661" s="445"/>
      <c r="S2661" s="445"/>
      <c r="T2661" s="426"/>
      <c r="U2661" s="1"/>
      <c r="V2661" s="1"/>
      <c r="W2661" s="1"/>
      <c r="X2661" s="1"/>
      <c r="Y2661" s="1"/>
      <c r="Z2661" s="1"/>
      <c r="AA2661" s="1"/>
    </row>
    <row r="2662" spans="1:31" customHeight="1" ht="51" s="259" customFormat="1">
      <c r="A2662" s="258"/>
      <c r="B2662" s="258" t="s">
        <v>3012</v>
      </c>
      <c r="C2662" s="181" t="s">
        <v>452</v>
      </c>
      <c r="D2662" s="181" t="s">
        <v>20</v>
      </c>
      <c r="E2662" s="226" t="s">
        <v>512</v>
      </c>
      <c r="F2662" s="587" t="s">
        <v>958</v>
      </c>
      <c r="G2662" s="588"/>
      <c r="H2662" s="588"/>
      <c r="I2662" s="589"/>
      <c r="J2662" s="257" t="s">
        <v>23</v>
      </c>
      <c r="K2662" s="259">
        <f>SUM(L2662:M2662)</f>
        <v>13950</v>
      </c>
      <c r="L2662" s="259">
        <v>13950</v>
      </c>
      <c r="N2662" s="260"/>
      <c r="O2662" s="1"/>
      <c r="P2662" s="196"/>
      <c r="Q2662" s="451"/>
      <c r="R2662" s="445"/>
      <c r="S2662" s="445"/>
      <c r="T2662" s="426"/>
      <c r="U2662" s="1"/>
      <c r="V2662" s="1"/>
      <c r="W2662" s="1"/>
      <c r="X2662" s="1"/>
      <c r="Y2662" s="1"/>
      <c r="Z2662" s="1"/>
      <c r="AA2662" s="1"/>
    </row>
    <row r="2663" spans="1:31" customHeight="1" ht="51" s="259" customFormat="1">
      <c r="A2663" s="258"/>
      <c r="B2663" s="258" t="s">
        <v>3013</v>
      </c>
      <c r="C2663" s="181" t="s">
        <v>452</v>
      </c>
      <c r="D2663" s="181" t="s">
        <v>20</v>
      </c>
      <c r="E2663" s="226" t="s">
        <v>512</v>
      </c>
      <c r="F2663" s="587" t="s">
        <v>958</v>
      </c>
      <c r="G2663" s="588"/>
      <c r="H2663" s="588"/>
      <c r="I2663" s="589"/>
      <c r="J2663" s="257" t="s">
        <v>23</v>
      </c>
      <c r="K2663" s="259">
        <f>SUM(L2663:M2663)</f>
        <v>1725</v>
      </c>
      <c r="L2663" s="259">
        <v>1725</v>
      </c>
      <c r="N2663" s="260"/>
      <c r="O2663" s="1"/>
      <c r="P2663" s="196"/>
      <c r="Q2663" s="451"/>
      <c r="R2663" s="445"/>
      <c r="S2663" s="445"/>
      <c r="T2663" s="426"/>
      <c r="U2663" s="1"/>
      <c r="V2663" s="1"/>
      <c r="W2663" s="1"/>
      <c r="X2663" s="1"/>
      <c r="Y2663" s="1"/>
      <c r="Z2663" s="1"/>
      <c r="AA2663" s="1"/>
    </row>
    <row r="2664" spans="1:31" s="259" customFormat="1">
      <c r="A2664" s="258"/>
      <c r="B2664" s="236" t="s">
        <v>3014</v>
      </c>
      <c r="C2664" s="257"/>
      <c r="D2664" s="258"/>
      <c r="E2664" s="226"/>
      <c r="F2664" s="258"/>
      <c r="G2664" s="258"/>
      <c r="H2664" s="258"/>
      <c r="I2664" s="258"/>
      <c r="J2664" s="258"/>
      <c r="N2664" s="260"/>
      <c r="O2664" s="1"/>
      <c r="P2664" s="196"/>
      <c r="Q2664" s="451"/>
      <c r="R2664" s="445"/>
      <c r="S2664" s="445"/>
      <c r="T2664" s="426"/>
      <c r="U2664" s="1"/>
      <c r="V2664" s="1"/>
      <c r="W2664" s="1"/>
      <c r="X2664" s="1"/>
      <c r="Y2664" s="1"/>
      <c r="Z2664" s="1"/>
      <c r="AA2664" s="1"/>
    </row>
    <row r="2665" spans="1:31" customHeight="1" ht="51" s="259" customFormat="1">
      <c r="A2665" s="258"/>
      <c r="B2665" s="241" t="s">
        <v>3015</v>
      </c>
      <c r="C2665" s="181" t="s">
        <v>452</v>
      </c>
      <c r="D2665" s="181" t="s">
        <v>20</v>
      </c>
      <c r="E2665" s="226" t="s">
        <v>512</v>
      </c>
      <c r="F2665" s="587" t="s">
        <v>958</v>
      </c>
      <c r="G2665" s="588"/>
      <c r="H2665" s="588"/>
      <c r="I2665" s="589"/>
      <c r="J2665" s="257" t="s">
        <v>23</v>
      </c>
      <c r="K2665" s="259">
        <f>SUM(L2665:M2665)</f>
        <v>315000</v>
      </c>
      <c r="L2665" s="259">
        <v>315000</v>
      </c>
      <c r="N2665" s="260"/>
      <c r="O2665" s="1"/>
      <c r="P2665" s="196"/>
      <c r="Q2665" s="451"/>
      <c r="R2665" s="445"/>
      <c r="S2665" s="445"/>
      <c r="T2665" s="426"/>
      <c r="U2665" s="1"/>
      <c r="V2665" s="1"/>
      <c r="W2665" s="1"/>
      <c r="X2665" s="1"/>
      <c r="Y2665" s="1"/>
      <c r="Z2665" s="1"/>
      <c r="AA2665" s="1"/>
    </row>
    <row r="2666" spans="1:31" s="259" customFormat="1">
      <c r="A2666" s="258"/>
      <c r="B2666" s="415" t="s">
        <v>3016</v>
      </c>
      <c r="C2666" s="257"/>
      <c r="D2666" s="258"/>
      <c r="E2666" s="226"/>
      <c r="F2666" s="258"/>
      <c r="G2666" s="258"/>
      <c r="H2666" s="258"/>
      <c r="I2666" s="258"/>
      <c r="J2666" s="258"/>
      <c r="N2666" s="260"/>
      <c r="O2666" s="1"/>
      <c r="P2666" s="196"/>
      <c r="Q2666" s="451"/>
      <c r="R2666" s="445"/>
      <c r="S2666" s="445"/>
      <c r="T2666" s="426"/>
      <c r="U2666" s="1"/>
      <c r="V2666" s="1"/>
      <c r="W2666" s="1"/>
      <c r="X2666" s="1"/>
      <c r="Y2666" s="1"/>
      <c r="Z2666" s="1"/>
      <c r="AA2666" s="1"/>
    </row>
    <row r="2667" spans="1:31" s="259" customFormat="1">
      <c r="A2667" s="258"/>
      <c r="B2667" s="231" t="s">
        <v>2974</v>
      </c>
      <c r="C2667" s="257"/>
      <c r="D2667" s="258"/>
      <c r="E2667" s="226"/>
      <c r="F2667" s="258"/>
      <c r="G2667" s="258"/>
      <c r="H2667" s="258"/>
      <c r="I2667" s="258"/>
      <c r="J2667" s="258"/>
      <c r="N2667" s="260"/>
      <c r="O2667" s="1"/>
      <c r="P2667" s="196"/>
      <c r="Q2667" s="451"/>
      <c r="R2667" s="445"/>
      <c r="S2667" s="445"/>
      <c r="T2667" s="426"/>
      <c r="U2667" s="1"/>
      <c r="V2667" s="1"/>
      <c r="W2667" s="1"/>
      <c r="X2667" s="1"/>
      <c r="Y2667" s="1"/>
      <c r="Z2667" s="1"/>
      <c r="AA2667" s="1"/>
    </row>
    <row r="2668" spans="1:31" customHeight="1" ht="25.5" s="259" customFormat="1">
      <c r="A2668" s="258"/>
      <c r="B2668" s="241" t="s">
        <v>3017</v>
      </c>
      <c r="C2668" s="181" t="s">
        <v>452</v>
      </c>
      <c r="D2668" s="181" t="s">
        <v>20</v>
      </c>
      <c r="E2668" s="226" t="s">
        <v>21</v>
      </c>
      <c r="F2668" s="587" t="s">
        <v>958</v>
      </c>
      <c r="G2668" s="588"/>
      <c r="H2668" s="588"/>
      <c r="I2668" s="589"/>
      <c r="J2668" s="257" t="s">
        <v>23</v>
      </c>
      <c r="K2668" s="259">
        <f>SUM(L2668:M2668)</f>
        <v>15000</v>
      </c>
      <c r="L2668" s="259">
        <v>15000</v>
      </c>
      <c r="N2668" s="260"/>
      <c r="O2668" s="1"/>
      <c r="P2668" s="196"/>
      <c r="Q2668" s="451"/>
      <c r="R2668" s="445"/>
      <c r="S2668" s="445"/>
      <c r="T2668" s="426"/>
      <c r="U2668" s="1"/>
      <c r="V2668" s="1"/>
      <c r="W2668" s="1"/>
      <c r="X2668" s="1"/>
      <c r="Y2668" s="1"/>
      <c r="Z2668" s="1"/>
      <c r="AA2668" s="1"/>
    </row>
    <row r="2669" spans="1:31" s="259" customFormat="1">
      <c r="A2669" s="258"/>
      <c r="B2669" s="241" t="s">
        <v>3018</v>
      </c>
      <c r="C2669" s="181" t="s">
        <v>452</v>
      </c>
      <c r="D2669" s="181" t="s">
        <v>20</v>
      </c>
      <c r="E2669" s="226" t="s">
        <v>21</v>
      </c>
      <c r="F2669" s="587" t="s">
        <v>958</v>
      </c>
      <c r="G2669" s="588"/>
      <c r="H2669" s="588"/>
      <c r="I2669" s="589"/>
      <c r="J2669" s="257" t="s">
        <v>23</v>
      </c>
      <c r="K2669" s="259">
        <f>SUM(L2669:M2669)</f>
        <v>15000</v>
      </c>
      <c r="L2669" s="259">
        <v>15000</v>
      </c>
      <c r="N2669" s="260"/>
      <c r="O2669" s="1"/>
      <c r="P2669" s="196"/>
      <c r="Q2669" s="451"/>
      <c r="R2669" s="445"/>
      <c r="S2669" s="445"/>
      <c r="T2669" s="426"/>
      <c r="U2669" s="1"/>
      <c r="V2669" s="1"/>
      <c r="W2669" s="1"/>
      <c r="X2669" s="1"/>
      <c r="Y2669" s="1"/>
      <c r="Z2669" s="1"/>
      <c r="AA2669" s="1"/>
    </row>
    <row r="2670" spans="1:31" s="259" customFormat="1">
      <c r="A2670" s="258"/>
      <c r="B2670" s="407" t="s">
        <v>3019</v>
      </c>
      <c r="C2670" s="181" t="s">
        <v>452</v>
      </c>
      <c r="D2670" s="181" t="s">
        <v>20</v>
      </c>
      <c r="E2670" s="226" t="s">
        <v>21</v>
      </c>
      <c r="F2670" s="587" t="s">
        <v>958</v>
      </c>
      <c r="G2670" s="588"/>
      <c r="H2670" s="588"/>
      <c r="I2670" s="589"/>
      <c r="J2670" s="257" t="s">
        <v>23</v>
      </c>
      <c r="K2670" s="259">
        <f>SUM(L2670:M2670)</f>
        <v>20000</v>
      </c>
      <c r="L2670" s="259">
        <v>20000</v>
      </c>
      <c r="N2670" s="260"/>
      <c r="O2670" s="1"/>
      <c r="P2670" s="196"/>
      <c r="Q2670" s="451"/>
      <c r="R2670" s="445"/>
      <c r="S2670" s="445"/>
      <c r="T2670" s="426"/>
      <c r="U2670" s="1"/>
      <c r="V2670" s="1"/>
      <c r="W2670" s="1"/>
      <c r="X2670" s="1"/>
      <c r="Y2670" s="1"/>
      <c r="Z2670" s="1"/>
      <c r="AA2670" s="1"/>
    </row>
    <row r="2671" spans="1:31" s="259" customFormat="1">
      <c r="A2671" s="258"/>
      <c r="B2671" s="241" t="s">
        <v>3020</v>
      </c>
      <c r="C2671" s="181" t="s">
        <v>452</v>
      </c>
      <c r="D2671" s="181" t="s">
        <v>20</v>
      </c>
      <c r="E2671" s="226" t="s">
        <v>21</v>
      </c>
      <c r="F2671" s="587" t="s">
        <v>958</v>
      </c>
      <c r="G2671" s="588"/>
      <c r="H2671" s="588"/>
      <c r="I2671" s="589"/>
      <c r="J2671" s="257" t="s">
        <v>23</v>
      </c>
      <c r="K2671" s="259">
        <f>SUM(L2671:M2671)</f>
        <v>40000</v>
      </c>
      <c r="L2671" s="259">
        <v>40000</v>
      </c>
      <c r="N2671" s="260"/>
      <c r="O2671" s="1"/>
      <c r="P2671" s="196"/>
      <c r="Q2671" s="451"/>
      <c r="R2671" s="445"/>
      <c r="S2671" s="445"/>
      <c r="T2671" s="426"/>
      <c r="U2671" s="1"/>
      <c r="V2671" s="1"/>
      <c r="W2671" s="1"/>
      <c r="X2671" s="1"/>
      <c r="Y2671" s="1"/>
      <c r="Z2671" s="1"/>
      <c r="AA2671" s="1"/>
    </row>
    <row r="2672" spans="1:31" customHeight="1" ht="25.5" s="259" customFormat="1">
      <c r="A2672" s="258"/>
      <c r="B2672" s="241" t="s">
        <v>3021</v>
      </c>
      <c r="C2672" s="181" t="s">
        <v>452</v>
      </c>
      <c r="D2672" s="181" t="s">
        <v>20</v>
      </c>
      <c r="E2672" s="226" t="s">
        <v>21</v>
      </c>
      <c r="F2672" s="587" t="s">
        <v>958</v>
      </c>
      <c r="G2672" s="588"/>
      <c r="H2672" s="588"/>
      <c r="I2672" s="589"/>
      <c r="J2672" s="257" t="s">
        <v>23</v>
      </c>
      <c r="K2672" s="259">
        <f>SUM(L2672:M2672)</f>
        <v>16000</v>
      </c>
      <c r="L2672" s="259">
        <v>16000</v>
      </c>
      <c r="N2672" s="260"/>
      <c r="O2672" s="1"/>
      <c r="P2672" s="196"/>
      <c r="Q2672" s="451"/>
      <c r="R2672" s="445"/>
      <c r="S2672" s="445"/>
      <c r="T2672" s="426"/>
      <c r="U2672" s="1"/>
      <c r="V2672" s="1"/>
      <c r="W2672" s="1"/>
      <c r="X2672" s="1"/>
      <c r="Y2672" s="1"/>
      <c r="Z2672" s="1"/>
      <c r="AA2672" s="1"/>
    </row>
    <row r="2673" spans="1:31" customHeight="1" ht="25.5" s="259" customFormat="1">
      <c r="A2673" s="258"/>
      <c r="B2673" s="241" t="s">
        <v>3022</v>
      </c>
      <c r="C2673" s="181" t="s">
        <v>452</v>
      </c>
      <c r="D2673" s="181" t="s">
        <v>20</v>
      </c>
      <c r="E2673" s="226" t="s">
        <v>21</v>
      </c>
      <c r="F2673" s="587" t="s">
        <v>958</v>
      </c>
      <c r="G2673" s="588"/>
      <c r="H2673" s="588"/>
      <c r="I2673" s="589"/>
      <c r="J2673" s="257" t="s">
        <v>23</v>
      </c>
      <c r="K2673" s="259">
        <f>SUM(L2673:M2673)</f>
        <v>16000</v>
      </c>
      <c r="L2673" s="259">
        <v>16000</v>
      </c>
      <c r="N2673" s="260"/>
      <c r="O2673" s="1"/>
      <c r="P2673" s="196"/>
      <c r="Q2673" s="451"/>
      <c r="R2673" s="445"/>
      <c r="S2673" s="445"/>
      <c r="T2673" s="426"/>
      <c r="U2673" s="1"/>
      <c r="V2673" s="1"/>
      <c r="W2673" s="1"/>
      <c r="X2673" s="1"/>
      <c r="Y2673" s="1"/>
      <c r="Z2673" s="1"/>
      <c r="AA2673" s="1"/>
    </row>
    <row r="2674" spans="1:31" s="259" customFormat="1">
      <c r="A2674" s="258"/>
      <c r="B2674" s="241" t="s">
        <v>3023</v>
      </c>
      <c r="C2674" s="181" t="s">
        <v>452</v>
      </c>
      <c r="D2674" s="181" t="s">
        <v>20</v>
      </c>
      <c r="E2674" s="226" t="s">
        <v>21</v>
      </c>
      <c r="F2674" s="587" t="s">
        <v>958</v>
      </c>
      <c r="G2674" s="588"/>
      <c r="H2674" s="588"/>
      <c r="I2674" s="589"/>
      <c r="J2674" s="257" t="s">
        <v>23</v>
      </c>
      <c r="K2674" s="259">
        <f>SUM(L2674:M2674)</f>
        <v>27000</v>
      </c>
      <c r="L2674" s="259">
        <v>27000</v>
      </c>
      <c r="N2674" s="260"/>
      <c r="O2674" s="1"/>
      <c r="P2674" s="196"/>
      <c r="Q2674" s="451"/>
      <c r="R2674" s="445"/>
      <c r="S2674" s="445"/>
      <c r="T2674" s="426"/>
      <c r="U2674" s="1"/>
      <c r="V2674" s="1"/>
      <c r="W2674" s="1"/>
      <c r="X2674" s="1"/>
      <c r="Y2674" s="1"/>
      <c r="Z2674" s="1"/>
      <c r="AA2674" s="1"/>
    </row>
    <row r="2675" spans="1:31" s="259" customFormat="1">
      <c r="A2675" s="258"/>
      <c r="B2675" s="416" t="s">
        <v>3024</v>
      </c>
      <c r="C2675" s="257"/>
      <c r="D2675" s="258"/>
      <c r="E2675" s="226"/>
      <c r="F2675" s="258"/>
      <c r="G2675" s="258"/>
      <c r="H2675" s="258"/>
      <c r="I2675" s="258"/>
      <c r="J2675" s="258"/>
      <c r="N2675" s="260"/>
      <c r="O2675" s="1"/>
      <c r="P2675" s="196"/>
      <c r="Q2675" s="451"/>
      <c r="R2675" s="445"/>
      <c r="S2675" s="445"/>
      <c r="T2675" s="426"/>
      <c r="U2675" s="1"/>
      <c r="V2675" s="1"/>
      <c r="W2675" s="1"/>
      <c r="X2675" s="1"/>
      <c r="Y2675" s="1"/>
      <c r="Z2675" s="1"/>
      <c r="AA2675" s="1"/>
    </row>
    <row r="2676" spans="1:31" s="259" customFormat="1">
      <c r="A2676" s="258"/>
      <c r="B2676" s="407" t="s">
        <v>3025</v>
      </c>
      <c r="C2676" s="181" t="s">
        <v>452</v>
      </c>
      <c r="D2676" s="181" t="s">
        <v>20</v>
      </c>
      <c r="E2676" s="226" t="s">
        <v>21</v>
      </c>
      <c r="F2676" s="587" t="s">
        <v>958</v>
      </c>
      <c r="G2676" s="588"/>
      <c r="H2676" s="588"/>
      <c r="I2676" s="589"/>
      <c r="J2676" s="257" t="s">
        <v>23</v>
      </c>
      <c r="K2676" s="259">
        <f>SUM(L2676:M2676)</f>
        <v>3600</v>
      </c>
      <c r="L2676" s="259">
        <v>3600</v>
      </c>
      <c r="N2676" s="260"/>
      <c r="O2676" s="1"/>
      <c r="P2676" s="196"/>
      <c r="Q2676" s="451"/>
      <c r="R2676" s="445"/>
      <c r="S2676" s="445"/>
      <c r="T2676" s="426"/>
      <c r="U2676" s="1"/>
      <c r="V2676" s="1"/>
      <c r="W2676" s="1"/>
      <c r="X2676" s="1"/>
      <c r="Y2676" s="1"/>
      <c r="Z2676" s="1"/>
      <c r="AA2676" s="1"/>
    </row>
    <row r="2677" spans="1:31" s="259" customFormat="1">
      <c r="A2677" s="258"/>
      <c r="B2677" s="407" t="s">
        <v>3026</v>
      </c>
      <c r="C2677" s="181" t="s">
        <v>452</v>
      </c>
      <c r="D2677" s="181" t="s">
        <v>20</v>
      </c>
      <c r="E2677" s="226" t="s">
        <v>21</v>
      </c>
      <c r="F2677" s="587" t="s">
        <v>958</v>
      </c>
      <c r="G2677" s="588"/>
      <c r="H2677" s="588"/>
      <c r="I2677" s="589"/>
      <c r="J2677" s="257" t="s">
        <v>23</v>
      </c>
      <c r="K2677" s="259">
        <f>SUM(L2677:M2677)</f>
        <v>100000</v>
      </c>
      <c r="L2677" s="259">
        <v>100000</v>
      </c>
      <c r="N2677" s="260"/>
      <c r="O2677" s="1"/>
      <c r="P2677" s="196"/>
      <c r="Q2677" s="451"/>
      <c r="R2677" s="445"/>
      <c r="S2677" s="445"/>
      <c r="T2677" s="426"/>
      <c r="U2677" s="1"/>
      <c r="V2677" s="1"/>
      <c r="W2677" s="1"/>
      <c r="X2677" s="1"/>
      <c r="Y2677" s="1"/>
      <c r="Z2677" s="1"/>
      <c r="AA2677" s="1"/>
    </row>
    <row r="2678" spans="1:31" s="259" customFormat="1">
      <c r="A2678" s="258"/>
      <c r="B2678" s="416" t="s">
        <v>2979</v>
      </c>
      <c r="C2678" s="257"/>
      <c r="D2678" s="258"/>
      <c r="E2678" s="226"/>
      <c r="F2678" s="258"/>
      <c r="G2678" s="258"/>
      <c r="H2678" s="258"/>
      <c r="I2678" s="258"/>
      <c r="J2678" s="258"/>
      <c r="N2678" s="260"/>
      <c r="O2678" s="1"/>
      <c r="P2678" s="196"/>
      <c r="Q2678" s="451"/>
      <c r="R2678" s="445"/>
      <c r="S2678" s="445"/>
      <c r="T2678" s="426"/>
      <c r="U2678" s="1"/>
      <c r="V2678" s="1"/>
      <c r="W2678" s="1"/>
      <c r="X2678" s="1"/>
      <c r="Y2678" s="1"/>
      <c r="Z2678" s="1"/>
      <c r="AA2678" s="1"/>
    </row>
    <row r="2679" spans="1:31" s="259" customFormat="1">
      <c r="A2679" s="258"/>
      <c r="B2679" s="407" t="s">
        <v>3027</v>
      </c>
      <c r="C2679" s="181" t="s">
        <v>452</v>
      </c>
      <c r="D2679" s="181" t="s">
        <v>20</v>
      </c>
      <c r="E2679" s="226" t="s">
        <v>21</v>
      </c>
      <c r="F2679" s="587" t="s">
        <v>958</v>
      </c>
      <c r="G2679" s="588"/>
      <c r="H2679" s="588"/>
      <c r="I2679" s="589"/>
      <c r="J2679" s="257" t="s">
        <v>23</v>
      </c>
      <c r="K2679" s="259">
        <f>SUM(L2679:M2679)</f>
        <v>7000</v>
      </c>
      <c r="L2679" s="259">
        <v>7000</v>
      </c>
      <c r="N2679" s="260"/>
      <c r="O2679" s="1"/>
      <c r="P2679" s="196"/>
      <c r="Q2679" s="451"/>
      <c r="R2679" s="445"/>
      <c r="S2679" s="445"/>
      <c r="T2679" s="426"/>
      <c r="U2679" s="1"/>
      <c r="V2679" s="1"/>
      <c r="W2679" s="1"/>
      <c r="X2679" s="1"/>
      <c r="Y2679" s="1"/>
      <c r="Z2679" s="1"/>
      <c r="AA2679" s="1"/>
    </row>
    <row r="2680" spans="1:31" s="259" customFormat="1">
      <c r="A2680" s="258"/>
      <c r="B2680" s="407" t="s">
        <v>3028</v>
      </c>
      <c r="C2680" s="181" t="s">
        <v>452</v>
      </c>
      <c r="D2680" s="181" t="s">
        <v>20</v>
      </c>
      <c r="E2680" s="226" t="s">
        <v>21</v>
      </c>
      <c r="F2680" s="587" t="s">
        <v>958</v>
      </c>
      <c r="G2680" s="588"/>
      <c r="H2680" s="588"/>
      <c r="I2680" s="589"/>
      <c r="J2680" s="257" t="s">
        <v>23</v>
      </c>
      <c r="K2680" s="259">
        <f>SUM(L2680:M2680)</f>
        <v>1100</v>
      </c>
      <c r="L2680" s="259">
        <v>1100</v>
      </c>
      <c r="N2680" s="260"/>
      <c r="O2680" s="1"/>
      <c r="P2680" s="196"/>
      <c r="Q2680" s="451"/>
      <c r="R2680" s="445"/>
      <c r="S2680" s="445"/>
      <c r="T2680" s="426"/>
      <c r="U2680" s="1"/>
      <c r="V2680" s="1"/>
      <c r="W2680" s="1"/>
      <c r="X2680" s="1"/>
      <c r="Y2680" s="1"/>
      <c r="Z2680" s="1"/>
      <c r="AA2680" s="1"/>
    </row>
    <row r="2681" spans="1:31" s="259" customFormat="1">
      <c r="A2681" s="258"/>
      <c r="B2681" s="416" t="s">
        <v>3029</v>
      </c>
      <c r="C2681" s="257"/>
      <c r="D2681" s="258"/>
      <c r="E2681" s="226"/>
      <c r="F2681" s="258"/>
      <c r="G2681" s="258"/>
      <c r="H2681" s="258"/>
      <c r="I2681" s="258"/>
      <c r="J2681" s="258"/>
      <c r="N2681" s="260"/>
      <c r="O2681" s="1"/>
      <c r="P2681" s="196"/>
      <c r="Q2681" s="451"/>
      <c r="R2681" s="445"/>
      <c r="S2681" s="445"/>
      <c r="T2681" s="426"/>
      <c r="U2681" s="1"/>
      <c r="V2681" s="1"/>
      <c r="W2681" s="1"/>
      <c r="X2681" s="1"/>
      <c r="Y2681" s="1"/>
      <c r="Z2681" s="1"/>
      <c r="AA2681" s="1"/>
    </row>
    <row r="2682" spans="1:31" s="259" customFormat="1">
      <c r="A2682" s="258"/>
      <c r="B2682" s="407" t="s">
        <v>3030</v>
      </c>
      <c r="C2682" s="181" t="s">
        <v>452</v>
      </c>
      <c r="D2682" s="181" t="s">
        <v>20</v>
      </c>
      <c r="E2682" s="226" t="s">
        <v>21</v>
      </c>
      <c r="F2682" s="587" t="s">
        <v>958</v>
      </c>
      <c r="G2682" s="588"/>
      <c r="H2682" s="588"/>
      <c r="I2682" s="589"/>
      <c r="J2682" s="257" t="s">
        <v>23</v>
      </c>
      <c r="K2682" s="259">
        <f>SUM(L2682:M2682)</f>
        <v>10000</v>
      </c>
      <c r="L2682" s="259">
        <v>10000</v>
      </c>
      <c r="N2682" s="260"/>
      <c r="O2682" s="1"/>
      <c r="P2682" s="196"/>
      <c r="Q2682" s="451"/>
      <c r="R2682" s="445"/>
      <c r="S2682" s="445"/>
      <c r="T2682" s="426"/>
      <c r="U2682" s="1"/>
      <c r="V2682" s="1"/>
      <c r="W2682" s="1"/>
      <c r="X2682" s="1"/>
      <c r="Y2682" s="1"/>
      <c r="Z2682" s="1"/>
      <c r="AA2682" s="1"/>
    </row>
    <row r="2683" spans="1:31" s="259" customFormat="1">
      <c r="A2683" s="258"/>
      <c r="B2683" s="416" t="s">
        <v>2996</v>
      </c>
      <c r="C2683" s="257"/>
      <c r="D2683" s="258"/>
      <c r="E2683" s="226"/>
      <c r="F2683" s="258"/>
      <c r="G2683" s="258"/>
      <c r="H2683" s="258"/>
      <c r="I2683" s="258"/>
      <c r="J2683" s="258"/>
      <c r="N2683" s="260"/>
      <c r="O2683" s="1"/>
      <c r="P2683" s="196"/>
      <c r="Q2683" s="451"/>
      <c r="R2683" s="445"/>
      <c r="S2683" s="445"/>
      <c r="T2683" s="426"/>
      <c r="U2683" s="1"/>
      <c r="V2683" s="1"/>
      <c r="W2683" s="1"/>
      <c r="X2683" s="1"/>
      <c r="Y2683" s="1"/>
      <c r="Z2683" s="1"/>
      <c r="AA2683" s="1"/>
    </row>
    <row r="2684" spans="1:31" s="259" customFormat="1">
      <c r="A2684" s="258"/>
      <c r="B2684" s="407" t="s">
        <v>3031</v>
      </c>
      <c r="C2684" s="181" t="s">
        <v>452</v>
      </c>
      <c r="D2684" s="181" t="s">
        <v>20</v>
      </c>
      <c r="E2684" s="226" t="s">
        <v>21</v>
      </c>
      <c r="F2684" s="587" t="s">
        <v>958</v>
      </c>
      <c r="G2684" s="588"/>
      <c r="H2684" s="588"/>
      <c r="I2684" s="589"/>
      <c r="J2684" s="257" t="s">
        <v>23</v>
      </c>
      <c r="K2684" s="259">
        <f>SUM(L2684:M2684)</f>
        <v>15000</v>
      </c>
      <c r="L2684" s="259">
        <v>15000</v>
      </c>
      <c r="N2684" s="260"/>
      <c r="O2684" s="1"/>
      <c r="P2684" s="196"/>
      <c r="Q2684" s="451"/>
      <c r="R2684" s="445"/>
      <c r="S2684" s="445"/>
      <c r="T2684" s="426"/>
      <c r="U2684" s="1"/>
      <c r="V2684" s="1"/>
      <c r="W2684" s="1"/>
      <c r="X2684" s="1"/>
      <c r="Y2684" s="1"/>
      <c r="Z2684" s="1"/>
      <c r="AA2684" s="1"/>
    </row>
    <row r="2685" spans="1:31" s="259" customFormat="1">
      <c r="A2685" s="258"/>
      <c r="B2685" s="407" t="s">
        <v>3032</v>
      </c>
      <c r="C2685" s="181" t="s">
        <v>452</v>
      </c>
      <c r="D2685" s="181" t="s">
        <v>20</v>
      </c>
      <c r="E2685" s="226" t="s">
        <v>21</v>
      </c>
      <c r="F2685" s="587" t="s">
        <v>958</v>
      </c>
      <c r="G2685" s="588"/>
      <c r="H2685" s="588"/>
      <c r="I2685" s="589"/>
      <c r="J2685" s="257" t="s">
        <v>23</v>
      </c>
      <c r="K2685" s="259">
        <f>SUM(L2685:M2685)</f>
        <v>6000</v>
      </c>
      <c r="L2685" s="259">
        <v>6000</v>
      </c>
      <c r="N2685" s="260"/>
      <c r="O2685" s="1"/>
      <c r="P2685" s="196"/>
      <c r="Q2685" s="451"/>
      <c r="R2685" s="445"/>
      <c r="S2685" s="445"/>
      <c r="T2685" s="426"/>
      <c r="U2685" s="1"/>
      <c r="V2685" s="1"/>
      <c r="W2685" s="1"/>
      <c r="X2685" s="1"/>
      <c r="Y2685" s="1"/>
      <c r="Z2685" s="1"/>
      <c r="AA2685" s="1"/>
    </row>
    <row r="2686" spans="1:31" s="259" customFormat="1">
      <c r="A2686" s="258"/>
      <c r="B2686" s="407" t="s">
        <v>3033</v>
      </c>
      <c r="C2686" s="181" t="s">
        <v>452</v>
      </c>
      <c r="D2686" s="181" t="s">
        <v>20</v>
      </c>
      <c r="E2686" s="226" t="s">
        <v>21</v>
      </c>
      <c r="F2686" s="587" t="s">
        <v>958</v>
      </c>
      <c r="G2686" s="588"/>
      <c r="H2686" s="588"/>
      <c r="I2686" s="589"/>
      <c r="J2686" s="257" t="s">
        <v>23</v>
      </c>
      <c r="K2686" s="259">
        <f>SUM(L2686:M2686)</f>
        <v>6000</v>
      </c>
      <c r="L2686" s="259">
        <v>6000</v>
      </c>
      <c r="N2686" s="260"/>
      <c r="O2686" s="1"/>
      <c r="P2686" s="196"/>
      <c r="Q2686" s="451"/>
      <c r="R2686" s="445"/>
      <c r="S2686" s="445"/>
      <c r="T2686" s="426"/>
      <c r="U2686" s="1"/>
      <c r="V2686" s="1"/>
      <c r="W2686" s="1"/>
      <c r="X2686" s="1"/>
      <c r="Y2686" s="1"/>
      <c r="Z2686" s="1"/>
      <c r="AA2686" s="1"/>
    </row>
    <row r="2687" spans="1:31" s="259" customFormat="1">
      <c r="A2687" s="258"/>
      <c r="B2687" s="407" t="s">
        <v>3034</v>
      </c>
      <c r="C2687" s="181" t="s">
        <v>452</v>
      </c>
      <c r="D2687" s="181" t="s">
        <v>20</v>
      </c>
      <c r="E2687" s="226" t="s">
        <v>21</v>
      </c>
      <c r="F2687" s="587" t="s">
        <v>958</v>
      </c>
      <c r="G2687" s="588"/>
      <c r="H2687" s="588"/>
      <c r="I2687" s="589"/>
      <c r="J2687" s="257" t="s">
        <v>23</v>
      </c>
      <c r="K2687" s="259">
        <f>SUM(L2687:M2687)</f>
        <v>10800</v>
      </c>
      <c r="L2687" s="259">
        <v>10800</v>
      </c>
      <c r="N2687" s="260"/>
      <c r="O2687" s="1"/>
      <c r="P2687" s="196"/>
      <c r="Q2687" s="451"/>
      <c r="R2687" s="445"/>
      <c r="S2687" s="445"/>
      <c r="T2687" s="426"/>
      <c r="U2687" s="1"/>
      <c r="V2687" s="1"/>
      <c r="W2687" s="1"/>
      <c r="X2687" s="1"/>
      <c r="Y2687" s="1"/>
      <c r="Z2687" s="1"/>
      <c r="AA2687" s="1"/>
    </row>
    <row r="2688" spans="1:31" s="259" customFormat="1">
      <c r="A2688" s="258"/>
      <c r="B2688" s="407" t="s">
        <v>3035</v>
      </c>
      <c r="C2688" s="181" t="s">
        <v>452</v>
      </c>
      <c r="D2688" s="181" t="s">
        <v>20</v>
      </c>
      <c r="E2688" s="226" t="s">
        <v>21</v>
      </c>
      <c r="F2688" s="587" t="s">
        <v>958</v>
      </c>
      <c r="G2688" s="588"/>
      <c r="H2688" s="588"/>
      <c r="I2688" s="589"/>
      <c r="J2688" s="257" t="s">
        <v>23</v>
      </c>
      <c r="K2688" s="259">
        <f>SUM(L2688:M2688)</f>
        <v>10800</v>
      </c>
      <c r="L2688" s="259">
        <v>10800</v>
      </c>
      <c r="N2688" s="260"/>
      <c r="O2688" s="1"/>
      <c r="P2688" s="196"/>
      <c r="Q2688" s="451"/>
      <c r="R2688" s="445"/>
      <c r="S2688" s="445"/>
      <c r="T2688" s="426"/>
      <c r="U2688" s="1"/>
      <c r="V2688" s="1"/>
      <c r="W2688" s="1"/>
      <c r="X2688" s="1"/>
      <c r="Y2688" s="1"/>
      <c r="Z2688" s="1"/>
      <c r="AA2688" s="1"/>
    </row>
    <row r="2689" spans="1:31" s="259" customFormat="1">
      <c r="A2689" s="258"/>
      <c r="B2689" s="416" t="s">
        <v>2983</v>
      </c>
      <c r="C2689" s="257"/>
      <c r="D2689" s="258"/>
      <c r="E2689" s="226"/>
      <c r="F2689" s="258"/>
      <c r="G2689" s="258"/>
      <c r="H2689" s="258"/>
      <c r="I2689" s="258"/>
      <c r="J2689" s="258"/>
      <c r="N2689" s="260"/>
      <c r="O2689" s="1"/>
      <c r="P2689" s="196"/>
      <c r="Q2689" s="451"/>
      <c r="R2689" s="445"/>
      <c r="S2689" s="445"/>
      <c r="T2689" s="426"/>
      <c r="U2689" s="1"/>
      <c r="V2689" s="1"/>
      <c r="W2689" s="1"/>
      <c r="X2689" s="1"/>
      <c r="Y2689" s="1"/>
      <c r="Z2689" s="1"/>
      <c r="AA2689" s="1"/>
    </row>
    <row r="2690" spans="1:31" s="259" customFormat="1">
      <c r="A2690" s="258"/>
      <c r="B2690" s="407" t="s">
        <v>3036</v>
      </c>
      <c r="C2690" s="181" t="s">
        <v>452</v>
      </c>
      <c r="D2690" s="181" t="s">
        <v>20</v>
      </c>
      <c r="E2690" s="226" t="s">
        <v>21</v>
      </c>
      <c r="F2690" s="587" t="s">
        <v>958</v>
      </c>
      <c r="G2690" s="588"/>
      <c r="H2690" s="588"/>
      <c r="I2690" s="589"/>
      <c r="J2690" s="257" t="s">
        <v>23</v>
      </c>
      <c r="K2690" s="259">
        <f>SUM(L2690:M2690)</f>
        <v>3000</v>
      </c>
      <c r="L2690" s="259">
        <v>3000</v>
      </c>
      <c r="N2690" s="260"/>
      <c r="O2690" s="1"/>
      <c r="P2690" s="196"/>
      <c r="Q2690" s="451"/>
      <c r="R2690" s="445"/>
      <c r="S2690" s="445"/>
      <c r="T2690" s="426"/>
      <c r="U2690" s="1"/>
      <c r="V2690" s="1"/>
      <c r="W2690" s="1"/>
      <c r="X2690" s="1"/>
      <c r="Y2690" s="1"/>
      <c r="Z2690" s="1"/>
      <c r="AA2690" s="1"/>
    </row>
    <row r="2691" spans="1:31" customHeight="1" ht="25.5" s="259" customFormat="1">
      <c r="A2691" s="258"/>
      <c r="B2691" s="407" t="s">
        <v>3037</v>
      </c>
      <c r="C2691" s="181" t="s">
        <v>452</v>
      </c>
      <c r="D2691" s="181" t="s">
        <v>20</v>
      </c>
      <c r="E2691" s="226" t="s">
        <v>21</v>
      </c>
      <c r="F2691" s="587" t="s">
        <v>958</v>
      </c>
      <c r="G2691" s="588"/>
      <c r="H2691" s="588"/>
      <c r="I2691" s="589"/>
      <c r="J2691" s="257" t="s">
        <v>23</v>
      </c>
      <c r="K2691" s="259">
        <f>SUM(L2691:M2691)</f>
        <v>4000</v>
      </c>
      <c r="L2691" s="259">
        <v>4000</v>
      </c>
      <c r="N2691" s="260"/>
      <c r="O2691" s="1"/>
      <c r="P2691" s="196"/>
      <c r="Q2691" s="451"/>
      <c r="R2691" s="445"/>
      <c r="S2691" s="445"/>
      <c r="T2691" s="426"/>
      <c r="U2691" s="1"/>
      <c r="V2691" s="1"/>
      <c r="W2691" s="1"/>
      <c r="X2691" s="1"/>
      <c r="Y2691" s="1"/>
      <c r="Z2691" s="1"/>
      <c r="AA2691" s="1"/>
    </row>
    <row r="2692" spans="1:31" s="259" customFormat="1">
      <c r="A2692" s="258"/>
      <c r="B2692" s="407" t="s">
        <v>3038</v>
      </c>
      <c r="C2692" s="181" t="s">
        <v>452</v>
      </c>
      <c r="D2692" s="181" t="s">
        <v>20</v>
      </c>
      <c r="E2692" s="226" t="s">
        <v>21</v>
      </c>
      <c r="F2692" s="587" t="s">
        <v>958</v>
      </c>
      <c r="G2692" s="588"/>
      <c r="H2692" s="588"/>
      <c r="I2692" s="589"/>
      <c r="J2692" s="257" t="s">
        <v>23</v>
      </c>
      <c r="K2692" s="259">
        <f>SUM(L2692:M2692)</f>
        <v>3000</v>
      </c>
      <c r="L2692" s="259">
        <v>3000</v>
      </c>
      <c r="N2692" s="260"/>
      <c r="O2692" s="1"/>
      <c r="P2692" s="196"/>
      <c r="Q2692" s="451"/>
      <c r="R2692" s="445"/>
      <c r="S2692" s="445"/>
      <c r="T2692" s="426"/>
      <c r="U2692" s="1"/>
      <c r="V2692" s="1"/>
      <c r="W2692" s="1"/>
      <c r="X2692" s="1"/>
      <c r="Y2692" s="1"/>
      <c r="Z2692" s="1"/>
      <c r="AA2692" s="1"/>
    </row>
    <row r="2693" spans="1:31" s="259" customFormat="1">
      <c r="A2693" s="258"/>
      <c r="B2693" s="407" t="s">
        <v>3039</v>
      </c>
      <c r="C2693" s="181" t="s">
        <v>452</v>
      </c>
      <c r="D2693" s="181" t="s">
        <v>20</v>
      </c>
      <c r="E2693" s="226" t="s">
        <v>21</v>
      </c>
      <c r="F2693" s="587" t="s">
        <v>958</v>
      </c>
      <c r="G2693" s="588"/>
      <c r="H2693" s="588"/>
      <c r="I2693" s="589"/>
      <c r="J2693" s="257" t="s">
        <v>23</v>
      </c>
      <c r="K2693" s="259">
        <f>SUM(L2693:M2693)</f>
        <v>4000</v>
      </c>
      <c r="L2693" s="259">
        <v>4000</v>
      </c>
      <c r="N2693" s="260"/>
      <c r="O2693" s="1"/>
      <c r="P2693" s="196"/>
      <c r="Q2693" s="451"/>
      <c r="R2693" s="445"/>
      <c r="S2693" s="445"/>
      <c r="T2693" s="426"/>
      <c r="U2693" s="1"/>
      <c r="V2693" s="1"/>
      <c r="W2693" s="1"/>
      <c r="X2693" s="1"/>
      <c r="Y2693" s="1"/>
      <c r="Z2693" s="1"/>
      <c r="AA2693" s="1"/>
    </row>
    <row r="2694" spans="1:31" s="259" customFormat="1">
      <c r="A2694" s="258"/>
      <c r="B2694" s="407" t="s">
        <v>3025</v>
      </c>
      <c r="C2694" s="181" t="s">
        <v>452</v>
      </c>
      <c r="D2694" s="181" t="s">
        <v>20</v>
      </c>
      <c r="E2694" s="226" t="s">
        <v>21</v>
      </c>
      <c r="F2694" s="587" t="s">
        <v>958</v>
      </c>
      <c r="G2694" s="588"/>
      <c r="H2694" s="588"/>
      <c r="I2694" s="589"/>
      <c r="J2694" s="257" t="s">
        <v>23</v>
      </c>
      <c r="K2694" s="259">
        <f>SUM(L2694:M2694)</f>
        <v>7200</v>
      </c>
      <c r="L2694" s="259">
        <v>7200</v>
      </c>
      <c r="N2694" s="260"/>
      <c r="O2694" s="1"/>
      <c r="P2694" s="196"/>
      <c r="Q2694" s="451"/>
      <c r="R2694" s="445"/>
      <c r="S2694" s="445"/>
      <c r="T2694" s="426"/>
      <c r="U2694" s="1"/>
      <c r="V2694" s="1"/>
      <c r="W2694" s="1"/>
      <c r="X2694" s="1"/>
      <c r="Y2694" s="1"/>
      <c r="Z2694" s="1"/>
      <c r="AA2694" s="1"/>
    </row>
    <row r="2695" spans="1:31" s="259" customFormat="1">
      <c r="A2695" s="258"/>
      <c r="B2695" s="407" t="s">
        <v>3040</v>
      </c>
      <c r="C2695" s="181" t="s">
        <v>452</v>
      </c>
      <c r="D2695" s="181" t="s">
        <v>20</v>
      </c>
      <c r="E2695" s="226" t="s">
        <v>21</v>
      </c>
      <c r="F2695" s="587" t="s">
        <v>958</v>
      </c>
      <c r="G2695" s="588"/>
      <c r="H2695" s="588"/>
      <c r="I2695" s="589"/>
      <c r="J2695" s="257" t="s">
        <v>23</v>
      </c>
      <c r="K2695" s="259">
        <f>SUM(L2695:M2695)</f>
        <v>1500</v>
      </c>
      <c r="L2695" s="259">
        <v>1500</v>
      </c>
      <c r="N2695" s="260"/>
      <c r="O2695" s="1"/>
      <c r="P2695" s="196"/>
      <c r="Q2695" s="451"/>
      <c r="R2695" s="445"/>
      <c r="S2695" s="445"/>
      <c r="T2695" s="426"/>
      <c r="U2695" s="1"/>
      <c r="V2695" s="1"/>
      <c r="W2695" s="1"/>
      <c r="X2695" s="1"/>
      <c r="Y2695" s="1"/>
      <c r="Z2695" s="1"/>
      <c r="AA2695" s="1"/>
    </row>
    <row r="2696" spans="1:31" s="259" customFormat="1">
      <c r="A2696" s="258"/>
      <c r="B2696" s="407" t="s">
        <v>3026</v>
      </c>
      <c r="C2696" s="181" t="s">
        <v>452</v>
      </c>
      <c r="D2696" s="181" t="s">
        <v>20</v>
      </c>
      <c r="E2696" s="226" t="s">
        <v>21</v>
      </c>
      <c r="F2696" s="587" t="s">
        <v>958</v>
      </c>
      <c r="G2696" s="588"/>
      <c r="H2696" s="588"/>
      <c r="I2696" s="589"/>
      <c r="J2696" s="257" t="s">
        <v>23</v>
      </c>
      <c r="K2696" s="259">
        <f>SUM(L2696:M2696)</f>
        <v>130000</v>
      </c>
      <c r="L2696" s="259">
        <v>130000</v>
      </c>
      <c r="N2696" s="260"/>
      <c r="O2696" s="1"/>
      <c r="P2696" s="196"/>
      <c r="Q2696" s="451"/>
      <c r="R2696" s="445"/>
      <c r="S2696" s="445"/>
      <c r="T2696" s="426"/>
      <c r="U2696" s="1"/>
      <c r="V2696" s="1"/>
      <c r="W2696" s="1"/>
      <c r="X2696" s="1"/>
      <c r="Y2696" s="1"/>
      <c r="Z2696" s="1"/>
      <c r="AA2696" s="1"/>
    </row>
    <row r="2697" spans="1:31" s="259" customFormat="1">
      <c r="A2697" s="258"/>
      <c r="B2697" s="416" t="s">
        <v>3041</v>
      </c>
      <c r="C2697" s="257"/>
      <c r="D2697" s="258"/>
      <c r="E2697" s="226"/>
      <c r="F2697" s="258"/>
      <c r="G2697" s="258"/>
      <c r="H2697" s="258"/>
      <c r="I2697" s="258"/>
      <c r="J2697" s="258"/>
      <c r="N2697" s="260"/>
      <c r="O2697" s="1"/>
      <c r="P2697" s="196"/>
      <c r="Q2697" s="451"/>
      <c r="R2697" s="445"/>
      <c r="S2697" s="445"/>
      <c r="T2697" s="426"/>
      <c r="U2697" s="1"/>
      <c r="V2697" s="1"/>
      <c r="W2697" s="1"/>
      <c r="X2697" s="1"/>
      <c r="Y2697" s="1"/>
      <c r="Z2697" s="1"/>
      <c r="AA2697" s="1"/>
    </row>
    <row r="2698" spans="1:31" s="259" customFormat="1">
      <c r="A2698" s="258"/>
      <c r="B2698" s="407" t="s">
        <v>3042</v>
      </c>
      <c r="C2698" s="181" t="s">
        <v>452</v>
      </c>
      <c r="D2698" s="181" t="s">
        <v>20</v>
      </c>
      <c r="E2698" s="226" t="s">
        <v>21</v>
      </c>
      <c r="F2698" s="587" t="s">
        <v>958</v>
      </c>
      <c r="G2698" s="588"/>
      <c r="H2698" s="588"/>
      <c r="I2698" s="589"/>
      <c r="J2698" s="257" t="s">
        <v>23</v>
      </c>
      <c r="K2698" s="259">
        <f>SUM(L2698:M2698)</f>
        <v>102000</v>
      </c>
      <c r="L2698" s="259">
        <v>102000</v>
      </c>
      <c r="N2698" s="260"/>
      <c r="O2698" s="1"/>
      <c r="P2698" s="196"/>
      <c r="Q2698" s="451"/>
      <c r="R2698" s="445"/>
      <c r="S2698" s="445"/>
      <c r="T2698" s="426"/>
      <c r="U2698" s="1"/>
      <c r="V2698" s="1"/>
      <c r="W2698" s="1"/>
      <c r="X2698" s="1"/>
      <c r="Y2698" s="1"/>
      <c r="Z2698" s="1"/>
      <c r="AA2698" s="1"/>
    </row>
    <row r="2699" spans="1:31" s="259" customFormat="1">
      <c r="A2699" s="258"/>
      <c r="B2699" s="416" t="s">
        <v>2988</v>
      </c>
      <c r="C2699" s="257"/>
      <c r="D2699" s="258"/>
      <c r="E2699" s="226"/>
      <c r="F2699" s="258"/>
      <c r="G2699" s="258"/>
      <c r="H2699" s="258"/>
      <c r="I2699" s="258"/>
      <c r="J2699" s="258"/>
      <c r="N2699" s="260"/>
      <c r="O2699" s="1"/>
      <c r="P2699" s="196"/>
      <c r="Q2699" s="451"/>
      <c r="R2699" s="445"/>
      <c r="S2699" s="445"/>
      <c r="T2699" s="426"/>
      <c r="U2699" s="1"/>
      <c r="V2699" s="1"/>
      <c r="W2699" s="1"/>
      <c r="X2699" s="1"/>
      <c r="Y2699" s="1"/>
      <c r="Z2699" s="1"/>
      <c r="AA2699" s="1"/>
    </row>
    <row r="2700" spans="1:31" customHeight="1" ht="25.5" s="259" customFormat="1">
      <c r="A2700" s="258"/>
      <c r="B2700" s="407" t="s">
        <v>3043</v>
      </c>
      <c r="C2700" s="181" t="s">
        <v>452</v>
      </c>
      <c r="D2700" s="181" t="s">
        <v>20</v>
      </c>
      <c r="E2700" s="226" t="s">
        <v>21</v>
      </c>
      <c r="F2700" s="587" t="s">
        <v>958</v>
      </c>
      <c r="G2700" s="588"/>
      <c r="H2700" s="588"/>
      <c r="I2700" s="589"/>
      <c r="J2700" s="257" t="s">
        <v>23</v>
      </c>
      <c r="K2700" s="259">
        <f>SUM(L2700:M2700)</f>
        <v>70000</v>
      </c>
      <c r="L2700" s="259">
        <v>70000</v>
      </c>
      <c r="N2700" s="260"/>
      <c r="O2700" s="1"/>
      <c r="P2700" s="196"/>
      <c r="Q2700" s="451"/>
      <c r="R2700" s="445"/>
      <c r="S2700" s="445"/>
      <c r="T2700" s="426"/>
      <c r="U2700" s="1"/>
      <c r="V2700" s="1"/>
      <c r="W2700" s="1"/>
      <c r="X2700" s="1"/>
      <c r="Y2700" s="1"/>
      <c r="Z2700" s="1"/>
      <c r="AA2700" s="1"/>
    </row>
    <row r="2701" spans="1:31" s="259" customFormat="1">
      <c r="A2701" s="258"/>
      <c r="B2701" s="416" t="s">
        <v>2976</v>
      </c>
      <c r="C2701" s="257"/>
      <c r="D2701" s="258"/>
      <c r="E2701" s="226"/>
      <c r="F2701" s="258"/>
      <c r="G2701" s="258"/>
      <c r="H2701" s="258"/>
      <c r="I2701" s="258"/>
      <c r="J2701" s="258"/>
      <c r="N2701" s="260"/>
      <c r="O2701" s="1"/>
      <c r="P2701" s="196"/>
      <c r="Q2701" s="451"/>
      <c r="R2701" s="445"/>
      <c r="S2701" s="445"/>
      <c r="T2701" s="426"/>
      <c r="U2701" s="1"/>
      <c r="V2701" s="1"/>
      <c r="W2701" s="1"/>
      <c r="X2701" s="1"/>
      <c r="Y2701" s="1"/>
      <c r="Z2701" s="1"/>
      <c r="AA2701" s="1"/>
    </row>
    <row r="2702" spans="1:31" s="259" customFormat="1">
      <c r="A2702" s="258"/>
      <c r="B2702" s="407" t="s">
        <v>3044</v>
      </c>
      <c r="C2702" s="181" t="s">
        <v>452</v>
      </c>
      <c r="D2702" s="181" t="s">
        <v>20</v>
      </c>
      <c r="E2702" s="226" t="s">
        <v>21</v>
      </c>
      <c r="F2702" s="587" t="s">
        <v>958</v>
      </c>
      <c r="G2702" s="588"/>
      <c r="H2702" s="588"/>
      <c r="I2702" s="589"/>
      <c r="J2702" s="257" t="s">
        <v>23</v>
      </c>
      <c r="K2702" s="259">
        <f>SUM(L2702:M2702)</f>
        <v>78000</v>
      </c>
      <c r="L2702" s="259">
        <v>78000</v>
      </c>
      <c r="N2702" s="260"/>
      <c r="O2702" s="1"/>
      <c r="P2702" s="196"/>
      <c r="Q2702" s="451"/>
      <c r="R2702" s="445"/>
      <c r="S2702" s="445"/>
      <c r="T2702" s="426"/>
      <c r="U2702" s="1"/>
      <c r="V2702" s="1"/>
      <c r="W2702" s="1"/>
      <c r="X2702" s="1"/>
      <c r="Y2702" s="1"/>
      <c r="Z2702" s="1"/>
      <c r="AA2702" s="1"/>
    </row>
    <row r="2703" spans="1:31" s="259" customFormat="1">
      <c r="A2703" s="258"/>
      <c r="B2703" s="416" t="s">
        <v>3045</v>
      </c>
      <c r="C2703" s="257"/>
      <c r="D2703" s="258"/>
      <c r="E2703" s="226"/>
      <c r="F2703" s="258"/>
      <c r="G2703" s="258"/>
      <c r="H2703" s="258"/>
      <c r="I2703" s="258"/>
      <c r="J2703" s="258"/>
      <c r="N2703" s="260"/>
      <c r="O2703" s="1"/>
      <c r="P2703" s="196"/>
      <c r="Q2703" s="451"/>
      <c r="R2703" s="445"/>
      <c r="S2703" s="445"/>
      <c r="T2703" s="426"/>
      <c r="U2703" s="1"/>
      <c r="V2703" s="1"/>
      <c r="W2703" s="1"/>
      <c r="X2703" s="1"/>
      <c r="Y2703" s="1"/>
      <c r="Z2703" s="1"/>
      <c r="AA2703" s="1"/>
    </row>
    <row r="2704" spans="1:31" s="259" customFormat="1">
      <c r="A2704" s="258"/>
      <c r="B2704" s="407" t="s">
        <v>3046</v>
      </c>
      <c r="C2704" s="181" t="s">
        <v>452</v>
      </c>
      <c r="D2704" s="181" t="s">
        <v>20</v>
      </c>
      <c r="E2704" s="226" t="s">
        <v>21</v>
      </c>
      <c r="F2704" s="587" t="s">
        <v>958</v>
      </c>
      <c r="G2704" s="588"/>
      <c r="H2704" s="588"/>
      <c r="I2704" s="589"/>
      <c r="J2704" s="257" t="s">
        <v>23</v>
      </c>
      <c r="K2704" s="259">
        <f>SUM(L2704:M2704)</f>
        <v>180000</v>
      </c>
      <c r="L2704" s="259">
        <v>180000</v>
      </c>
      <c r="N2704" s="260"/>
      <c r="O2704" s="1"/>
      <c r="P2704" s="196"/>
      <c r="Q2704" s="451"/>
      <c r="R2704" s="445"/>
      <c r="S2704" s="445"/>
      <c r="T2704" s="426"/>
      <c r="U2704" s="1"/>
      <c r="V2704" s="1"/>
      <c r="W2704" s="1"/>
      <c r="X2704" s="1"/>
      <c r="Y2704" s="1"/>
      <c r="Z2704" s="1"/>
      <c r="AA2704" s="1"/>
    </row>
    <row r="2705" spans="1:31" s="259" customFormat="1">
      <c r="A2705" s="258"/>
      <c r="B2705" s="416" t="s">
        <v>2981</v>
      </c>
      <c r="C2705" s="257"/>
      <c r="D2705" s="258"/>
      <c r="E2705" s="226"/>
      <c r="F2705" s="258"/>
      <c r="G2705" s="258"/>
      <c r="H2705" s="258"/>
      <c r="I2705" s="258"/>
      <c r="J2705" s="258"/>
      <c r="N2705" s="260"/>
      <c r="O2705" s="1"/>
      <c r="P2705" s="196"/>
      <c r="Q2705" s="451"/>
      <c r="R2705" s="445"/>
      <c r="S2705" s="445"/>
      <c r="T2705" s="426"/>
      <c r="U2705" s="1"/>
      <c r="V2705" s="1"/>
      <c r="W2705" s="1"/>
      <c r="X2705" s="1"/>
      <c r="Y2705" s="1"/>
      <c r="Z2705" s="1"/>
      <c r="AA2705" s="1"/>
    </row>
    <row r="2706" spans="1:31" s="259" customFormat="1">
      <c r="A2706" s="258"/>
      <c r="B2706" s="407" t="s">
        <v>3047</v>
      </c>
      <c r="C2706" s="181" t="s">
        <v>452</v>
      </c>
      <c r="D2706" s="181" t="s">
        <v>20</v>
      </c>
      <c r="E2706" s="226" t="s">
        <v>21</v>
      </c>
      <c r="F2706" s="587" t="s">
        <v>958</v>
      </c>
      <c r="G2706" s="588"/>
      <c r="H2706" s="588"/>
      <c r="I2706" s="589"/>
      <c r="J2706" s="257" t="s">
        <v>23</v>
      </c>
      <c r="K2706" s="259">
        <f>SUM(L2706:M2706)</f>
        <v>39840</v>
      </c>
      <c r="L2706" s="259">
        <v>39840</v>
      </c>
      <c r="N2706" s="260"/>
      <c r="O2706" s="1"/>
      <c r="P2706" s="196"/>
      <c r="Q2706" s="451"/>
      <c r="R2706" s="445"/>
      <c r="S2706" s="445"/>
      <c r="T2706" s="426"/>
      <c r="U2706" s="1"/>
      <c r="V2706" s="1"/>
      <c r="W2706" s="1"/>
      <c r="X2706" s="1"/>
      <c r="Y2706" s="1"/>
      <c r="Z2706" s="1"/>
      <c r="AA2706" s="1"/>
    </row>
    <row r="2707" spans="1:31" s="259" customFormat="1">
      <c r="A2707" s="258"/>
      <c r="B2707" s="236" t="s">
        <v>3048</v>
      </c>
      <c r="C2707" s="257"/>
      <c r="D2707" s="258"/>
      <c r="E2707" s="226"/>
      <c r="F2707" s="258"/>
      <c r="G2707" s="258"/>
      <c r="H2707" s="258"/>
      <c r="I2707" s="258"/>
      <c r="J2707" s="258"/>
      <c r="N2707" s="260"/>
      <c r="O2707" s="1"/>
      <c r="P2707" s="196"/>
      <c r="Q2707" s="451"/>
      <c r="R2707" s="445"/>
      <c r="S2707" s="445"/>
      <c r="T2707" s="426"/>
      <c r="U2707" s="1"/>
      <c r="V2707" s="1"/>
      <c r="W2707" s="1"/>
      <c r="X2707" s="1"/>
      <c r="Y2707" s="1"/>
      <c r="Z2707" s="1"/>
      <c r="AA2707" s="1"/>
    </row>
    <row r="2708" spans="1:31" customHeight="1" ht="51" s="259" customFormat="1">
      <c r="A2708" s="258"/>
      <c r="B2708" s="417" t="s">
        <v>3049</v>
      </c>
      <c r="C2708" s="181" t="s">
        <v>452</v>
      </c>
      <c r="D2708" s="181" t="s">
        <v>20</v>
      </c>
      <c r="E2708" s="226" t="s">
        <v>512</v>
      </c>
      <c r="F2708" s="587" t="s">
        <v>595</v>
      </c>
      <c r="G2708" s="588"/>
      <c r="H2708" s="588"/>
      <c r="I2708" s="589"/>
      <c r="J2708" s="257" t="s">
        <v>23</v>
      </c>
      <c r="K2708" s="259">
        <f>SUM(L2708:M2708)</f>
        <v>3000</v>
      </c>
      <c r="L2708" s="259">
        <v>3000</v>
      </c>
      <c r="N2708" s="260"/>
      <c r="O2708" s="1"/>
      <c r="P2708" s="196"/>
      <c r="Q2708" s="451"/>
      <c r="R2708" s="445"/>
      <c r="S2708" s="445"/>
      <c r="T2708" s="426"/>
      <c r="U2708" s="1"/>
      <c r="V2708" s="1"/>
      <c r="W2708" s="1"/>
      <c r="X2708" s="1"/>
      <c r="Y2708" s="1"/>
      <c r="Z2708" s="1"/>
      <c r="AA2708" s="1"/>
    </row>
    <row r="2709" spans="1:31" customHeight="1" ht="51" s="259" customFormat="1">
      <c r="A2709" s="258"/>
      <c r="B2709" s="417" t="s">
        <v>3050</v>
      </c>
      <c r="C2709" s="181" t="s">
        <v>452</v>
      </c>
      <c r="D2709" s="181" t="s">
        <v>20</v>
      </c>
      <c r="E2709" s="226" t="s">
        <v>512</v>
      </c>
      <c r="F2709" s="587" t="s">
        <v>595</v>
      </c>
      <c r="G2709" s="588"/>
      <c r="H2709" s="588"/>
      <c r="I2709" s="589"/>
      <c r="J2709" s="257" t="s">
        <v>23</v>
      </c>
      <c r="K2709" s="259">
        <f>SUM(L2709:M2709)</f>
        <v>3200</v>
      </c>
      <c r="L2709" s="259">
        <v>3200</v>
      </c>
      <c r="N2709" s="260"/>
      <c r="O2709" s="1"/>
      <c r="P2709" s="196"/>
      <c r="Q2709" s="451"/>
      <c r="R2709" s="445"/>
      <c r="S2709" s="445"/>
      <c r="T2709" s="426"/>
      <c r="U2709" s="1"/>
      <c r="V2709" s="1"/>
      <c r="W2709" s="1"/>
      <c r="X2709" s="1"/>
      <c r="Y2709" s="1"/>
      <c r="Z2709" s="1"/>
      <c r="AA2709" s="1"/>
    </row>
    <row r="2710" spans="1:31" customHeight="1" ht="51" s="259" customFormat="1">
      <c r="A2710" s="258"/>
      <c r="B2710" s="417" t="s">
        <v>3051</v>
      </c>
      <c r="C2710" s="181" t="s">
        <v>452</v>
      </c>
      <c r="D2710" s="181" t="s">
        <v>20</v>
      </c>
      <c r="E2710" s="226" t="s">
        <v>512</v>
      </c>
      <c r="F2710" s="587" t="s">
        <v>595</v>
      </c>
      <c r="G2710" s="588"/>
      <c r="H2710" s="588"/>
      <c r="I2710" s="589"/>
      <c r="J2710" s="257" t="s">
        <v>23</v>
      </c>
      <c r="K2710" s="259">
        <f>SUM(L2710:M2710)</f>
        <v>520</v>
      </c>
      <c r="L2710" s="259">
        <v>520</v>
      </c>
      <c r="N2710" s="260"/>
      <c r="O2710" s="1"/>
      <c r="P2710" s="196"/>
      <c r="Q2710" s="451"/>
      <c r="R2710" s="445"/>
      <c r="S2710" s="445"/>
      <c r="T2710" s="426"/>
      <c r="U2710" s="1"/>
      <c r="V2710" s="1"/>
      <c r="W2710" s="1"/>
      <c r="X2710" s="1"/>
      <c r="Y2710" s="1"/>
      <c r="Z2710" s="1"/>
      <c r="AA2710" s="1"/>
    </row>
    <row r="2711" spans="1:31" customHeight="1" ht="51" s="259" customFormat="1">
      <c r="A2711" s="258"/>
      <c r="B2711" s="417" t="s">
        <v>3052</v>
      </c>
      <c r="C2711" s="181" t="s">
        <v>452</v>
      </c>
      <c r="D2711" s="181" t="s">
        <v>20</v>
      </c>
      <c r="E2711" s="226" t="s">
        <v>512</v>
      </c>
      <c r="F2711" s="587" t="s">
        <v>595</v>
      </c>
      <c r="G2711" s="588"/>
      <c r="H2711" s="588"/>
      <c r="I2711" s="589"/>
      <c r="J2711" s="257" t="s">
        <v>23</v>
      </c>
      <c r="K2711" s="259">
        <f>SUM(L2711:M2711)</f>
        <v>2425</v>
      </c>
      <c r="L2711" s="259">
        <v>2425</v>
      </c>
      <c r="N2711" s="260"/>
      <c r="O2711" s="1"/>
      <c r="P2711" s="196"/>
      <c r="Q2711" s="451"/>
      <c r="R2711" s="445"/>
      <c r="S2711" s="445"/>
      <c r="T2711" s="426"/>
      <c r="U2711" s="1"/>
      <c r="V2711" s="1"/>
      <c r="W2711" s="1"/>
      <c r="X2711" s="1"/>
      <c r="Y2711" s="1"/>
      <c r="Z2711" s="1"/>
      <c r="AA2711" s="1"/>
    </row>
    <row r="2712" spans="1:31" customHeight="1" ht="51" s="259" customFormat="1">
      <c r="A2712" s="258"/>
      <c r="B2712" s="349" t="s">
        <v>3053</v>
      </c>
      <c r="C2712" s="181" t="s">
        <v>452</v>
      </c>
      <c r="D2712" s="181" t="s">
        <v>20</v>
      </c>
      <c r="E2712" s="226" t="s">
        <v>512</v>
      </c>
      <c r="F2712" s="587" t="s">
        <v>595</v>
      </c>
      <c r="G2712" s="588"/>
      <c r="H2712" s="588"/>
      <c r="I2712" s="589"/>
      <c r="J2712" s="257" t="s">
        <v>23</v>
      </c>
      <c r="K2712" s="259">
        <f>SUM(L2712:M2712)</f>
        <v>16000</v>
      </c>
      <c r="L2712" s="259">
        <v>16000</v>
      </c>
      <c r="N2712" s="260"/>
      <c r="O2712" s="1"/>
      <c r="P2712" s="196"/>
      <c r="Q2712" s="451"/>
      <c r="R2712" s="445"/>
      <c r="S2712" s="445"/>
      <c r="T2712" s="426"/>
      <c r="U2712" s="1"/>
      <c r="V2712" s="1"/>
      <c r="W2712" s="1"/>
      <c r="X2712" s="1"/>
      <c r="Y2712" s="1"/>
      <c r="Z2712" s="1"/>
      <c r="AA2712" s="1"/>
    </row>
    <row r="2713" spans="1:31" customHeight="1" ht="51" s="259" customFormat="1">
      <c r="A2713" s="258"/>
      <c r="B2713" s="417" t="s">
        <v>3054</v>
      </c>
      <c r="C2713" s="181" t="s">
        <v>452</v>
      </c>
      <c r="D2713" s="181" t="s">
        <v>20</v>
      </c>
      <c r="E2713" s="226" t="s">
        <v>512</v>
      </c>
      <c r="F2713" s="587" t="s">
        <v>595</v>
      </c>
      <c r="G2713" s="588"/>
      <c r="H2713" s="588"/>
      <c r="I2713" s="589"/>
      <c r="J2713" s="257" t="s">
        <v>23</v>
      </c>
      <c r="K2713" s="259">
        <f>SUM(L2713:M2713)</f>
        <v>1500</v>
      </c>
      <c r="L2713" s="259">
        <v>1500</v>
      </c>
      <c r="N2713" s="260"/>
      <c r="O2713" s="1"/>
      <c r="P2713" s="196"/>
      <c r="Q2713" s="451"/>
      <c r="R2713" s="445"/>
      <c r="S2713" s="445"/>
      <c r="T2713" s="426"/>
      <c r="U2713" s="1"/>
      <c r="V2713" s="1"/>
      <c r="W2713" s="1"/>
      <c r="X2713" s="1"/>
      <c r="Y2713" s="1"/>
      <c r="Z2713" s="1"/>
      <c r="AA2713" s="1"/>
    </row>
    <row r="2714" spans="1:31" customHeight="1" ht="51" s="259" customFormat="1">
      <c r="A2714" s="258"/>
      <c r="B2714" s="417" t="s">
        <v>3055</v>
      </c>
      <c r="C2714" s="181" t="s">
        <v>452</v>
      </c>
      <c r="D2714" s="181" t="s">
        <v>20</v>
      </c>
      <c r="E2714" s="226" t="s">
        <v>512</v>
      </c>
      <c r="F2714" s="587" t="s">
        <v>595</v>
      </c>
      <c r="G2714" s="588"/>
      <c r="H2714" s="588"/>
      <c r="I2714" s="589"/>
      <c r="J2714" s="257" t="s">
        <v>23</v>
      </c>
      <c r="K2714" s="259">
        <f>SUM(L2714:M2714)</f>
        <v>590</v>
      </c>
      <c r="L2714" s="259">
        <v>590</v>
      </c>
      <c r="N2714" s="260"/>
      <c r="O2714" s="1"/>
      <c r="P2714" s="196"/>
      <c r="Q2714" s="451"/>
      <c r="R2714" s="445"/>
      <c r="S2714" s="445"/>
      <c r="T2714" s="426"/>
      <c r="U2714" s="1"/>
      <c r="V2714" s="1"/>
      <c r="W2714" s="1"/>
      <c r="X2714" s="1"/>
      <c r="Y2714" s="1"/>
      <c r="Z2714" s="1"/>
      <c r="AA2714" s="1"/>
    </row>
    <row r="2715" spans="1:31" customHeight="1" ht="51" s="259" customFormat="1">
      <c r="A2715" s="258"/>
      <c r="B2715" s="417" t="s">
        <v>3056</v>
      </c>
      <c r="C2715" s="181" t="s">
        <v>452</v>
      </c>
      <c r="D2715" s="181" t="s">
        <v>20</v>
      </c>
      <c r="E2715" s="226" t="s">
        <v>512</v>
      </c>
      <c r="F2715" s="587" t="s">
        <v>595</v>
      </c>
      <c r="G2715" s="588"/>
      <c r="H2715" s="588"/>
      <c r="I2715" s="589"/>
      <c r="J2715" s="257" t="s">
        <v>23</v>
      </c>
      <c r="K2715" s="259">
        <f>SUM(L2715:M2715)</f>
        <v>2400</v>
      </c>
      <c r="L2715" s="259">
        <v>2400</v>
      </c>
      <c r="N2715" s="260"/>
      <c r="O2715" s="1"/>
      <c r="P2715" s="196"/>
      <c r="Q2715" s="451"/>
      <c r="R2715" s="445"/>
      <c r="S2715" s="445"/>
      <c r="T2715" s="426"/>
      <c r="U2715" s="1"/>
      <c r="V2715" s="1"/>
      <c r="W2715" s="1"/>
      <c r="X2715" s="1"/>
      <c r="Y2715" s="1"/>
      <c r="Z2715" s="1"/>
      <c r="AA2715" s="1"/>
    </row>
    <row r="2716" spans="1:31" customHeight="1" ht="51" s="445" customFormat="1">
      <c r="A2716" s="258"/>
      <c r="B2716" s="417" t="s">
        <v>3057</v>
      </c>
      <c r="C2716" s="181" t="s">
        <v>452</v>
      </c>
      <c r="D2716" s="181" t="s">
        <v>20</v>
      </c>
      <c r="E2716" s="226" t="s">
        <v>512</v>
      </c>
      <c r="F2716" s="587" t="s">
        <v>595</v>
      </c>
      <c r="G2716" s="588"/>
      <c r="H2716" s="588"/>
      <c r="I2716" s="589"/>
      <c r="J2716" s="257" t="s">
        <v>23</v>
      </c>
      <c r="K2716" s="259">
        <f>SUM(L2716:M2716)</f>
        <v>10000</v>
      </c>
      <c r="L2716" s="259">
        <v>10000</v>
      </c>
      <c r="M2716" s="259"/>
      <c r="N2716" s="260"/>
      <c r="O2716" s="1"/>
      <c r="P2716" s="196"/>
      <c r="Q2716" s="451"/>
      <c r="T2716" s="426"/>
      <c r="U2716" s="1"/>
      <c r="V2716" s="1"/>
      <c r="W2716" s="1"/>
      <c r="X2716" s="1"/>
      <c r="Y2716" s="1"/>
      <c r="Z2716" s="1"/>
      <c r="AA2716" s="1"/>
    </row>
    <row r="2717" spans="1:31" customHeight="1" ht="51" s="445" customFormat="1">
      <c r="A2717" s="258"/>
      <c r="B2717" s="417" t="s">
        <v>3058</v>
      </c>
      <c r="C2717" s="181" t="s">
        <v>452</v>
      </c>
      <c r="D2717" s="181" t="s">
        <v>20</v>
      </c>
      <c r="E2717" s="226" t="s">
        <v>512</v>
      </c>
      <c r="F2717" s="587" t="s">
        <v>595</v>
      </c>
      <c r="G2717" s="588"/>
      <c r="H2717" s="588"/>
      <c r="I2717" s="589"/>
      <c r="J2717" s="257" t="s">
        <v>23</v>
      </c>
      <c r="K2717" s="259">
        <f>SUM(L2717:M2717)</f>
        <v>1600</v>
      </c>
      <c r="L2717" s="259">
        <v>1600</v>
      </c>
      <c r="M2717" s="259"/>
      <c r="N2717" s="260"/>
      <c r="O2717" s="1"/>
      <c r="P2717" s="196"/>
      <c r="Q2717" s="451"/>
      <c r="T2717" s="426"/>
      <c r="U2717" s="1"/>
      <c r="V2717" s="1"/>
      <c r="W2717" s="1"/>
      <c r="X2717" s="1"/>
      <c r="Y2717" s="1"/>
      <c r="Z2717" s="1"/>
      <c r="AA2717" s="1"/>
    </row>
    <row r="2718" spans="1:31" customHeight="1" ht="51" s="445" customFormat="1">
      <c r="A2718" s="258"/>
      <c r="B2718" s="349" t="s">
        <v>3059</v>
      </c>
      <c r="C2718" s="181" t="s">
        <v>452</v>
      </c>
      <c r="D2718" s="181" t="s">
        <v>20</v>
      </c>
      <c r="E2718" s="226" t="s">
        <v>512</v>
      </c>
      <c r="F2718" s="587" t="s">
        <v>595</v>
      </c>
      <c r="G2718" s="588"/>
      <c r="H2718" s="588"/>
      <c r="I2718" s="589"/>
      <c r="J2718" s="257" t="s">
        <v>23</v>
      </c>
      <c r="K2718" s="259">
        <f>SUM(L2718:M2718)</f>
        <v>40000</v>
      </c>
      <c r="L2718" s="259">
        <v>40000</v>
      </c>
      <c r="M2718" s="259"/>
      <c r="N2718" s="260"/>
      <c r="O2718" s="1"/>
      <c r="P2718" s="196"/>
      <c r="Q2718" s="451"/>
      <c r="T2718" s="426"/>
      <c r="U2718" s="1"/>
      <c r="V2718" s="1"/>
      <c r="W2718" s="1"/>
      <c r="X2718" s="1"/>
      <c r="Y2718" s="1"/>
      <c r="Z2718" s="1"/>
      <c r="AA2718" s="1"/>
    </row>
    <row r="2719" spans="1:31" customHeight="1" ht="51" s="445" customFormat="1">
      <c r="A2719" s="258"/>
      <c r="B2719" s="63" t="s">
        <v>3060</v>
      </c>
      <c r="C2719" s="181" t="s">
        <v>452</v>
      </c>
      <c r="D2719" s="181" t="s">
        <v>20</v>
      </c>
      <c r="E2719" s="226" t="s">
        <v>512</v>
      </c>
      <c r="F2719" s="587" t="s">
        <v>595</v>
      </c>
      <c r="G2719" s="588"/>
      <c r="H2719" s="588"/>
      <c r="I2719" s="589"/>
      <c r="J2719" s="257" t="s">
        <v>23</v>
      </c>
      <c r="K2719" s="259">
        <f>SUM(L2719:M2719)</f>
        <v>12000</v>
      </c>
      <c r="L2719" s="259">
        <v>12000</v>
      </c>
      <c r="M2719" s="259"/>
      <c r="N2719" s="260"/>
      <c r="O2719" s="1"/>
      <c r="P2719" s="196"/>
      <c r="Q2719" s="451"/>
      <c r="T2719" s="426"/>
      <c r="U2719" s="1"/>
      <c r="V2719" s="1"/>
      <c r="W2719" s="1"/>
      <c r="X2719" s="1"/>
      <c r="Y2719" s="1"/>
      <c r="Z2719" s="1"/>
      <c r="AA2719" s="1"/>
    </row>
    <row r="2720" spans="1:31" customHeight="1" ht="51" s="445" customFormat="1">
      <c r="A2720" s="258"/>
      <c r="B2720" s="63" t="s">
        <v>3061</v>
      </c>
      <c r="C2720" s="181" t="s">
        <v>452</v>
      </c>
      <c r="D2720" s="181" t="s">
        <v>20</v>
      </c>
      <c r="E2720" s="226" t="s">
        <v>512</v>
      </c>
      <c r="F2720" s="587" t="s">
        <v>595</v>
      </c>
      <c r="G2720" s="588"/>
      <c r="H2720" s="588"/>
      <c r="I2720" s="589"/>
      <c r="J2720" s="257" t="s">
        <v>23</v>
      </c>
      <c r="K2720" s="259">
        <f>SUM(L2720:M2720)</f>
        <v>7200</v>
      </c>
      <c r="L2720" s="259">
        <v>7200</v>
      </c>
      <c r="M2720" s="259"/>
      <c r="N2720" s="260"/>
      <c r="O2720" s="1"/>
      <c r="P2720" s="196"/>
      <c r="Q2720" s="451"/>
      <c r="T2720" s="426"/>
      <c r="U2720" s="1"/>
      <c r="V2720" s="1"/>
      <c r="W2720" s="1"/>
      <c r="X2720" s="1"/>
      <c r="Y2720" s="1"/>
      <c r="Z2720" s="1"/>
      <c r="AA2720" s="1"/>
    </row>
    <row r="2721" spans="1:31" customHeight="1" ht="51" s="445" customFormat="1">
      <c r="A2721" s="258"/>
      <c r="B2721" s="63" t="s">
        <v>3062</v>
      </c>
      <c r="C2721" s="181" t="s">
        <v>452</v>
      </c>
      <c r="D2721" s="181" t="s">
        <v>20</v>
      </c>
      <c r="E2721" s="226" t="s">
        <v>512</v>
      </c>
      <c r="F2721" s="587" t="s">
        <v>595</v>
      </c>
      <c r="G2721" s="588"/>
      <c r="H2721" s="588"/>
      <c r="I2721" s="589"/>
      <c r="J2721" s="257" t="s">
        <v>23</v>
      </c>
      <c r="K2721" s="259">
        <f>SUM(L2721:M2721)</f>
        <v>13500</v>
      </c>
      <c r="L2721" s="259">
        <v>13500</v>
      </c>
      <c r="M2721" s="259"/>
      <c r="N2721" s="260"/>
      <c r="O2721" s="1"/>
      <c r="P2721" s="196"/>
      <c r="Q2721" s="451"/>
      <c r="T2721" s="426"/>
      <c r="U2721" s="1"/>
      <c r="V2721" s="1"/>
      <c r="W2721" s="1"/>
      <c r="X2721" s="1"/>
      <c r="Y2721" s="1"/>
      <c r="Z2721" s="1"/>
      <c r="AA2721" s="1"/>
    </row>
    <row r="2722" spans="1:31" customHeight="1" ht="51" s="445" customFormat="1">
      <c r="A2722" s="258"/>
      <c r="B2722" s="63" t="s">
        <v>3063</v>
      </c>
      <c r="C2722" s="181" t="s">
        <v>452</v>
      </c>
      <c r="D2722" s="181" t="s">
        <v>20</v>
      </c>
      <c r="E2722" s="226" t="s">
        <v>512</v>
      </c>
      <c r="F2722" s="587" t="s">
        <v>595</v>
      </c>
      <c r="G2722" s="588"/>
      <c r="H2722" s="588"/>
      <c r="I2722" s="589"/>
      <c r="J2722" s="257" t="s">
        <v>23</v>
      </c>
      <c r="K2722" s="259">
        <f>SUM(L2722:M2722)</f>
        <v>7200</v>
      </c>
      <c r="L2722" s="259">
        <v>7200</v>
      </c>
      <c r="M2722" s="259"/>
      <c r="N2722" s="260"/>
      <c r="O2722" s="1"/>
      <c r="P2722" s="196"/>
      <c r="Q2722" s="451"/>
      <c r="T2722" s="426"/>
      <c r="U2722" s="1"/>
      <c r="V2722" s="1"/>
      <c r="W2722" s="1"/>
      <c r="X2722" s="1"/>
      <c r="Y2722" s="1"/>
      <c r="Z2722" s="1"/>
      <c r="AA2722" s="1"/>
    </row>
    <row r="2723" spans="1:31" s="445" customFormat="1">
      <c r="A2723" s="327"/>
      <c r="B2723" s="422"/>
      <c r="C2723" s="423"/>
      <c r="D2723" s="327"/>
      <c r="E2723" s="422"/>
      <c r="F2723" s="595"/>
      <c r="G2723" s="595"/>
      <c r="H2723" s="595"/>
      <c r="I2723" s="595"/>
      <c r="J2723" s="327"/>
      <c r="K2723" s="424"/>
      <c r="L2723" s="424"/>
      <c r="M2723" s="424"/>
      <c r="N2723" s="427"/>
      <c r="O2723" s="1"/>
      <c r="P2723" s="196"/>
      <c r="T2723" s="426"/>
      <c r="U2723" s="1"/>
      <c r="V2723" s="1"/>
      <c r="W2723" s="1"/>
      <c r="X2723" s="1"/>
      <c r="Y2723" s="1"/>
      <c r="Z2723" s="1"/>
      <c r="AA2723" s="1"/>
    </row>
    <row r="2724" spans="1:31" s="445" customFormat="1">
      <c r="A2724" s="327"/>
      <c r="B2724" s="422"/>
      <c r="C2724" s="423"/>
      <c r="D2724" s="327"/>
      <c r="E2724" s="422"/>
      <c r="F2724" s="595"/>
      <c r="G2724" s="595"/>
      <c r="H2724" s="595"/>
      <c r="I2724" s="595"/>
      <c r="J2724" s="327"/>
      <c r="K2724" s="424"/>
      <c r="L2724" s="424"/>
      <c r="M2724" s="424"/>
      <c r="N2724" s="429"/>
      <c r="O2724" s="426"/>
      <c r="P2724" s="196"/>
      <c r="T2724" s="426"/>
      <c r="U2724" s="1"/>
      <c r="V2724" s="1"/>
      <c r="W2724" s="1"/>
      <c r="X2724" s="1"/>
      <c r="Y2724" s="1"/>
      <c r="Z2724" s="1"/>
      <c r="AA2724" s="1"/>
    </row>
    <row r="2725" spans="1:31" s="445" customFormat="1">
      <c r="A2725" s="327"/>
      <c r="B2725" s="422"/>
      <c r="C2725" s="423"/>
      <c r="D2725" s="327"/>
      <c r="E2725" s="422"/>
      <c r="F2725" s="595"/>
      <c r="G2725" s="595"/>
      <c r="H2725" s="595"/>
      <c r="I2725" s="595"/>
      <c r="J2725" s="327"/>
      <c r="K2725" s="424"/>
      <c r="L2725" s="424"/>
      <c r="M2725" s="424"/>
      <c r="N2725" s="429"/>
      <c r="O2725" s="426"/>
      <c r="P2725" s="196"/>
      <c r="T2725" s="426"/>
      <c r="U2725" s="1"/>
      <c r="V2725" s="1"/>
      <c r="W2725" s="1"/>
      <c r="X2725" s="1"/>
      <c r="Y2725" s="1"/>
      <c r="Z2725" s="1"/>
      <c r="AA2725" s="1"/>
    </row>
    <row r="2726" spans="1:31" s="445" customFormat="1">
      <c r="A2726" s="327"/>
      <c r="B2726" s="422"/>
      <c r="C2726" s="423"/>
      <c r="D2726" s="327"/>
      <c r="E2726" s="422"/>
      <c r="F2726" s="595"/>
      <c r="G2726" s="595"/>
      <c r="H2726" s="595"/>
      <c r="I2726" s="595"/>
      <c r="J2726" s="327"/>
      <c r="K2726" s="424"/>
      <c r="L2726" s="424"/>
      <c r="M2726" s="424"/>
      <c r="N2726" s="429"/>
      <c r="O2726" s="426"/>
      <c r="P2726" s="196"/>
      <c r="T2726" s="426"/>
      <c r="U2726" s="1"/>
      <c r="V2726" s="1"/>
      <c r="W2726" s="1"/>
      <c r="X2726" s="1"/>
      <c r="Y2726" s="1"/>
      <c r="Z2726" s="1"/>
      <c r="AA2726" s="1"/>
    </row>
    <row r="2727" spans="1:31" s="445" customFormat="1">
      <c r="A2727" s="327"/>
      <c r="B2727" s="422"/>
      <c r="C2727" s="423"/>
      <c r="D2727" s="327"/>
      <c r="E2727" s="422"/>
      <c r="F2727" s="595"/>
      <c r="G2727" s="595"/>
      <c r="H2727" s="595"/>
      <c r="I2727" s="595"/>
      <c r="J2727" s="327"/>
      <c r="K2727" s="424"/>
      <c r="L2727" s="424"/>
      <c r="M2727" s="424"/>
      <c r="N2727" s="429"/>
      <c r="O2727" s="426"/>
      <c r="P2727" s="196"/>
      <c r="T2727" s="426"/>
      <c r="U2727" s="1"/>
      <c r="V2727" s="1"/>
      <c r="W2727" s="1"/>
      <c r="X2727" s="1"/>
      <c r="Y2727" s="1"/>
      <c r="Z2727" s="1"/>
      <c r="AA2727" s="1"/>
    </row>
    <row r="2728" spans="1:31" s="445" customFormat="1">
      <c r="A2728" s="425" t="s">
        <v>470</v>
      </c>
      <c r="B2728" s="48"/>
      <c r="C2728" s="47"/>
      <c r="D2728" s="47"/>
      <c r="E2728" s="47"/>
      <c r="F2728" s="47"/>
      <c r="G2728" s="48" t="s">
        <v>471</v>
      </c>
      <c r="H2728" s="48"/>
      <c r="I2728" s="48"/>
      <c r="J2728" s="48"/>
      <c r="K2728" s="518" t="s">
        <v>472</v>
      </c>
      <c r="L2728" s="518"/>
      <c r="M2728" s="47"/>
      <c r="N2728" s="429"/>
      <c r="O2728" s="426"/>
      <c r="P2728" s="196"/>
      <c r="T2728" s="426"/>
      <c r="U2728" s="1"/>
      <c r="V2728" s="1"/>
      <c r="W2728" s="1"/>
      <c r="X2728" s="1"/>
      <c r="Y2728" s="1"/>
      <c r="Z2728" s="1"/>
      <c r="AA2728" s="1"/>
    </row>
    <row r="2729" spans="1:31" s="445" customFormat="1">
      <c r="A2729" s="47"/>
      <c r="B2729" s="48"/>
      <c r="C2729" s="47"/>
      <c r="D2729" s="47"/>
      <c r="E2729" s="47"/>
      <c r="F2729" s="47"/>
      <c r="G2729" s="48"/>
      <c r="H2729" s="48"/>
      <c r="I2729" s="48"/>
      <c r="J2729" s="48"/>
      <c r="K2729" s="48"/>
      <c r="L2729" s="434"/>
      <c r="M2729" s="47"/>
      <c r="N2729" s="429"/>
      <c r="O2729" s="426"/>
      <c r="P2729" s="196"/>
      <c r="T2729" s="426"/>
      <c r="U2729" s="1"/>
      <c r="V2729" s="1"/>
      <c r="W2729" s="1"/>
      <c r="X2729" s="1"/>
      <c r="Y2729" s="1"/>
      <c r="Z2729" s="1"/>
      <c r="AA2729" s="1"/>
    </row>
    <row r="2730" spans="1:31" s="445" customFormat="1">
      <c r="A2730" s="519"/>
      <c r="B2730" s="518"/>
      <c r="C2730" s="47"/>
      <c r="D2730" s="54" t="s">
        <v>473</v>
      </c>
      <c r="E2730" s="47"/>
      <c r="F2730" s="47"/>
      <c r="G2730" s="48"/>
      <c r="H2730" s="48"/>
      <c r="I2730" s="48"/>
      <c r="J2730" s="48"/>
      <c r="K2730" s="48"/>
      <c r="L2730" s="435"/>
      <c r="M2730" s="47"/>
      <c r="N2730" s="429"/>
      <c r="O2730" s="426"/>
      <c r="P2730" s="196"/>
      <c r="T2730" s="426"/>
      <c r="U2730" s="1"/>
      <c r="V2730" s="1"/>
      <c r="W2730" s="1"/>
      <c r="X2730" s="1"/>
      <c r="Y2730" s="1"/>
      <c r="Z2730" s="1"/>
      <c r="AA2730" s="1"/>
    </row>
    <row r="2731" spans="1:31" customHeight="1" ht="15" s="445" customFormat="1">
      <c r="A2731" s="520" t="s">
        <v>474</v>
      </c>
      <c r="B2731" s="520"/>
      <c r="C2731" s="520" t="s">
        <v>475</v>
      </c>
      <c r="D2731" s="520"/>
      <c r="E2731" s="520"/>
      <c r="F2731" s="47"/>
      <c r="G2731" s="55"/>
      <c r="H2731" s="520" t="s">
        <v>476</v>
      </c>
      <c r="I2731" s="520"/>
      <c r="J2731" s="520"/>
      <c r="K2731" s="55"/>
      <c r="L2731" s="520" t="s">
        <v>477</v>
      </c>
      <c r="M2731" s="520"/>
      <c r="N2731" s="429"/>
      <c r="O2731" s="426"/>
      <c r="P2731" s="196"/>
      <c r="T2731" s="426"/>
      <c r="U2731" s="1"/>
      <c r="V2731" s="1"/>
      <c r="W2731" s="1"/>
      <c r="X2731" s="1"/>
      <c r="Y2731" s="1"/>
      <c r="Z2731" s="1"/>
      <c r="AA2731" s="1"/>
    </row>
    <row r="2732" spans="1:31" s="445" customFormat="1">
      <c r="A2732" s="327"/>
      <c r="B2732" s="422"/>
      <c r="C2732" s="423"/>
      <c r="D2732" s="327"/>
      <c r="E2732" s="422"/>
      <c r="F2732" s="327"/>
      <c r="G2732" s="327"/>
      <c r="H2732" s="327"/>
      <c r="I2732" s="327"/>
      <c r="J2732" s="327"/>
      <c r="K2732" s="424"/>
      <c r="L2732" s="424"/>
      <c r="M2732" s="424"/>
      <c r="N2732" s="429"/>
      <c r="O2732" s="426"/>
      <c r="P2732" s="196"/>
      <c r="T2732" s="426"/>
      <c r="U2732" s="1"/>
      <c r="V2732" s="1"/>
      <c r="W2732" s="1"/>
      <c r="X2732" s="1"/>
      <c r="Y2732" s="1"/>
      <c r="Z2732" s="1"/>
      <c r="AA2732" s="1"/>
    </row>
    <row r="2733" spans="1:31" s="445" customFormat="1">
      <c r="A2733" s="327"/>
      <c r="B2733" s="422"/>
      <c r="C2733" s="423"/>
      <c r="D2733" s="327"/>
      <c r="E2733" s="422"/>
      <c r="F2733" s="327"/>
      <c r="G2733" s="327"/>
      <c r="H2733" s="327"/>
      <c r="I2733" s="327"/>
      <c r="J2733" s="327"/>
      <c r="K2733" s="424"/>
      <c r="L2733" s="424"/>
      <c r="M2733" s="424"/>
      <c r="N2733" s="429"/>
      <c r="O2733" s="426"/>
      <c r="P2733" s="196"/>
      <c r="T2733" s="426"/>
      <c r="U2733" s="1"/>
      <c r="V2733" s="1"/>
      <c r="W2733" s="1"/>
      <c r="X2733" s="1"/>
      <c r="Y2733" s="1"/>
      <c r="Z2733" s="1"/>
      <c r="AA2733" s="1"/>
    </row>
    <row r="2734" spans="1:31" s="445" customFormat="1">
      <c r="A2734" s="327"/>
      <c r="B2734" s="422"/>
      <c r="C2734" s="423"/>
      <c r="D2734" s="327"/>
      <c r="E2734" s="422"/>
      <c r="F2734" s="327"/>
      <c r="G2734" s="327"/>
      <c r="H2734" s="327"/>
      <c r="I2734" s="327"/>
      <c r="J2734" s="327"/>
      <c r="K2734" s="424"/>
      <c r="L2734" s="424"/>
      <c r="M2734" s="424"/>
      <c r="N2734" s="429"/>
      <c r="O2734" s="426"/>
      <c r="P2734" s="196"/>
      <c r="T2734" s="426"/>
      <c r="U2734" s="1"/>
      <c r="V2734" s="1"/>
      <c r="W2734" s="1"/>
      <c r="X2734" s="1"/>
      <c r="Y2734" s="1"/>
      <c r="Z2734" s="1"/>
      <c r="AA2734" s="1"/>
    </row>
    <row r="2735" spans="1:31" s="445" customFormat="1">
      <c r="A2735" s="327"/>
      <c r="B2735" s="422"/>
      <c r="C2735" s="423"/>
      <c r="D2735" s="327"/>
      <c r="E2735" s="422"/>
      <c r="F2735" s="327"/>
      <c r="G2735" s="327"/>
      <c r="H2735" s="327"/>
      <c r="I2735" s="327"/>
      <c r="J2735" s="327"/>
      <c r="K2735" s="424"/>
      <c r="L2735" s="424"/>
      <c r="M2735" s="424"/>
      <c r="N2735" s="429"/>
      <c r="O2735" s="426"/>
      <c r="P2735" s="196"/>
      <c r="T2735" s="426"/>
      <c r="U2735" s="1"/>
      <c r="V2735" s="1"/>
      <c r="W2735" s="1"/>
      <c r="X2735" s="1"/>
      <c r="Y2735" s="1"/>
      <c r="Z2735" s="1"/>
      <c r="AA2735" s="1"/>
    </row>
    <row r="2736" spans="1:31" s="445" customFormat="1">
      <c r="A2736" s="327"/>
      <c r="B2736" s="422"/>
      <c r="C2736" s="423"/>
      <c r="D2736" s="327"/>
      <c r="E2736" s="422"/>
      <c r="F2736" s="327"/>
      <c r="G2736" s="327"/>
      <c r="H2736" s="327"/>
      <c r="I2736" s="327"/>
      <c r="J2736" s="327"/>
      <c r="K2736" s="424"/>
      <c r="L2736" s="424"/>
      <c r="M2736" s="424"/>
      <c r="N2736" s="429"/>
      <c r="O2736" s="426"/>
      <c r="P2736" s="196"/>
      <c r="T2736" s="426"/>
      <c r="U2736" s="1"/>
      <c r="V2736" s="1"/>
      <c r="W2736" s="1"/>
      <c r="X2736" s="1"/>
      <c r="Y2736" s="1"/>
      <c r="Z2736" s="1"/>
      <c r="AA2736" s="1"/>
    </row>
    <row r="2737" spans="1:31" s="445" customFormat="1">
      <c r="A2737" s="327"/>
      <c r="B2737" s="422"/>
      <c r="C2737" s="423"/>
      <c r="D2737" s="327"/>
      <c r="E2737" s="422"/>
      <c r="F2737" s="327"/>
      <c r="G2737" s="327"/>
      <c r="H2737" s="327"/>
      <c r="I2737" s="327"/>
      <c r="J2737" s="327"/>
      <c r="K2737" s="424"/>
      <c r="L2737" s="424"/>
      <c r="M2737" s="424"/>
      <c r="N2737" s="429"/>
      <c r="O2737" s="426"/>
      <c r="P2737" s="196"/>
      <c r="T2737" s="426"/>
      <c r="U2737" s="1"/>
      <c r="V2737" s="1"/>
      <c r="W2737" s="1"/>
      <c r="X2737" s="1"/>
      <c r="Y2737" s="1"/>
      <c r="Z2737" s="1"/>
      <c r="AA2737" s="1"/>
    </row>
    <row r="2738" spans="1:31" s="445" customFormat="1">
      <c r="A2738" s="327"/>
      <c r="B2738" s="422"/>
      <c r="C2738" s="423"/>
      <c r="D2738" s="327"/>
      <c r="E2738" s="422"/>
      <c r="F2738" s="327"/>
      <c r="G2738" s="327"/>
      <c r="H2738" s="327"/>
      <c r="I2738" s="327"/>
      <c r="J2738" s="327"/>
      <c r="K2738" s="424"/>
      <c r="L2738" s="424"/>
      <c r="M2738" s="424"/>
      <c r="N2738" s="429"/>
      <c r="O2738" s="426"/>
      <c r="P2738" s="196"/>
      <c r="T2738" s="426"/>
      <c r="U2738" s="1"/>
      <c r="V2738" s="1"/>
      <c r="W2738" s="1"/>
      <c r="X2738" s="1"/>
      <c r="Y2738" s="1"/>
      <c r="Z2738" s="1"/>
      <c r="AA2738" s="1"/>
    </row>
    <row r="2739" spans="1:31" s="445" customFormat="1">
      <c r="A2739" s="327"/>
      <c r="B2739" s="422"/>
      <c r="C2739" s="423"/>
      <c r="D2739" s="327"/>
      <c r="E2739" s="422"/>
      <c r="F2739" s="327"/>
      <c r="G2739" s="327"/>
      <c r="H2739" s="327"/>
      <c r="I2739" s="327"/>
      <c r="J2739" s="327"/>
      <c r="K2739" s="424"/>
      <c r="L2739" s="424"/>
      <c r="M2739" s="424"/>
      <c r="N2739" s="429"/>
      <c r="O2739" s="426"/>
      <c r="P2739" s="196"/>
      <c r="T2739" s="426"/>
      <c r="U2739" s="1"/>
      <c r="V2739" s="1"/>
      <c r="W2739" s="1"/>
      <c r="X2739" s="1"/>
      <c r="Y2739" s="1"/>
      <c r="Z2739" s="1"/>
      <c r="AA2739" s="1"/>
    </row>
    <row r="2740" spans="1:31" s="445" customFormat="1">
      <c r="A2740" s="327"/>
      <c r="B2740" s="422"/>
      <c r="C2740" s="423"/>
      <c r="D2740" s="327"/>
      <c r="E2740" s="422"/>
      <c r="F2740" s="327"/>
      <c r="G2740" s="327"/>
      <c r="H2740" s="327"/>
      <c r="I2740" s="327"/>
      <c r="J2740" s="327"/>
      <c r="K2740" s="424"/>
      <c r="L2740" s="424"/>
      <c r="M2740" s="424"/>
      <c r="N2740" s="429"/>
      <c r="O2740" s="426"/>
      <c r="P2740" s="196"/>
      <c r="T2740" s="426"/>
      <c r="U2740" s="1"/>
      <c r="V2740" s="1"/>
      <c r="W2740" s="1"/>
      <c r="X2740" s="1"/>
      <c r="Y2740" s="1"/>
      <c r="Z2740" s="1"/>
      <c r="AA2740" s="1"/>
    </row>
    <row r="2741" spans="1:31" s="445" customFormat="1">
      <c r="A2741" s="327"/>
      <c r="B2741" s="422"/>
      <c r="C2741" s="423"/>
      <c r="D2741" s="327"/>
      <c r="E2741" s="422"/>
      <c r="F2741" s="327"/>
      <c r="G2741" s="327"/>
      <c r="H2741" s="327"/>
      <c r="I2741" s="327"/>
      <c r="J2741" s="327"/>
      <c r="K2741" s="424"/>
      <c r="L2741" s="424"/>
      <c r="M2741" s="424"/>
      <c r="N2741" s="429"/>
      <c r="O2741" s="426"/>
      <c r="P2741" s="196"/>
      <c r="T2741" s="426"/>
      <c r="U2741" s="1"/>
      <c r="V2741" s="1"/>
      <c r="W2741" s="1"/>
      <c r="X2741" s="1"/>
      <c r="Y2741" s="1"/>
      <c r="Z2741" s="1"/>
      <c r="AA2741" s="1"/>
    </row>
    <row r="2742" spans="1:31" s="445" customFormat="1">
      <c r="A2742" s="327"/>
      <c r="B2742" s="422"/>
      <c r="C2742" s="423"/>
      <c r="D2742" s="327"/>
      <c r="E2742" s="422"/>
      <c r="F2742" s="327"/>
      <c r="G2742" s="327"/>
      <c r="H2742" s="327"/>
      <c r="I2742" s="327"/>
      <c r="J2742" s="327"/>
      <c r="K2742" s="424"/>
      <c r="L2742" s="424"/>
      <c r="M2742" s="424"/>
      <c r="N2742" s="429"/>
      <c r="O2742" s="426"/>
      <c r="P2742" s="196"/>
      <c r="T2742" s="426"/>
      <c r="U2742" s="1"/>
      <c r="V2742" s="1"/>
      <c r="W2742" s="1"/>
      <c r="X2742" s="1"/>
      <c r="Y2742" s="1"/>
      <c r="Z2742" s="1"/>
      <c r="AA2742" s="1"/>
    </row>
    <row r="2743" spans="1:31" s="445" customFormat="1">
      <c r="A2743" s="327"/>
      <c r="B2743" s="422"/>
      <c r="C2743" s="423"/>
      <c r="D2743" s="327"/>
      <c r="E2743" s="422"/>
      <c r="F2743" s="327"/>
      <c r="G2743" s="327"/>
      <c r="H2743" s="327"/>
      <c r="I2743" s="327"/>
      <c r="J2743" s="327"/>
      <c r="K2743" s="424"/>
      <c r="L2743" s="424"/>
      <c r="M2743" s="424"/>
      <c r="N2743" s="429"/>
      <c r="O2743" s="426"/>
      <c r="P2743" s="196"/>
      <c r="T2743" s="426"/>
      <c r="U2743" s="1"/>
      <c r="V2743" s="1"/>
      <c r="W2743" s="1"/>
      <c r="X2743" s="1"/>
      <c r="Y2743" s="1"/>
      <c r="Z2743" s="1"/>
      <c r="AA2743" s="1"/>
    </row>
    <row r="2744" spans="1:31" s="445" customFormat="1">
      <c r="A2744" s="327"/>
      <c r="B2744" s="422"/>
      <c r="C2744" s="423"/>
      <c r="D2744" s="327"/>
      <c r="E2744" s="422"/>
      <c r="F2744" s="327"/>
      <c r="G2744" s="327"/>
      <c r="H2744" s="327"/>
      <c r="I2744" s="327"/>
      <c r="J2744" s="327"/>
      <c r="K2744" s="424"/>
      <c r="L2744" s="424"/>
      <c r="M2744" s="424"/>
      <c r="N2744" s="429"/>
      <c r="O2744" s="426"/>
      <c r="P2744" s="196"/>
      <c r="T2744" s="426"/>
      <c r="U2744" s="1"/>
      <c r="V2744" s="1"/>
      <c r="W2744" s="1"/>
      <c r="X2744" s="1"/>
      <c r="Y2744" s="1"/>
      <c r="Z2744" s="1"/>
      <c r="AA2744" s="1"/>
    </row>
    <row r="2745" spans="1:31" s="445" customFormat="1">
      <c r="A2745" s="327"/>
      <c r="B2745" s="422"/>
      <c r="C2745" s="423"/>
      <c r="D2745" s="327"/>
      <c r="E2745" s="422"/>
      <c r="F2745" s="327"/>
      <c r="G2745" s="327"/>
      <c r="H2745" s="327"/>
      <c r="I2745" s="327"/>
      <c r="J2745" s="327"/>
      <c r="K2745" s="424"/>
      <c r="L2745" s="424"/>
      <c r="M2745" s="424"/>
      <c r="N2745" s="429"/>
      <c r="O2745" s="426"/>
      <c r="P2745" s="196"/>
      <c r="T2745" s="426"/>
      <c r="U2745" s="1"/>
      <c r="V2745" s="1"/>
      <c r="W2745" s="1"/>
      <c r="X2745" s="1"/>
      <c r="Y2745" s="1"/>
      <c r="Z2745" s="1"/>
      <c r="AA2745" s="1"/>
    </row>
    <row r="2746" spans="1:31" s="445" customFormat="1">
      <c r="A2746" s="327"/>
      <c r="B2746" s="422"/>
      <c r="C2746" s="423"/>
      <c r="D2746" s="327"/>
      <c r="E2746" s="422"/>
      <c r="F2746" s="327"/>
      <c r="G2746" s="327"/>
      <c r="H2746" s="327"/>
      <c r="I2746" s="327"/>
      <c r="J2746" s="327"/>
      <c r="K2746" s="424"/>
      <c r="L2746" s="424"/>
      <c r="M2746" s="424"/>
      <c r="N2746" s="429"/>
      <c r="O2746" s="426"/>
      <c r="P2746" s="196"/>
      <c r="T2746" s="426"/>
      <c r="U2746" s="1"/>
      <c r="V2746" s="1"/>
      <c r="W2746" s="1"/>
      <c r="X2746" s="1"/>
      <c r="Y2746" s="1"/>
      <c r="Z2746" s="1"/>
      <c r="AA2746" s="1"/>
    </row>
    <row r="2747" spans="1:31" s="445" customFormat="1">
      <c r="A2747" s="327"/>
      <c r="B2747" s="422"/>
      <c r="C2747" s="423"/>
      <c r="D2747" s="327"/>
      <c r="E2747" s="422"/>
      <c r="F2747" s="327"/>
      <c r="G2747" s="327"/>
      <c r="H2747" s="327"/>
      <c r="I2747" s="327"/>
      <c r="J2747" s="327"/>
      <c r="K2747" s="424"/>
      <c r="L2747" s="424"/>
      <c r="M2747" s="424"/>
      <c r="N2747" s="429"/>
      <c r="O2747" s="426"/>
      <c r="P2747" s="196"/>
      <c r="T2747" s="426"/>
      <c r="U2747" s="1"/>
      <c r="V2747" s="1"/>
      <c r="W2747" s="1"/>
      <c r="X2747" s="1"/>
      <c r="Y2747" s="1"/>
      <c r="Z2747" s="1"/>
      <c r="AA2747" s="1"/>
    </row>
    <row r="2748" spans="1:31" s="445" customFormat="1">
      <c r="A2748" s="327"/>
      <c r="B2748" s="422"/>
      <c r="C2748" s="423"/>
      <c r="D2748" s="327"/>
      <c r="E2748" s="422"/>
      <c r="F2748" s="327"/>
      <c r="G2748" s="327"/>
      <c r="H2748" s="327"/>
      <c r="I2748" s="327"/>
      <c r="J2748" s="327"/>
      <c r="K2748" s="424"/>
      <c r="L2748" s="424"/>
      <c r="M2748" s="424"/>
      <c r="N2748" s="429"/>
      <c r="O2748" s="426"/>
      <c r="P2748" s="196"/>
      <c r="T2748" s="426"/>
      <c r="U2748" s="1"/>
      <c r="V2748" s="1"/>
      <c r="W2748" s="1"/>
      <c r="X2748" s="1"/>
      <c r="Y2748" s="1"/>
      <c r="Z2748" s="1"/>
      <c r="AA2748" s="1"/>
    </row>
    <row r="2749" spans="1:31" s="445" customFormat="1">
      <c r="A2749" s="327"/>
      <c r="B2749" s="422"/>
      <c r="C2749" s="423"/>
      <c r="D2749" s="327"/>
      <c r="E2749" s="422"/>
      <c r="F2749" s="327"/>
      <c r="G2749" s="327"/>
      <c r="H2749" s="327"/>
      <c r="I2749" s="327"/>
      <c r="J2749" s="327"/>
      <c r="K2749" s="424"/>
      <c r="L2749" s="424"/>
      <c r="M2749" s="424"/>
      <c r="N2749" s="429"/>
      <c r="O2749" s="426"/>
      <c r="P2749" s="196"/>
      <c r="T2749" s="426"/>
      <c r="U2749" s="1"/>
      <c r="V2749" s="1"/>
      <c r="W2749" s="1"/>
      <c r="X2749" s="1"/>
      <c r="Y2749" s="1"/>
      <c r="Z2749" s="1"/>
      <c r="AA2749" s="1"/>
    </row>
    <row r="2750" spans="1:31" s="445" customFormat="1">
      <c r="A2750" s="327"/>
      <c r="B2750" s="422"/>
      <c r="C2750" s="423"/>
      <c r="D2750" s="327"/>
      <c r="E2750" s="422"/>
      <c r="F2750" s="327"/>
      <c r="G2750" s="327"/>
      <c r="H2750" s="327"/>
      <c r="I2750" s="327"/>
      <c r="J2750" s="327"/>
      <c r="K2750" s="424"/>
      <c r="L2750" s="424"/>
      <c r="M2750" s="424"/>
      <c r="N2750" s="429"/>
      <c r="O2750" s="426"/>
      <c r="P2750" s="196"/>
      <c r="T2750" s="426"/>
      <c r="U2750" s="1"/>
      <c r="V2750" s="1"/>
      <c r="W2750" s="1"/>
      <c r="X2750" s="1"/>
      <c r="Y2750" s="1"/>
      <c r="Z2750" s="1"/>
      <c r="AA2750" s="1"/>
    </row>
    <row r="2751" spans="1:31" s="445" customFormat="1">
      <c r="A2751" s="327"/>
      <c r="B2751" s="422"/>
      <c r="C2751" s="423"/>
      <c r="D2751" s="327"/>
      <c r="E2751" s="422"/>
      <c r="F2751" s="327"/>
      <c r="G2751" s="327"/>
      <c r="H2751" s="327"/>
      <c r="I2751" s="327"/>
      <c r="J2751" s="327"/>
      <c r="K2751" s="424"/>
      <c r="L2751" s="424"/>
      <c r="M2751" s="424"/>
      <c r="N2751" s="429"/>
      <c r="O2751" s="426"/>
      <c r="P2751" s="196"/>
      <c r="T2751" s="426"/>
      <c r="U2751" s="1"/>
      <c r="V2751" s="1"/>
      <c r="W2751" s="1"/>
      <c r="X2751" s="1"/>
      <c r="Y2751" s="1"/>
      <c r="Z2751" s="1"/>
      <c r="AA2751" s="1"/>
    </row>
    <row r="2752" spans="1:31" s="445" customFormat="1">
      <c r="A2752" s="430"/>
      <c r="B2752" s="431"/>
      <c r="C2752" s="432"/>
      <c r="D2752" s="430"/>
      <c r="E2752" s="431"/>
      <c r="F2752" s="430"/>
      <c r="G2752" s="430"/>
      <c r="H2752" s="430"/>
      <c r="I2752" s="430"/>
      <c r="J2752" s="430"/>
      <c r="K2752" s="433"/>
      <c r="L2752" s="433"/>
      <c r="M2752" s="433"/>
      <c r="N2752" s="428"/>
      <c r="O2752" s="1"/>
      <c r="P2752" s="196"/>
      <c r="T2752" s="426"/>
      <c r="U2752" s="1"/>
      <c r="V2752" s="1"/>
      <c r="W2752" s="1"/>
      <c r="X2752" s="1"/>
      <c r="Y2752" s="1"/>
      <c r="Z2752" s="1"/>
      <c r="AA2752" s="1"/>
    </row>
    <row r="2753" spans="1:31" s="445" customFormat="1">
      <c r="A2753" s="258"/>
      <c r="B2753" s="226"/>
      <c r="C2753" s="257"/>
      <c r="D2753" s="258"/>
      <c r="E2753" s="226"/>
      <c r="F2753" s="258"/>
      <c r="G2753" s="258"/>
      <c r="H2753" s="258"/>
      <c r="I2753" s="258"/>
      <c r="J2753" s="258"/>
      <c r="K2753" s="259"/>
      <c r="L2753" s="259"/>
      <c r="M2753" s="259"/>
      <c r="N2753" s="260"/>
      <c r="O2753" s="1"/>
      <c r="P2753" s="196"/>
      <c r="T2753" s="426"/>
      <c r="U2753" s="1"/>
      <c r="V2753" s="1"/>
      <c r="W2753" s="1"/>
      <c r="X2753" s="1"/>
      <c r="Y2753" s="1"/>
      <c r="Z2753" s="1"/>
      <c r="AA275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F153:I153"/>
    <mergeCell ref="F154:I154"/>
    <mergeCell ref="F155:I155"/>
    <mergeCell ref="F156:I156"/>
    <mergeCell ref="F159:I159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17:I117"/>
    <mergeCell ref="F118:I118"/>
    <mergeCell ref="F121:I121"/>
    <mergeCell ref="F122:I122"/>
    <mergeCell ref="F123:I123"/>
    <mergeCell ref="F124:I124"/>
    <mergeCell ref="F125:I125"/>
    <mergeCell ref="F126:I126"/>
    <mergeCell ref="F127:I127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F96:I96"/>
    <mergeCell ref="F99:I99"/>
    <mergeCell ref="F100:I100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4:I114"/>
    <mergeCell ref="F115:I115"/>
    <mergeCell ref="F116:I116"/>
    <mergeCell ref="F77:I77"/>
    <mergeCell ref="F78:I78"/>
    <mergeCell ref="F79:I79"/>
    <mergeCell ref="F80:I80"/>
    <mergeCell ref="F81:I81"/>
    <mergeCell ref="F82:I82"/>
    <mergeCell ref="F83:I83"/>
    <mergeCell ref="F84:I84"/>
    <mergeCell ref="F85:I85"/>
    <mergeCell ref="F86:I86"/>
    <mergeCell ref="F89:I89"/>
    <mergeCell ref="F90:I90"/>
    <mergeCell ref="F91:I91"/>
    <mergeCell ref="F92:I92"/>
    <mergeCell ref="F93:I93"/>
    <mergeCell ref="F94:I94"/>
    <mergeCell ref="F95:I95"/>
    <mergeCell ref="F58:I58"/>
    <mergeCell ref="F59:I59"/>
    <mergeCell ref="F60:I60"/>
    <mergeCell ref="F61:I61"/>
    <mergeCell ref="F62:I62"/>
    <mergeCell ref="F63:I63"/>
    <mergeCell ref="F64:I64"/>
    <mergeCell ref="F65:I65"/>
    <mergeCell ref="F68:I68"/>
    <mergeCell ref="F69:I69"/>
    <mergeCell ref="F70:I70"/>
    <mergeCell ref="F71:I71"/>
    <mergeCell ref="F72:I72"/>
    <mergeCell ref="F73:I73"/>
    <mergeCell ref="F74:I74"/>
    <mergeCell ref="F75:I75"/>
    <mergeCell ref="F76:I76"/>
    <mergeCell ref="F39:I39"/>
    <mergeCell ref="F42:I42"/>
    <mergeCell ref="F43:I43"/>
    <mergeCell ref="F44:I44"/>
    <mergeCell ref="F45:I45"/>
    <mergeCell ref="F46:I46"/>
    <mergeCell ref="F47:I47"/>
    <mergeCell ref="F48:I48"/>
    <mergeCell ref="F49:I49"/>
    <mergeCell ref="F50:I50"/>
    <mergeCell ref="F51:I51"/>
    <mergeCell ref="F52:I52"/>
    <mergeCell ref="F53:I53"/>
    <mergeCell ref="F54:I54"/>
    <mergeCell ref="F55:I55"/>
    <mergeCell ref="F56:I56"/>
    <mergeCell ref="F57:I57"/>
    <mergeCell ref="F2710:I2710"/>
    <mergeCell ref="F2711:I2711"/>
    <mergeCell ref="F2712:I2712"/>
    <mergeCell ref="F2713:I2713"/>
    <mergeCell ref="F2714:I2714"/>
    <mergeCell ref="F2715:I2715"/>
    <mergeCell ref="F2700:I2700"/>
    <mergeCell ref="F2702:I2702"/>
    <mergeCell ref="F2704:I2704"/>
    <mergeCell ref="F2706:I2706"/>
    <mergeCell ref="F2708:I2708"/>
    <mergeCell ref="F2709:I2709"/>
    <mergeCell ref="F2692:I2692"/>
    <mergeCell ref="K2728:L2728"/>
    <mergeCell ref="A2730:B2730"/>
    <mergeCell ref="A2731:B2731"/>
    <mergeCell ref="C2731:E2731"/>
    <mergeCell ref="H2731:J2731"/>
    <mergeCell ref="L2731:M2731"/>
    <mergeCell ref="F2722:I2722"/>
    <mergeCell ref="F2723:I2723"/>
    <mergeCell ref="F2724:I2724"/>
    <mergeCell ref="F2725:I2725"/>
    <mergeCell ref="F2726:I2726"/>
    <mergeCell ref="F2727:I2727"/>
    <mergeCell ref="F2716:I2716"/>
    <mergeCell ref="F2717:I2717"/>
    <mergeCell ref="F2718:I2718"/>
    <mergeCell ref="F2719:I2719"/>
    <mergeCell ref="F2720:I2720"/>
    <mergeCell ref="F2721:I2721"/>
    <mergeCell ref="F2693:I2693"/>
    <mergeCell ref="F2694:I2694"/>
    <mergeCell ref="F2695:I2695"/>
    <mergeCell ref="F2696:I2696"/>
    <mergeCell ref="F2698:I2698"/>
    <mergeCell ref="F2685:I2685"/>
    <mergeCell ref="F2686:I2686"/>
    <mergeCell ref="F2687:I2687"/>
    <mergeCell ref="F2688:I2688"/>
    <mergeCell ref="F2690:I2690"/>
    <mergeCell ref="F2691:I2691"/>
    <mergeCell ref="F2676:I2676"/>
    <mergeCell ref="F2677:I2677"/>
    <mergeCell ref="F2679:I2679"/>
    <mergeCell ref="F2680:I2680"/>
    <mergeCell ref="F2682:I2682"/>
    <mergeCell ref="F2684:I2684"/>
    <mergeCell ref="F2669:I2669"/>
    <mergeCell ref="F2670:I2670"/>
    <mergeCell ref="F2671:I2671"/>
    <mergeCell ref="F2672:I2672"/>
    <mergeCell ref="F2673:I2673"/>
    <mergeCell ref="F2674:I2674"/>
    <mergeCell ref="F2660:I2660"/>
    <mergeCell ref="F2661:I2661"/>
    <mergeCell ref="F2662:I2662"/>
    <mergeCell ref="F2663:I2663"/>
    <mergeCell ref="F2665:I2665"/>
    <mergeCell ref="F2668:I2668"/>
    <mergeCell ref="F2654:I2654"/>
    <mergeCell ref="F2655:I2655"/>
    <mergeCell ref="F2656:I2656"/>
    <mergeCell ref="F2657:I2657"/>
    <mergeCell ref="F2658:I2658"/>
    <mergeCell ref="F2659:I2659"/>
    <mergeCell ref="F2647:I2647"/>
    <mergeCell ref="F2649:I2649"/>
    <mergeCell ref="F2650:I2650"/>
    <mergeCell ref="F2651:I2651"/>
    <mergeCell ref="F2652:I2652"/>
    <mergeCell ref="F2653:I2653"/>
    <mergeCell ref="F2636:I2636"/>
    <mergeCell ref="F2637:I2637"/>
    <mergeCell ref="F2639:I2639"/>
    <mergeCell ref="F2641:I2641"/>
    <mergeCell ref="F2643:I2643"/>
    <mergeCell ref="F2645:I2645"/>
    <mergeCell ref="F2626:I2626"/>
    <mergeCell ref="F2627:I2627"/>
    <mergeCell ref="F2629:I2629"/>
    <mergeCell ref="F2630:I2630"/>
    <mergeCell ref="F2632:I2632"/>
    <mergeCell ref="F2634:I2634"/>
    <mergeCell ref="F2617:I2617"/>
    <mergeCell ref="F2618:I2618"/>
    <mergeCell ref="F2619:I2619"/>
    <mergeCell ref="F2620:I2620"/>
    <mergeCell ref="F2621:I2621"/>
    <mergeCell ref="F2624:I2624"/>
    <mergeCell ref="F2610:I2610"/>
    <mergeCell ref="F2611:I2611"/>
    <mergeCell ref="F2612:I2612"/>
    <mergeCell ref="F2613:I2613"/>
    <mergeCell ref="F2614:I2614"/>
    <mergeCell ref="F2616:I2616"/>
    <mergeCell ref="F2604:I2604"/>
    <mergeCell ref="F2605:I2605"/>
    <mergeCell ref="F2606:I2606"/>
    <mergeCell ref="F2607:I2607"/>
    <mergeCell ref="F2608:I2608"/>
    <mergeCell ref="F2609:I2609"/>
    <mergeCell ref="F2598:I2598"/>
    <mergeCell ref="F2599:I2599"/>
    <mergeCell ref="F2600:I2600"/>
    <mergeCell ref="F2601:I2601"/>
    <mergeCell ref="F2602:I2602"/>
    <mergeCell ref="F2603:I2603"/>
    <mergeCell ref="F2592:I2592"/>
    <mergeCell ref="F2593:I2593"/>
    <mergeCell ref="F2594:I2594"/>
    <mergeCell ref="F2595:I2595"/>
    <mergeCell ref="F2596:I2596"/>
    <mergeCell ref="F2597:I2597"/>
    <mergeCell ref="F2586:I2586"/>
    <mergeCell ref="F2587:I2587"/>
    <mergeCell ref="F2588:I2588"/>
    <mergeCell ref="F2589:I2589"/>
    <mergeCell ref="F2590:I2590"/>
    <mergeCell ref="F2591:I2591"/>
    <mergeCell ref="F2580:I2580"/>
    <mergeCell ref="F2581:I2581"/>
    <mergeCell ref="F2582:I2582"/>
    <mergeCell ref="F2583:I2583"/>
    <mergeCell ref="F2584:I2584"/>
    <mergeCell ref="F2585:I2585"/>
    <mergeCell ref="F2574:I2574"/>
    <mergeCell ref="F2575:I2575"/>
    <mergeCell ref="F2576:I2576"/>
    <mergeCell ref="F2577:I2577"/>
    <mergeCell ref="F2578:I2578"/>
    <mergeCell ref="F2579:I2579"/>
    <mergeCell ref="F2568:I2568"/>
    <mergeCell ref="F2569:I2569"/>
    <mergeCell ref="F2570:I2570"/>
    <mergeCell ref="F2571:I2571"/>
    <mergeCell ref="F2572:I2572"/>
    <mergeCell ref="F2573:I2573"/>
    <mergeCell ref="F2562:I2562"/>
    <mergeCell ref="F2563:I2563"/>
    <mergeCell ref="F2564:I2564"/>
    <mergeCell ref="F2565:I2565"/>
    <mergeCell ref="F2566:I2566"/>
    <mergeCell ref="F2567:I2567"/>
    <mergeCell ref="F2556:I2556"/>
    <mergeCell ref="F2557:I2557"/>
    <mergeCell ref="F2558:I2558"/>
    <mergeCell ref="F2559:I2559"/>
    <mergeCell ref="F2560:I2560"/>
    <mergeCell ref="F2561:I2561"/>
    <mergeCell ref="F2550:I2550"/>
    <mergeCell ref="F2551:I2551"/>
    <mergeCell ref="F2552:I2552"/>
    <mergeCell ref="F2553:I2553"/>
    <mergeCell ref="F2554:I2554"/>
    <mergeCell ref="F2555:I2555"/>
    <mergeCell ref="F2544:I2544"/>
    <mergeCell ref="F2545:I2545"/>
    <mergeCell ref="F2546:I2546"/>
    <mergeCell ref="F2547:I2547"/>
    <mergeCell ref="F2548:I2548"/>
    <mergeCell ref="F2549:I2549"/>
    <mergeCell ref="F2538:I2538"/>
    <mergeCell ref="F2539:I2539"/>
    <mergeCell ref="F2540:I2540"/>
    <mergeCell ref="F2541:I2541"/>
    <mergeCell ref="F2542:I2542"/>
    <mergeCell ref="F2543:I2543"/>
    <mergeCell ref="F2532:I2532"/>
    <mergeCell ref="F2533:I2533"/>
    <mergeCell ref="F2534:I2534"/>
    <mergeCell ref="F2535:I2535"/>
    <mergeCell ref="F2536:I2536"/>
    <mergeCell ref="F2537:I2537"/>
    <mergeCell ref="F2526:I2526"/>
    <mergeCell ref="F2527:I2527"/>
    <mergeCell ref="F2528:I2528"/>
    <mergeCell ref="F2529:I2529"/>
    <mergeCell ref="F2530:I2530"/>
    <mergeCell ref="F2531:I2531"/>
    <mergeCell ref="F2520:I2520"/>
    <mergeCell ref="F2521:I2521"/>
    <mergeCell ref="F2522:I2522"/>
    <mergeCell ref="F2523:I2523"/>
    <mergeCell ref="F2524:I2524"/>
    <mergeCell ref="F2525:I2525"/>
    <mergeCell ref="F2514:I2514"/>
    <mergeCell ref="F2515:I2515"/>
    <mergeCell ref="F2516:I2516"/>
    <mergeCell ref="F2517:I2517"/>
    <mergeCell ref="F2518:I2518"/>
    <mergeCell ref="F2519:I2519"/>
    <mergeCell ref="F2508:I2508"/>
    <mergeCell ref="F2509:I2509"/>
    <mergeCell ref="F2510:I2510"/>
    <mergeCell ref="F2511:I2511"/>
    <mergeCell ref="F2512:I2512"/>
    <mergeCell ref="F2513:I2513"/>
    <mergeCell ref="F2502:I2502"/>
    <mergeCell ref="F2503:I2503"/>
    <mergeCell ref="F2504:I2504"/>
    <mergeCell ref="F2505:I2505"/>
    <mergeCell ref="F2506:I2506"/>
    <mergeCell ref="F2507:I2507"/>
    <mergeCell ref="F2496:I2496"/>
    <mergeCell ref="F2497:I2497"/>
    <mergeCell ref="F2498:I2498"/>
    <mergeCell ref="F2499:I2499"/>
    <mergeCell ref="F2500:I2500"/>
    <mergeCell ref="F2501:I2501"/>
    <mergeCell ref="F2490:I2490"/>
    <mergeCell ref="F2491:I2491"/>
    <mergeCell ref="F2492:I2492"/>
    <mergeCell ref="F2493:I2493"/>
    <mergeCell ref="F2494:I2494"/>
    <mergeCell ref="F2495:I2495"/>
    <mergeCell ref="F2484:I2484"/>
    <mergeCell ref="F2485:I2485"/>
    <mergeCell ref="F2486:I2486"/>
    <mergeCell ref="F2487:I2487"/>
    <mergeCell ref="F2488:I2488"/>
    <mergeCell ref="F2489:I2489"/>
    <mergeCell ref="F2478:I2478"/>
    <mergeCell ref="F2479:I2479"/>
    <mergeCell ref="F2480:I2480"/>
    <mergeCell ref="F2481:I2481"/>
    <mergeCell ref="F2482:I2482"/>
    <mergeCell ref="F2483:I2483"/>
    <mergeCell ref="F2472:I2472"/>
    <mergeCell ref="F2473:I2473"/>
    <mergeCell ref="F2474:I2474"/>
    <mergeCell ref="F2475:I2475"/>
    <mergeCell ref="F2476:I2476"/>
    <mergeCell ref="F2477:I2477"/>
    <mergeCell ref="F2466:I2466"/>
    <mergeCell ref="F2467:I2467"/>
    <mergeCell ref="F2468:I2468"/>
    <mergeCell ref="F2469:I2469"/>
    <mergeCell ref="F2470:I2470"/>
    <mergeCell ref="F2471:I2471"/>
    <mergeCell ref="F2460:I2460"/>
    <mergeCell ref="F2461:I2461"/>
    <mergeCell ref="F2462:I2462"/>
    <mergeCell ref="F2463:I2463"/>
    <mergeCell ref="F2464:I2464"/>
    <mergeCell ref="F2465:I2465"/>
    <mergeCell ref="F2454:I2454"/>
    <mergeCell ref="F2455:I2455"/>
    <mergeCell ref="F2456:I2456"/>
    <mergeCell ref="F2457:I2457"/>
    <mergeCell ref="F2458:I2458"/>
    <mergeCell ref="F2459:I2459"/>
    <mergeCell ref="F2448:I2448"/>
    <mergeCell ref="F2449:I2449"/>
    <mergeCell ref="F2450:I2450"/>
    <mergeCell ref="F2451:I2451"/>
    <mergeCell ref="F2452:I2452"/>
    <mergeCell ref="F2453:I2453"/>
    <mergeCell ref="F2442:I2442"/>
    <mergeCell ref="F2443:I2443"/>
    <mergeCell ref="F2444:I2444"/>
    <mergeCell ref="F2445:I2445"/>
    <mergeCell ref="F2446:I2446"/>
    <mergeCell ref="F2447:I2447"/>
    <mergeCell ref="F2436:I2436"/>
    <mergeCell ref="F2437:I2437"/>
    <mergeCell ref="F2438:I2438"/>
    <mergeCell ref="F2439:I2439"/>
    <mergeCell ref="F2440:I2440"/>
    <mergeCell ref="F2441:I2441"/>
    <mergeCell ref="F2430:I2430"/>
    <mergeCell ref="F2431:I2431"/>
    <mergeCell ref="F2432:I2432"/>
    <mergeCell ref="F2433:I2433"/>
    <mergeCell ref="F2434:I2434"/>
    <mergeCell ref="F2435:I2435"/>
    <mergeCell ref="F2424:I2424"/>
    <mergeCell ref="F2425:I2425"/>
    <mergeCell ref="F2426:I2426"/>
    <mergeCell ref="F2427:I2427"/>
    <mergeCell ref="F2428:I2428"/>
    <mergeCell ref="F2429:I2429"/>
    <mergeCell ref="F2418:I2418"/>
    <mergeCell ref="F2419:I2419"/>
    <mergeCell ref="F2420:I2420"/>
    <mergeCell ref="F2421:I2421"/>
    <mergeCell ref="F2422:I2422"/>
    <mergeCell ref="F2423:I2423"/>
    <mergeCell ref="F2412:I2412"/>
    <mergeCell ref="F2413:I2413"/>
    <mergeCell ref="F2414:I2414"/>
    <mergeCell ref="F2415:I2415"/>
    <mergeCell ref="F2416:I2416"/>
    <mergeCell ref="F2417:I2417"/>
    <mergeCell ref="F2406:I2406"/>
    <mergeCell ref="F2407:I2407"/>
    <mergeCell ref="F2408:I2408"/>
    <mergeCell ref="F2409:I2409"/>
    <mergeCell ref="F2410:I2410"/>
    <mergeCell ref="F2411:I2411"/>
    <mergeCell ref="F2400:I2400"/>
    <mergeCell ref="F2401:I2401"/>
    <mergeCell ref="F2402:I2402"/>
    <mergeCell ref="F2403:I2403"/>
    <mergeCell ref="F2404:I2404"/>
    <mergeCell ref="F2405:I2405"/>
    <mergeCell ref="F2394:I2394"/>
    <mergeCell ref="F2395:I2395"/>
    <mergeCell ref="F2396:I2396"/>
    <mergeCell ref="F2397:I2397"/>
    <mergeCell ref="F2398:I2398"/>
    <mergeCell ref="F2399:I2399"/>
    <mergeCell ref="F2388:I2388"/>
    <mergeCell ref="F2389:I2389"/>
    <mergeCell ref="F2390:I2390"/>
    <mergeCell ref="F2391:I2391"/>
    <mergeCell ref="F2392:I2392"/>
    <mergeCell ref="F2393:I2393"/>
    <mergeCell ref="F2382:I2382"/>
    <mergeCell ref="F2383:I2383"/>
    <mergeCell ref="F2384:I2384"/>
    <mergeCell ref="F2385:I2385"/>
    <mergeCell ref="F2386:I2386"/>
    <mergeCell ref="F2387:I2387"/>
    <mergeCell ref="F2376:I2376"/>
    <mergeCell ref="F2377:I2377"/>
    <mergeCell ref="F2378:I2378"/>
    <mergeCell ref="F2379:I2379"/>
    <mergeCell ref="F2380:I2380"/>
    <mergeCell ref="F2381:I2381"/>
    <mergeCell ref="F2370:I2370"/>
    <mergeCell ref="F2371:I2371"/>
    <mergeCell ref="F2372:I2372"/>
    <mergeCell ref="F2373:I2373"/>
    <mergeCell ref="F2374:I2374"/>
    <mergeCell ref="F2375:I2375"/>
    <mergeCell ref="F2364:I2364"/>
    <mergeCell ref="F2365:I2365"/>
    <mergeCell ref="F2366:I2366"/>
    <mergeCell ref="F2367:I2367"/>
    <mergeCell ref="F2368:I2368"/>
    <mergeCell ref="F2369:I2369"/>
    <mergeCell ref="F2358:I2358"/>
    <mergeCell ref="F2359:I2359"/>
    <mergeCell ref="F2360:I2360"/>
    <mergeCell ref="F2361:I2361"/>
    <mergeCell ref="F2362:I2362"/>
    <mergeCell ref="F2363:I2363"/>
    <mergeCell ref="F2352:I2352"/>
    <mergeCell ref="F2353:I2353"/>
    <mergeCell ref="F2354:I2354"/>
    <mergeCell ref="F2355:I2355"/>
    <mergeCell ref="F2356:I2356"/>
    <mergeCell ref="F2357:I2357"/>
    <mergeCell ref="F2346:I2346"/>
    <mergeCell ref="F2347:I2347"/>
    <mergeCell ref="F2348:I2348"/>
    <mergeCell ref="F2349:I2349"/>
    <mergeCell ref="F2350:I2350"/>
    <mergeCell ref="F2351:I2351"/>
    <mergeCell ref="F2340:I2340"/>
    <mergeCell ref="F2341:I2341"/>
    <mergeCell ref="F2342:I2342"/>
    <mergeCell ref="F2343:I2343"/>
    <mergeCell ref="F2344:I2344"/>
    <mergeCell ref="F2345:I2345"/>
    <mergeCell ref="F2334:I2334"/>
    <mergeCell ref="F2335:I2335"/>
    <mergeCell ref="F2336:I2336"/>
    <mergeCell ref="F2337:I2337"/>
    <mergeCell ref="F2338:I2338"/>
    <mergeCell ref="F2339:I2339"/>
    <mergeCell ref="F2328:I2328"/>
    <mergeCell ref="F2329:I2329"/>
    <mergeCell ref="F2330:I2330"/>
    <mergeCell ref="F2331:I2331"/>
    <mergeCell ref="F2332:I2332"/>
    <mergeCell ref="F2333:I2333"/>
    <mergeCell ref="F2322:I2322"/>
    <mergeCell ref="F2323:I2323"/>
    <mergeCell ref="F2324:I2324"/>
    <mergeCell ref="F2325:I2325"/>
    <mergeCell ref="F2326:I2326"/>
    <mergeCell ref="F2327:I2327"/>
    <mergeCell ref="F2316:I2316"/>
    <mergeCell ref="F2317:I2317"/>
    <mergeCell ref="F2318:I2318"/>
    <mergeCell ref="F2319:I2319"/>
    <mergeCell ref="F2320:I2320"/>
    <mergeCell ref="F2321:I2321"/>
    <mergeCell ref="F2310:I2310"/>
    <mergeCell ref="F2311:I2311"/>
    <mergeCell ref="F2312:I2312"/>
    <mergeCell ref="F2313:I2313"/>
    <mergeCell ref="F2314:I2314"/>
    <mergeCell ref="F2315:I2315"/>
    <mergeCell ref="F2304:I2304"/>
    <mergeCell ref="F2305:I2305"/>
    <mergeCell ref="F2306:I2306"/>
    <mergeCell ref="F2307:I2307"/>
    <mergeCell ref="F2308:I2308"/>
    <mergeCell ref="F2309:I2309"/>
    <mergeCell ref="F2298:I2298"/>
    <mergeCell ref="F2299:I2299"/>
    <mergeCell ref="F2300:I2300"/>
    <mergeCell ref="F2301:I2301"/>
    <mergeCell ref="F2302:I2302"/>
    <mergeCell ref="F2303:I2303"/>
    <mergeCell ref="F2292:I2292"/>
    <mergeCell ref="F2293:I2293"/>
    <mergeCell ref="F2294:I2294"/>
    <mergeCell ref="F2295:I2295"/>
    <mergeCell ref="F2296:I2296"/>
    <mergeCell ref="F2297:I2297"/>
    <mergeCell ref="F2286:I2286"/>
    <mergeCell ref="F2287:I2287"/>
    <mergeCell ref="F2288:I2288"/>
    <mergeCell ref="F2289:I2289"/>
    <mergeCell ref="F2290:I2290"/>
    <mergeCell ref="F2291:I2291"/>
    <mergeCell ref="F2280:I2280"/>
    <mergeCell ref="F2281:I2281"/>
    <mergeCell ref="F2282:I2282"/>
    <mergeCell ref="F2283:I2283"/>
    <mergeCell ref="F2284:I2284"/>
    <mergeCell ref="F2285:I2285"/>
    <mergeCell ref="F2274:I2274"/>
    <mergeCell ref="F2275:I2275"/>
    <mergeCell ref="F2276:I2276"/>
    <mergeCell ref="F2277:I2277"/>
    <mergeCell ref="F2278:I2278"/>
    <mergeCell ref="F2279:I2279"/>
    <mergeCell ref="F2268:I2268"/>
    <mergeCell ref="F2269:I2269"/>
    <mergeCell ref="F2270:I2270"/>
    <mergeCell ref="F2271:I2271"/>
    <mergeCell ref="F2272:I2272"/>
    <mergeCell ref="F2273:I2273"/>
    <mergeCell ref="F2262:I2262"/>
    <mergeCell ref="F2263:I2263"/>
    <mergeCell ref="F2264:I2264"/>
    <mergeCell ref="F2265:I2265"/>
    <mergeCell ref="F2266:I2266"/>
    <mergeCell ref="F2267:I2267"/>
    <mergeCell ref="F2256:I2256"/>
    <mergeCell ref="F2257:I2257"/>
    <mergeCell ref="F2258:I2258"/>
    <mergeCell ref="F2259:I2259"/>
    <mergeCell ref="F2260:I2260"/>
    <mergeCell ref="F2261:I2261"/>
    <mergeCell ref="F2250:I2250"/>
    <mergeCell ref="F2251:I2251"/>
    <mergeCell ref="F2252:I2252"/>
    <mergeCell ref="F2253:I2253"/>
    <mergeCell ref="F2254:I2254"/>
    <mergeCell ref="F2255:I2255"/>
    <mergeCell ref="F2244:I2244"/>
    <mergeCell ref="F2245:I2245"/>
    <mergeCell ref="F2246:I2246"/>
    <mergeCell ref="F2247:I2247"/>
    <mergeCell ref="F2248:I2248"/>
    <mergeCell ref="F2249:I2249"/>
    <mergeCell ref="F2238:I2238"/>
    <mergeCell ref="F2239:I2239"/>
    <mergeCell ref="F2240:I2240"/>
    <mergeCell ref="F2241:I2241"/>
    <mergeCell ref="F2242:I2242"/>
    <mergeCell ref="F2243:I2243"/>
    <mergeCell ref="F2232:I2232"/>
    <mergeCell ref="F2233:I2233"/>
    <mergeCell ref="F2234:I2234"/>
    <mergeCell ref="F2235:I2235"/>
    <mergeCell ref="F2236:I2236"/>
    <mergeCell ref="F2237:I2237"/>
    <mergeCell ref="F2226:I2226"/>
    <mergeCell ref="F2227:I2227"/>
    <mergeCell ref="F2228:I2228"/>
    <mergeCell ref="F2229:I2229"/>
    <mergeCell ref="F2230:I2230"/>
    <mergeCell ref="F2231:I2231"/>
    <mergeCell ref="F2220:I2220"/>
    <mergeCell ref="F2221:I2221"/>
    <mergeCell ref="F2222:I2222"/>
    <mergeCell ref="F2223:I2223"/>
    <mergeCell ref="F2224:I2224"/>
    <mergeCell ref="F2225:I2225"/>
    <mergeCell ref="F2214:I2214"/>
    <mergeCell ref="F2215:I2215"/>
    <mergeCell ref="F2216:I2216"/>
    <mergeCell ref="F2217:I2217"/>
    <mergeCell ref="F2218:I2218"/>
    <mergeCell ref="F2219:I2219"/>
    <mergeCell ref="F2208:I2208"/>
    <mergeCell ref="F2209:I2209"/>
    <mergeCell ref="F2210:I2210"/>
    <mergeCell ref="F2211:I2211"/>
    <mergeCell ref="F2212:I2212"/>
    <mergeCell ref="F2213:I2213"/>
    <mergeCell ref="F2202:I2202"/>
    <mergeCell ref="F2203:I2203"/>
    <mergeCell ref="F2204:I2204"/>
    <mergeCell ref="F2205:I2205"/>
    <mergeCell ref="F2206:I2206"/>
    <mergeCell ref="F2207:I2207"/>
    <mergeCell ref="F2196:I2196"/>
    <mergeCell ref="F2197:I2197"/>
    <mergeCell ref="F2198:I2198"/>
    <mergeCell ref="F2199:I2199"/>
    <mergeCell ref="F2200:I2200"/>
    <mergeCell ref="F2201:I2201"/>
    <mergeCell ref="F2177:I2177"/>
    <mergeCell ref="F2180:I2180"/>
    <mergeCell ref="F2182:I2182"/>
    <mergeCell ref="F2193:I2193"/>
    <mergeCell ref="F2194:I2194"/>
    <mergeCell ref="F2195:I2195"/>
    <mergeCell ref="F2150:I2150"/>
    <mergeCell ref="F2152:I2152"/>
    <mergeCell ref="F2157:I2157"/>
    <mergeCell ref="F2163:I2163"/>
    <mergeCell ref="F2165:I2165"/>
    <mergeCell ref="F2174:I2174"/>
    <mergeCell ref="F2171:I2171"/>
    <mergeCell ref="F2172:I2172"/>
    <mergeCell ref="F2173:I2173"/>
    <mergeCell ref="F2175:I2175"/>
    <mergeCell ref="F2176:I2176"/>
    <mergeCell ref="F2127:I2127"/>
    <mergeCell ref="F2130:I2130"/>
    <mergeCell ref="F2139:I2139"/>
    <mergeCell ref="F2142:I2142"/>
    <mergeCell ref="F2143:I2143"/>
    <mergeCell ref="F2144:I2144"/>
    <mergeCell ref="F2116:I2116"/>
    <mergeCell ref="F2118:I2118"/>
    <mergeCell ref="F2120:I2120"/>
    <mergeCell ref="F2122:I2122"/>
    <mergeCell ref="F2124:I2124"/>
    <mergeCell ref="F2126:I2126"/>
    <mergeCell ref="F2164:I2164"/>
    <mergeCell ref="F2166:I2166"/>
    <mergeCell ref="F2167:I2167"/>
    <mergeCell ref="F2168:I2168"/>
    <mergeCell ref="F2169:I2169"/>
    <mergeCell ref="F2097:I2097"/>
    <mergeCell ref="F2102:I2102"/>
    <mergeCell ref="F2107:I2107"/>
    <mergeCell ref="F2112:I2112"/>
    <mergeCell ref="F2113:I2113"/>
    <mergeCell ref="F2114:I2114"/>
    <mergeCell ref="F2083:I2083"/>
    <mergeCell ref="F2084:I2084"/>
    <mergeCell ref="F2085:I2085"/>
    <mergeCell ref="F2086:I2086"/>
    <mergeCell ref="F2087:I2087"/>
    <mergeCell ref="F2092:I2092"/>
    <mergeCell ref="F2077:I2077"/>
    <mergeCell ref="F2078:I2078"/>
    <mergeCell ref="F2079:I2079"/>
    <mergeCell ref="F2080:I2080"/>
    <mergeCell ref="F2081:I2081"/>
    <mergeCell ref="F2082:I2082"/>
    <mergeCell ref="F2071:I2071"/>
    <mergeCell ref="F2072:I2072"/>
    <mergeCell ref="F2073:I2073"/>
    <mergeCell ref="F2074:I2074"/>
    <mergeCell ref="F2075:I2075"/>
    <mergeCell ref="F2076:I2076"/>
    <mergeCell ref="F2065:I2065"/>
    <mergeCell ref="F2066:I2066"/>
    <mergeCell ref="F2067:I2067"/>
    <mergeCell ref="F2068:I2068"/>
    <mergeCell ref="F2069:I2069"/>
    <mergeCell ref="F2070:I2070"/>
    <mergeCell ref="F2059:I2059"/>
    <mergeCell ref="F2060:I2060"/>
    <mergeCell ref="F2061:I2061"/>
    <mergeCell ref="F2062:I2062"/>
    <mergeCell ref="F2063:I2063"/>
    <mergeCell ref="F2064:I2064"/>
    <mergeCell ref="F2053:I2053"/>
    <mergeCell ref="F2054:I2054"/>
    <mergeCell ref="F2055:I2055"/>
    <mergeCell ref="F2056:I2056"/>
    <mergeCell ref="F2057:I2057"/>
    <mergeCell ref="F2058:I2058"/>
    <mergeCell ref="F2047:I2047"/>
    <mergeCell ref="F2048:I2048"/>
    <mergeCell ref="F2049:I2049"/>
    <mergeCell ref="F2050:I2050"/>
    <mergeCell ref="F2051:I2051"/>
    <mergeCell ref="F2052:I2052"/>
    <mergeCell ref="F2041:I2041"/>
    <mergeCell ref="F2042:I2042"/>
    <mergeCell ref="F2043:I2043"/>
    <mergeCell ref="F2044:I2044"/>
    <mergeCell ref="F2045:I2045"/>
    <mergeCell ref="F2046:I2046"/>
    <mergeCell ref="F2035:I2035"/>
    <mergeCell ref="F2036:I2036"/>
    <mergeCell ref="F2037:I2037"/>
    <mergeCell ref="F2038:I2038"/>
    <mergeCell ref="F2039:I2039"/>
    <mergeCell ref="F2040:I2040"/>
    <mergeCell ref="F2029:I2029"/>
    <mergeCell ref="F2030:I2030"/>
    <mergeCell ref="F2031:I2031"/>
    <mergeCell ref="F2032:I2032"/>
    <mergeCell ref="F2033:I2033"/>
    <mergeCell ref="F2034:I2034"/>
    <mergeCell ref="F2023:I2023"/>
    <mergeCell ref="F2024:I2024"/>
    <mergeCell ref="F2025:I2025"/>
    <mergeCell ref="F2026:I2026"/>
    <mergeCell ref="F2027:I2027"/>
    <mergeCell ref="F2028:I2028"/>
    <mergeCell ref="F2017:I2017"/>
    <mergeCell ref="F2018:I2018"/>
    <mergeCell ref="F2019:I2019"/>
    <mergeCell ref="F2020:I2020"/>
    <mergeCell ref="F2021:I2021"/>
    <mergeCell ref="F2022:I2022"/>
    <mergeCell ref="F2011:I2011"/>
    <mergeCell ref="F2012:I2012"/>
    <mergeCell ref="F2013:I2013"/>
    <mergeCell ref="F2014:I2014"/>
    <mergeCell ref="F2015:I2015"/>
    <mergeCell ref="F2016:I2016"/>
    <mergeCell ref="F2005:I2005"/>
    <mergeCell ref="F2006:I2006"/>
    <mergeCell ref="F2007:I2007"/>
    <mergeCell ref="F2008:I2008"/>
    <mergeCell ref="F2009:I2009"/>
    <mergeCell ref="F2010:I2010"/>
    <mergeCell ref="F1999:I1999"/>
    <mergeCell ref="F2000:I2000"/>
    <mergeCell ref="F2001:I2001"/>
    <mergeCell ref="F2002:I2002"/>
    <mergeCell ref="F2003:I2003"/>
    <mergeCell ref="F2004:I2004"/>
    <mergeCell ref="F1892:I1892"/>
    <mergeCell ref="F1994:I1994"/>
    <mergeCell ref="F1995:I1995"/>
    <mergeCell ref="F1996:I1996"/>
    <mergeCell ref="F1997:I1997"/>
    <mergeCell ref="F1998:I1998"/>
    <mergeCell ref="F1886:I1886"/>
    <mergeCell ref="F1887:I1887"/>
    <mergeCell ref="F1888:I1888"/>
    <mergeCell ref="F1889:I1889"/>
    <mergeCell ref="F1890:I1890"/>
    <mergeCell ref="F1891:I1891"/>
    <mergeCell ref="F1880:I1880"/>
    <mergeCell ref="F1881:I1881"/>
    <mergeCell ref="F1882:I1882"/>
    <mergeCell ref="F1883:I1883"/>
    <mergeCell ref="F1884:I1884"/>
    <mergeCell ref="F1885:I1885"/>
    <mergeCell ref="F1874:I1874"/>
    <mergeCell ref="F1875:I1875"/>
    <mergeCell ref="F1876:I1876"/>
    <mergeCell ref="F1877:I1877"/>
    <mergeCell ref="F1878:I1878"/>
    <mergeCell ref="F1879:I1879"/>
    <mergeCell ref="F1868:I1868"/>
    <mergeCell ref="F1869:I1869"/>
    <mergeCell ref="F1870:I1870"/>
    <mergeCell ref="F1871:I1871"/>
    <mergeCell ref="F1872:I1872"/>
    <mergeCell ref="F1873:I1873"/>
    <mergeCell ref="F1862:I1862"/>
    <mergeCell ref="F1863:I1863"/>
    <mergeCell ref="F1864:I1864"/>
    <mergeCell ref="F1865:I1865"/>
    <mergeCell ref="F1866:I1866"/>
    <mergeCell ref="F1867:I1867"/>
    <mergeCell ref="F1856:I1856"/>
    <mergeCell ref="F1857:I1857"/>
    <mergeCell ref="F1858:I1858"/>
    <mergeCell ref="F1859:I1859"/>
    <mergeCell ref="F1860:I1860"/>
    <mergeCell ref="F1861:I1861"/>
    <mergeCell ref="F1850:I1850"/>
    <mergeCell ref="F1851:I1851"/>
    <mergeCell ref="F1852:I1852"/>
    <mergeCell ref="F1853:I1853"/>
    <mergeCell ref="F1854:I1854"/>
    <mergeCell ref="F1855:I1855"/>
    <mergeCell ref="F1844:I1844"/>
    <mergeCell ref="F1845:I1845"/>
    <mergeCell ref="F1846:I1846"/>
    <mergeCell ref="F1847:I1847"/>
    <mergeCell ref="F1848:I1848"/>
    <mergeCell ref="F1849:I1849"/>
    <mergeCell ref="F1838:I1838"/>
    <mergeCell ref="F1839:I1839"/>
    <mergeCell ref="F1840:I1840"/>
    <mergeCell ref="F1841:I1841"/>
    <mergeCell ref="F1842:I1842"/>
    <mergeCell ref="F1843:I1843"/>
    <mergeCell ref="F1832:I1832"/>
    <mergeCell ref="F1833:I1833"/>
    <mergeCell ref="F1834:I1834"/>
    <mergeCell ref="F1835:I1835"/>
    <mergeCell ref="F1836:I1836"/>
    <mergeCell ref="F1837:I1837"/>
    <mergeCell ref="F1826:I1826"/>
    <mergeCell ref="F1827:I1827"/>
    <mergeCell ref="F1828:I1828"/>
    <mergeCell ref="F1829:I1829"/>
    <mergeCell ref="F1830:I1830"/>
    <mergeCell ref="F1831:I1831"/>
    <mergeCell ref="F1820:I1820"/>
    <mergeCell ref="F1821:I1821"/>
    <mergeCell ref="F1822:I1822"/>
    <mergeCell ref="F1823:I1823"/>
    <mergeCell ref="F1824:I1824"/>
    <mergeCell ref="F1825:I1825"/>
    <mergeCell ref="F1814:I1814"/>
    <mergeCell ref="F1815:I1815"/>
    <mergeCell ref="F1816:I1816"/>
    <mergeCell ref="F1817:I1817"/>
    <mergeCell ref="F1818:I1818"/>
    <mergeCell ref="F1819:I1819"/>
    <mergeCell ref="F1808:I1808"/>
    <mergeCell ref="F1809:I1809"/>
    <mergeCell ref="F1810:I1810"/>
    <mergeCell ref="F1811:I1811"/>
    <mergeCell ref="F1812:I1812"/>
    <mergeCell ref="F1813:I1813"/>
    <mergeCell ref="F1802:I1802"/>
    <mergeCell ref="F1803:I1803"/>
    <mergeCell ref="F1804:I1804"/>
    <mergeCell ref="F1805:I1805"/>
    <mergeCell ref="F1806:I1806"/>
    <mergeCell ref="F1807:I1807"/>
    <mergeCell ref="F1796:I1796"/>
    <mergeCell ref="F1797:I1797"/>
    <mergeCell ref="F1798:I1798"/>
    <mergeCell ref="F1799:I1799"/>
    <mergeCell ref="F1800:I1800"/>
    <mergeCell ref="F1801:I1801"/>
    <mergeCell ref="F1790:I1790"/>
    <mergeCell ref="F1791:I1791"/>
    <mergeCell ref="F1792:I1792"/>
    <mergeCell ref="F1793:I1793"/>
    <mergeCell ref="F1794:I1794"/>
    <mergeCell ref="F1795:I1795"/>
    <mergeCell ref="F1784:I1784"/>
    <mergeCell ref="F1785:I1785"/>
    <mergeCell ref="F1786:I1786"/>
    <mergeCell ref="F1787:I1787"/>
    <mergeCell ref="F1788:I1788"/>
    <mergeCell ref="F1789:I1789"/>
    <mergeCell ref="F1778:I1778"/>
    <mergeCell ref="F1779:I1779"/>
    <mergeCell ref="F1780:I1780"/>
    <mergeCell ref="F1781:I1781"/>
    <mergeCell ref="F1782:I1782"/>
    <mergeCell ref="F1783:I1783"/>
    <mergeCell ref="F1772:I1772"/>
    <mergeCell ref="F1773:I1773"/>
    <mergeCell ref="F1774:I1774"/>
    <mergeCell ref="F1775:I1775"/>
    <mergeCell ref="F1776:I1776"/>
    <mergeCell ref="F1777:I1777"/>
    <mergeCell ref="F1766:I1766"/>
    <mergeCell ref="F1767:I1767"/>
    <mergeCell ref="F1768:I1768"/>
    <mergeCell ref="F1769:I1769"/>
    <mergeCell ref="F1770:I1770"/>
    <mergeCell ref="F1771:I1771"/>
    <mergeCell ref="F1760:I1760"/>
    <mergeCell ref="F1761:I1761"/>
    <mergeCell ref="F1762:I1762"/>
    <mergeCell ref="F1763:I1763"/>
    <mergeCell ref="F1764:I1764"/>
    <mergeCell ref="F1765:I1765"/>
    <mergeCell ref="F1754:I1754"/>
    <mergeCell ref="F1755:I1755"/>
    <mergeCell ref="F1756:I1756"/>
    <mergeCell ref="F1757:I1757"/>
    <mergeCell ref="F1758:I1758"/>
    <mergeCell ref="F1759:I1759"/>
    <mergeCell ref="F1748:I1748"/>
    <mergeCell ref="F1749:I1749"/>
    <mergeCell ref="F1750:I1750"/>
    <mergeCell ref="F1751:I1751"/>
    <mergeCell ref="F1752:I1752"/>
    <mergeCell ref="F1753:I1753"/>
    <mergeCell ref="F1742:I1742"/>
    <mergeCell ref="F1743:I1743"/>
    <mergeCell ref="F1744:I1744"/>
    <mergeCell ref="F1745:I1745"/>
    <mergeCell ref="F1746:I1746"/>
    <mergeCell ref="F1747:I1747"/>
    <mergeCell ref="F1736:I1736"/>
    <mergeCell ref="F1737:I1737"/>
    <mergeCell ref="F1738:I1738"/>
    <mergeCell ref="F1739:I1739"/>
    <mergeCell ref="F1740:I1740"/>
    <mergeCell ref="F1741:I1741"/>
    <mergeCell ref="F1730:I1730"/>
    <mergeCell ref="F1731:I1731"/>
    <mergeCell ref="F1732:I1732"/>
    <mergeCell ref="F1733:I1733"/>
    <mergeCell ref="F1734:I1734"/>
    <mergeCell ref="F1735:I1735"/>
    <mergeCell ref="F1723:I1723"/>
    <mergeCell ref="F1724:I1724"/>
    <mergeCell ref="F1725:I1725"/>
    <mergeCell ref="F1726:I1726"/>
    <mergeCell ref="F1727:I1727"/>
    <mergeCell ref="F1728:I1728"/>
    <mergeCell ref="F1716:I1716"/>
    <mergeCell ref="F1717:I1717"/>
    <mergeCell ref="F1718:I1718"/>
    <mergeCell ref="F1719:I1719"/>
    <mergeCell ref="F1720:I1720"/>
    <mergeCell ref="F1722:I1722"/>
    <mergeCell ref="F1710:I1710"/>
    <mergeCell ref="F1711:I1711"/>
    <mergeCell ref="F1712:I1712"/>
    <mergeCell ref="F1713:I1713"/>
    <mergeCell ref="F1714:I1714"/>
    <mergeCell ref="F1715:I1715"/>
    <mergeCell ref="F1704:I1704"/>
    <mergeCell ref="F1705:I1705"/>
    <mergeCell ref="F1706:I1706"/>
    <mergeCell ref="F1707:I1707"/>
    <mergeCell ref="F1708:I1708"/>
    <mergeCell ref="F1709:I1709"/>
    <mergeCell ref="F1698:I1698"/>
    <mergeCell ref="F1699:I1699"/>
    <mergeCell ref="F1700:I1700"/>
    <mergeCell ref="F1701:I1701"/>
    <mergeCell ref="F1702:I1702"/>
    <mergeCell ref="F1703:I1703"/>
    <mergeCell ref="F1692:I1692"/>
    <mergeCell ref="F1693:I1693"/>
    <mergeCell ref="F1694:I1694"/>
    <mergeCell ref="F1695:I1695"/>
    <mergeCell ref="F1696:I1696"/>
    <mergeCell ref="F1697:I1697"/>
    <mergeCell ref="F1686:I1686"/>
    <mergeCell ref="F1687:I1687"/>
    <mergeCell ref="F1688:I1688"/>
    <mergeCell ref="F1689:I1689"/>
    <mergeCell ref="F1690:I1690"/>
    <mergeCell ref="F1691:I1691"/>
    <mergeCell ref="F1680:I1680"/>
    <mergeCell ref="F1681:I1681"/>
    <mergeCell ref="F1682:I1682"/>
    <mergeCell ref="F1683:I1683"/>
    <mergeCell ref="F1684:I1684"/>
    <mergeCell ref="F1685:I1685"/>
    <mergeCell ref="F1674:I1674"/>
    <mergeCell ref="F1675:I1675"/>
    <mergeCell ref="F1676:I1676"/>
    <mergeCell ref="F1677:I1677"/>
    <mergeCell ref="F1678:I1678"/>
    <mergeCell ref="F1679:I1679"/>
    <mergeCell ref="F1668:I1668"/>
    <mergeCell ref="F1669:I1669"/>
    <mergeCell ref="F1670:I1670"/>
    <mergeCell ref="F1671:I1671"/>
    <mergeCell ref="F1672:I1672"/>
    <mergeCell ref="F1673:I1673"/>
    <mergeCell ref="F1662:I1662"/>
    <mergeCell ref="F1663:I1663"/>
    <mergeCell ref="F1664:I1664"/>
    <mergeCell ref="F1665:I1665"/>
    <mergeCell ref="F1666:I1666"/>
    <mergeCell ref="F1667:I1667"/>
    <mergeCell ref="F1656:I1656"/>
    <mergeCell ref="F1657:I1657"/>
    <mergeCell ref="F1658:I1658"/>
    <mergeCell ref="F1659:I1659"/>
    <mergeCell ref="F1660:I1660"/>
    <mergeCell ref="F1661:I1661"/>
    <mergeCell ref="F1650:I1650"/>
    <mergeCell ref="F1651:I1651"/>
    <mergeCell ref="F1652:I1652"/>
    <mergeCell ref="F1653:I1653"/>
    <mergeCell ref="F1654:I1654"/>
    <mergeCell ref="F1655:I1655"/>
    <mergeCell ref="F1644:I1644"/>
    <mergeCell ref="F1645:I1645"/>
    <mergeCell ref="F1646:I1646"/>
    <mergeCell ref="F1647:I1647"/>
    <mergeCell ref="F1648:I1648"/>
    <mergeCell ref="F1649:I1649"/>
    <mergeCell ref="F1638:I1638"/>
    <mergeCell ref="F1639:I1639"/>
    <mergeCell ref="F1640:I1640"/>
    <mergeCell ref="F1641:I1641"/>
    <mergeCell ref="F1642:I1642"/>
    <mergeCell ref="F1643:I1643"/>
    <mergeCell ref="F1632:I1632"/>
    <mergeCell ref="F1633:I1633"/>
    <mergeCell ref="F1634:I1634"/>
    <mergeCell ref="F1635:I1635"/>
    <mergeCell ref="F1636:I1636"/>
    <mergeCell ref="F1637:I1637"/>
    <mergeCell ref="F1626:I1626"/>
    <mergeCell ref="F1627:I1627"/>
    <mergeCell ref="F1628:I1628"/>
    <mergeCell ref="F1629:I1629"/>
    <mergeCell ref="F1630:I1630"/>
    <mergeCell ref="F1631:I1631"/>
    <mergeCell ref="F1529:I1529"/>
    <mergeCell ref="F1530:I1530"/>
    <mergeCell ref="F1531:I1531"/>
    <mergeCell ref="F1532:I1532"/>
    <mergeCell ref="F1533:I1533"/>
    <mergeCell ref="F1535:I1535"/>
    <mergeCell ref="F1524:I1524"/>
    <mergeCell ref="F1525:I1525"/>
    <mergeCell ref="F1526:I1526"/>
    <mergeCell ref="A1527:B1527"/>
    <mergeCell ref="F1527:I1527"/>
    <mergeCell ref="F1528:I1528"/>
    <mergeCell ref="F1518:I1518"/>
    <mergeCell ref="F1519:I1519"/>
    <mergeCell ref="F1520:I1520"/>
    <mergeCell ref="F1521:I1521"/>
    <mergeCell ref="F1522:I1522"/>
    <mergeCell ref="F1523:I1523"/>
    <mergeCell ref="F1512:I1512"/>
    <mergeCell ref="F1513:I1513"/>
    <mergeCell ref="F1514:I1514"/>
    <mergeCell ref="F1515:I1515"/>
    <mergeCell ref="F1516:I1516"/>
    <mergeCell ref="F1517:I1517"/>
    <mergeCell ref="A1507:C1507"/>
    <mergeCell ref="F1507:I1507"/>
    <mergeCell ref="F1508:I1508"/>
    <mergeCell ref="F1509:I1509"/>
    <mergeCell ref="F1510:I1510"/>
    <mergeCell ref="F1511:I1511"/>
    <mergeCell ref="F1474:I1474"/>
    <mergeCell ref="F1475:I1475"/>
    <mergeCell ref="F1476:I1476"/>
    <mergeCell ref="F1501:I1501"/>
    <mergeCell ref="F1502:I1502"/>
    <mergeCell ref="F1503:I1503"/>
    <mergeCell ref="F1504:I1504"/>
    <mergeCell ref="F1505:I1505"/>
    <mergeCell ref="F1506:I1506"/>
    <mergeCell ref="F1496:I1496"/>
    <mergeCell ref="F1497:I1497"/>
    <mergeCell ref="F1498:I1498"/>
    <mergeCell ref="F1499:I1499"/>
    <mergeCell ref="F1500:I1500"/>
    <mergeCell ref="F1489:I1489"/>
    <mergeCell ref="F1490:I1490"/>
    <mergeCell ref="F1491:I1491"/>
    <mergeCell ref="F1492:I1492"/>
    <mergeCell ref="F1493:I1493"/>
    <mergeCell ref="F1494:I1494"/>
    <mergeCell ref="F1468:I1468"/>
    <mergeCell ref="A1469:B1469"/>
    <mergeCell ref="F1469:I1469"/>
    <mergeCell ref="F1470:I1470"/>
    <mergeCell ref="F1495:I1495"/>
    <mergeCell ref="F1455:I1455"/>
    <mergeCell ref="F1458:I1458"/>
    <mergeCell ref="F1459:I1459"/>
    <mergeCell ref="F1461:I1461"/>
    <mergeCell ref="F1462:I1462"/>
    <mergeCell ref="F1465:I1465"/>
    <mergeCell ref="F1430:I1430"/>
    <mergeCell ref="F1438:I1438"/>
    <mergeCell ref="F1442:I1442"/>
    <mergeCell ref="A1447:B1447"/>
    <mergeCell ref="F1447:I1447"/>
    <mergeCell ref="F1451:I1451"/>
    <mergeCell ref="F1483:I1483"/>
    <mergeCell ref="F1484:I1484"/>
    <mergeCell ref="F1485:I1485"/>
    <mergeCell ref="F1486:I1486"/>
    <mergeCell ref="F1487:I1487"/>
    <mergeCell ref="F1488:I1488"/>
    <mergeCell ref="F1477:I1477"/>
    <mergeCell ref="F1478:I1478"/>
    <mergeCell ref="F1479:I1479"/>
    <mergeCell ref="F1480:I1480"/>
    <mergeCell ref="F1481:I1481"/>
    <mergeCell ref="F1482:I1482"/>
    <mergeCell ref="F1471:I1471"/>
    <mergeCell ref="F1472:I1472"/>
    <mergeCell ref="F1473:I1473"/>
    <mergeCell ref="F1407:I1407"/>
    <mergeCell ref="F1408:I1408"/>
    <mergeCell ref="A1412:B1412"/>
    <mergeCell ref="F1412:I1412"/>
    <mergeCell ref="F1414:I1414"/>
    <mergeCell ref="F1422:I1422"/>
    <mergeCell ref="F1400:I1400"/>
    <mergeCell ref="F1401:I1401"/>
    <mergeCell ref="F1402:I1402"/>
    <mergeCell ref="F1403:I1403"/>
    <mergeCell ref="F1404:I1404"/>
    <mergeCell ref="F1406:I1406"/>
    <mergeCell ref="F1394:I1394"/>
    <mergeCell ref="F1395:I1395"/>
    <mergeCell ref="F1396:I1396"/>
    <mergeCell ref="F1397:I1397"/>
    <mergeCell ref="F1398:I1398"/>
    <mergeCell ref="F1399:I1399"/>
    <mergeCell ref="F1384:I1384"/>
    <mergeCell ref="F1385:I1385"/>
    <mergeCell ref="F1390:I1390"/>
    <mergeCell ref="F1391:I1391"/>
    <mergeCell ref="F1392:I1392"/>
    <mergeCell ref="F1393:I1393"/>
    <mergeCell ref="F1378:I1378"/>
    <mergeCell ref="F1379:I1379"/>
    <mergeCell ref="F1380:I1380"/>
    <mergeCell ref="F1381:I1381"/>
    <mergeCell ref="F1382:I1382"/>
    <mergeCell ref="F1371:I1371"/>
    <mergeCell ref="F1373:I1373"/>
    <mergeCell ref="F1374:I1374"/>
    <mergeCell ref="F1375:I1375"/>
    <mergeCell ref="F1376:I1376"/>
    <mergeCell ref="F1377:I1377"/>
    <mergeCell ref="F1383:I1383"/>
    <mergeCell ref="F1365:I1365"/>
    <mergeCell ref="F1366:I1366"/>
    <mergeCell ref="F1367:I1367"/>
    <mergeCell ref="F1368:I1368"/>
    <mergeCell ref="F1369:I1369"/>
    <mergeCell ref="F1370:I1370"/>
    <mergeCell ref="F1359:I1359"/>
    <mergeCell ref="F1360:I1360"/>
    <mergeCell ref="F1361:I1361"/>
    <mergeCell ref="F1362:I1362"/>
    <mergeCell ref="F1363:I1363"/>
    <mergeCell ref="F1364:I1364"/>
    <mergeCell ref="F1353:I1353"/>
    <mergeCell ref="F1354:I1354"/>
    <mergeCell ref="F1355:I1355"/>
    <mergeCell ref="F1356:I1356"/>
    <mergeCell ref="F1357:I1357"/>
    <mergeCell ref="F1358:I1358"/>
    <mergeCell ref="F1347:I1347"/>
    <mergeCell ref="F1348:I1348"/>
    <mergeCell ref="F1349:I1349"/>
    <mergeCell ref="F1350:I1350"/>
    <mergeCell ref="F1351:I1351"/>
    <mergeCell ref="F1352:I1352"/>
    <mergeCell ref="F1341:I1341"/>
    <mergeCell ref="F1342:I1342"/>
    <mergeCell ref="F1343:I1343"/>
    <mergeCell ref="F1344:I1344"/>
    <mergeCell ref="F1345:I1345"/>
    <mergeCell ref="F1346:I1346"/>
    <mergeCell ref="F1335:I1335"/>
    <mergeCell ref="F1336:I1336"/>
    <mergeCell ref="F1337:I1337"/>
    <mergeCell ref="F1338:I1338"/>
    <mergeCell ref="F1339:I1339"/>
    <mergeCell ref="F1340:I1340"/>
    <mergeCell ref="F1329:I1329"/>
    <mergeCell ref="F1330:I1330"/>
    <mergeCell ref="F1331:I1331"/>
    <mergeCell ref="F1332:I1332"/>
    <mergeCell ref="F1333:I1333"/>
    <mergeCell ref="F1334:I1334"/>
    <mergeCell ref="F1323:I1323"/>
    <mergeCell ref="F1324:I1324"/>
    <mergeCell ref="F1325:I1325"/>
    <mergeCell ref="F1326:I1326"/>
    <mergeCell ref="F1327:I1327"/>
    <mergeCell ref="F1328:I1328"/>
    <mergeCell ref="F1317:I1317"/>
    <mergeCell ref="F1318:I1318"/>
    <mergeCell ref="F1319:I1319"/>
    <mergeCell ref="F1320:I1320"/>
    <mergeCell ref="F1321:I1321"/>
    <mergeCell ref="F1322:I1322"/>
    <mergeCell ref="F1311:I1311"/>
    <mergeCell ref="F1312:I1312"/>
    <mergeCell ref="F1313:I1313"/>
    <mergeCell ref="F1314:I1314"/>
    <mergeCell ref="F1315:I1315"/>
    <mergeCell ref="F1316:I1316"/>
    <mergeCell ref="F1305:I1305"/>
    <mergeCell ref="F1306:I1306"/>
    <mergeCell ref="F1307:I1307"/>
    <mergeCell ref="F1308:I1308"/>
    <mergeCell ref="F1309:I1309"/>
    <mergeCell ref="F1310:I1310"/>
    <mergeCell ref="F1299:I1299"/>
    <mergeCell ref="F1300:I1300"/>
    <mergeCell ref="F1301:I1301"/>
    <mergeCell ref="F1302:I1302"/>
    <mergeCell ref="F1303:I1303"/>
    <mergeCell ref="F1304:I1304"/>
    <mergeCell ref="F1293:I1293"/>
    <mergeCell ref="F1294:I1294"/>
    <mergeCell ref="F1295:I1295"/>
    <mergeCell ref="F1296:I1296"/>
    <mergeCell ref="F1297:I1297"/>
    <mergeCell ref="F1298:I1298"/>
    <mergeCell ref="F1287:I1287"/>
    <mergeCell ref="F1288:I1288"/>
    <mergeCell ref="F1289:I1289"/>
    <mergeCell ref="F1290:I1290"/>
    <mergeCell ref="F1291:I1291"/>
    <mergeCell ref="F1292:I1292"/>
    <mergeCell ref="F1281:I1281"/>
    <mergeCell ref="F1282:I1282"/>
    <mergeCell ref="F1283:I1283"/>
    <mergeCell ref="F1284:I1284"/>
    <mergeCell ref="F1285:I1285"/>
    <mergeCell ref="F1286:I1286"/>
    <mergeCell ref="F1275:I1275"/>
    <mergeCell ref="F1276:I1276"/>
    <mergeCell ref="F1277:I1277"/>
    <mergeCell ref="F1278:I1278"/>
    <mergeCell ref="F1279:I1279"/>
    <mergeCell ref="F1280:I1280"/>
    <mergeCell ref="F1269:I1269"/>
    <mergeCell ref="F1270:I1270"/>
    <mergeCell ref="F1271:I1271"/>
    <mergeCell ref="F1272:I1272"/>
    <mergeCell ref="F1273:I1273"/>
    <mergeCell ref="F1274:I1274"/>
    <mergeCell ref="F1263:I1263"/>
    <mergeCell ref="F1264:I1264"/>
    <mergeCell ref="F1265:I1265"/>
    <mergeCell ref="F1266:I1266"/>
    <mergeCell ref="F1267:I1267"/>
    <mergeCell ref="F1268:I1268"/>
    <mergeCell ref="F1257:I1257"/>
    <mergeCell ref="F1258:I1258"/>
    <mergeCell ref="F1259:I1259"/>
    <mergeCell ref="F1260:I1260"/>
    <mergeCell ref="F1261:I1261"/>
    <mergeCell ref="F1262:I1262"/>
    <mergeCell ref="F1251:I1251"/>
    <mergeCell ref="F1252:I1252"/>
    <mergeCell ref="F1253:I1253"/>
    <mergeCell ref="F1254:I1254"/>
    <mergeCell ref="F1255:I1255"/>
    <mergeCell ref="F1256:I1256"/>
    <mergeCell ref="F1245:I1245"/>
    <mergeCell ref="F1246:I1246"/>
    <mergeCell ref="F1247:I1247"/>
    <mergeCell ref="F1248:I1248"/>
    <mergeCell ref="F1249:I1249"/>
    <mergeCell ref="F1250:I1250"/>
    <mergeCell ref="F1239:I1239"/>
    <mergeCell ref="F1240:I1240"/>
    <mergeCell ref="F1241:I1241"/>
    <mergeCell ref="F1242:I1242"/>
    <mergeCell ref="F1243:I1243"/>
    <mergeCell ref="F1244:I1244"/>
    <mergeCell ref="F1233:I1233"/>
    <mergeCell ref="F1234:I1234"/>
    <mergeCell ref="F1235:I1235"/>
    <mergeCell ref="F1236:I1236"/>
    <mergeCell ref="F1237:I1237"/>
    <mergeCell ref="F1238:I1238"/>
    <mergeCell ref="F1227:I1227"/>
    <mergeCell ref="F1228:I1228"/>
    <mergeCell ref="F1229:I1229"/>
    <mergeCell ref="F1230:I1230"/>
    <mergeCell ref="F1231:I1231"/>
    <mergeCell ref="F1232:I1232"/>
    <mergeCell ref="F1221:I1221"/>
    <mergeCell ref="F1222:I1222"/>
    <mergeCell ref="F1223:I1223"/>
    <mergeCell ref="F1224:I1224"/>
    <mergeCell ref="F1225:I1225"/>
    <mergeCell ref="F1226:I1226"/>
    <mergeCell ref="F1215:I1215"/>
    <mergeCell ref="F1216:I1216"/>
    <mergeCell ref="F1217:I1217"/>
    <mergeCell ref="F1218:I1218"/>
    <mergeCell ref="F1219:I1219"/>
    <mergeCell ref="F1220:I1220"/>
    <mergeCell ref="F1209:I1209"/>
    <mergeCell ref="F1210:I1210"/>
    <mergeCell ref="F1211:I1211"/>
    <mergeCell ref="F1212:I1212"/>
    <mergeCell ref="F1213:I1213"/>
    <mergeCell ref="F1214:I1214"/>
    <mergeCell ref="F1203:I1203"/>
    <mergeCell ref="F1204:I1204"/>
    <mergeCell ref="F1205:I1205"/>
    <mergeCell ref="F1206:I1206"/>
    <mergeCell ref="F1207:I1207"/>
    <mergeCell ref="F1208:I1208"/>
    <mergeCell ref="F1197:I1197"/>
    <mergeCell ref="F1198:I1198"/>
    <mergeCell ref="F1199:I1199"/>
    <mergeCell ref="F1200:I1200"/>
    <mergeCell ref="F1201:I1201"/>
    <mergeCell ref="F1202:I1202"/>
    <mergeCell ref="F1191:I1191"/>
    <mergeCell ref="F1192:I1192"/>
    <mergeCell ref="F1193:I1193"/>
    <mergeCell ref="F1194:I1194"/>
    <mergeCell ref="F1195:I1195"/>
    <mergeCell ref="F1196:I1196"/>
    <mergeCell ref="F1185:I1185"/>
    <mergeCell ref="F1186:I1186"/>
    <mergeCell ref="F1187:I1187"/>
    <mergeCell ref="F1188:I1188"/>
    <mergeCell ref="F1189:I1189"/>
    <mergeCell ref="F1190:I1190"/>
    <mergeCell ref="F1179:I1179"/>
    <mergeCell ref="F1180:I1180"/>
    <mergeCell ref="F1181:I1181"/>
    <mergeCell ref="F1182:I1182"/>
    <mergeCell ref="F1183:I1183"/>
    <mergeCell ref="F1184:I1184"/>
    <mergeCell ref="F1160:I1160"/>
    <mergeCell ref="F1163:I1163"/>
    <mergeCell ref="F1169:I1169"/>
    <mergeCell ref="F1173:I1173"/>
    <mergeCell ref="F1177:I1177"/>
    <mergeCell ref="F1178:I1178"/>
    <mergeCell ref="F1153:I1153"/>
    <mergeCell ref="F1154:I1154"/>
    <mergeCell ref="F1156:I1156"/>
    <mergeCell ref="F1157:I1157"/>
    <mergeCell ref="F1158:I1158"/>
    <mergeCell ref="F1159:I1159"/>
    <mergeCell ref="F1170:I1170"/>
    <mergeCell ref="F1171:I1171"/>
    <mergeCell ref="F1174:I1174"/>
    <mergeCell ref="F1175:I1175"/>
    <mergeCell ref="F1147:I1147"/>
    <mergeCell ref="F1148:I1148"/>
    <mergeCell ref="F1149:I1149"/>
    <mergeCell ref="F1150:I1150"/>
    <mergeCell ref="F1151:I1151"/>
    <mergeCell ref="F1152:I1152"/>
    <mergeCell ref="F1141:I1141"/>
    <mergeCell ref="F1142:I1142"/>
    <mergeCell ref="F1143:I1143"/>
    <mergeCell ref="F1144:I1144"/>
    <mergeCell ref="F1145:I1145"/>
    <mergeCell ref="F1146:I1146"/>
    <mergeCell ref="F1135:I1135"/>
    <mergeCell ref="F1136:I1136"/>
    <mergeCell ref="F1137:I1137"/>
    <mergeCell ref="F1138:I1138"/>
    <mergeCell ref="F1139:I1139"/>
    <mergeCell ref="F1140:I1140"/>
    <mergeCell ref="F1129:I1129"/>
    <mergeCell ref="F1130:I1130"/>
    <mergeCell ref="F1131:I1131"/>
    <mergeCell ref="F1132:I1132"/>
    <mergeCell ref="F1133:I1133"/>
    <mergeCell ref="F1134:I1134"/>
    <mergeCell ref="F1121:I1121"/>
    <mergeCell ref="F1122:I1122"/>
    <mergeCell ref="F1125:I1125"/>
    <mergeCell ref="F1126:I1126"/>
    <mergeCell ref="F1127:I1127"/>
    <mergeCell ref="F1128:I1128"/>
    <mergeCell ref="F1113:I1113"/>
    <mergeCell ref="F1114:I1114"/>
    <mergeCell ref="F1115:I1115"/>
    <mergeCell ref="F1118:I1118"/>
    <mergeCell ref="F1119:I1119"/>
    <mergeCell ref="F1120:I1120"/>
    <mergeCell ref="F1123:I1123"/>
    <mergeCell ref="F1104:I1104"/>
    <mergeCell ref="F1108:I1108"/>
    <mergeCell ref="F1109:I1109"/>
    <mergeCell ref="F1110:I1110"/>
    <mergeCell ref="F1111:I1111"/>
    <mergeCell ref="F1112:I1112"/>
    <mergeCell ref="F1098:I1098"/>
    <mergeCell ref="F1099:I1099"/>
    <mergeCell ref="F1100:I1100"/>
    <mergeCell ref="F1101:I1101"/>
    <mergeCell ref="F1102:I1102"/>
    <mergeCell ref="F1103:I1103"/>
    <mergeCell ref="F1092:I1092"/>
    <mergeCell ref="F1093:I1093"/>
    <mergeCell ref="F1094:I1094"/>
    <mergeCell ref="F1095:I1095"/>
    <mergeCell ref="F1096:I1096"/>
    <mergeCell ref="F1097:I1097"/>
    <mergeCell ref="F1084:I1084"/>
    <mergeCell ref="F1085:I1085"/>
    <mergeCell ref="F1086:I1086"/>
    <mergeCell ref="F1088:I1088"/>
    <mergeCell ref="F1090:I1090"/>
    <mergeCell ref="F1091:I1091"/>
    <mergeCell ref="F1075:I1075"/>
    <mergeCell ref="F1076:I1076"/>
    <mergeCell ref="F1077:I1077"/>
    <mergeCell ref="F1078:I1078"/>
    <mergeCell ref="F1079:I1079"/>
    <mergeCell ref="F1083:I1083"/>
    <mergeCell ref="F1067:I1067"/>
    <mergeCell ref="F1068:I1068"/>
    <mergeCell ref="F1069:I1069"/>
    <mergeCell ref="F1070:I1070"/>
    <mergeCell ref="F1071:I1071"/>
    <mergeCell ref="F1074:I1074"/>
    <mergeCell ref="F1061:I1061"/>
    <mergeCell ref="F1062:I1062"/>
    <mergeCell ref="F1063:I1063"/>
    <mergeCell ref="F1064:I1064"/>
    <mergeCell ref="F1065:I1065"/>
    <mergeCell ref="F1066:I1066"/>
    <mergeCell ref="F1055:I1055"/>
    <mergeCell ref="F1056:I1056"/>
    <mergeCell ref="F1057:I1057"/>
    <mergeCell ref="F1058:I1058"/>
    <mergeCell ref="F1059:I1059"/>
    <mergeCell ref="F1060:I1060"/>
    <mergeCell ref="F1049:I1049"/>
    <mergeCell ref="F1050:I1050"/>
    <mergeCell ref="F1051:I1051"/>
    <mergeCell ref="F1052:I1052"/>
    <mergeCell ref="F1053:I1053"/>
    <mergeCell ref="F1054:I1054"/>
    <mergeCell ref="F1043:I1043"/>
    <mergeCell ref="F1044:I1044"/>
    <mergeCell ref="F1045:I1045"/>
    <mergeCell ref="F1046:I1046"/>
    <mergeCell ref="F1047:I1047"/>
    <mergeCell ref="F1048:I1048"/>
    <mergeCell ref="F1037:I1037"/>
    <mergeCell ref="F1038:I1038"/>
    <mergeCell ref="F1039:I1039"/>
    <mergeCell ref="F1040:I1040"/>
    <mergeCell ref="F1041:I1041"/>
    <mergeCell ref="F1042:I1042"/>
    <mergeCell ref="F1031:I1031"/>
    <mergeCell ref="F1032:I1032"/>
    <mergeCell ref="F1033:I1033"/>
    <mergeCell ref="F1034:I1034"/>
    <mergeCell ref="F1035:I1035"/>
    <mergeCell ref="F1036:I1036"/>
    <mergeCell ref="F1025:I1025"/>
    <mergeCell ref="F1026:I1026"/>
    <mergeCell ref="F1027:I1027"/>
    <mergeCell ref="F1028:I1028"/>
    <mergeCell ref="F1029:I1029"/>
    <mergeCell ref="F1030:I1030"/>
    <mergeCell ref="F1019:I1019"/>
    <mergeCell ref="F1020:I1020"/>
    <mergeCell ref="F1021:I1021"/>
    <mergeCell ref="F1022:I1022"/>
    <mergeCell ref="F1023:I1023"/>
    <mergeCell ref="F1024:I1024"/>
    <mergeCell ref="F1013:I1013"/>
    <mergeCell ref="F1014:I1014"/>
    <mergeCell ref="F1015:I1015"/>
    <mergeCell ref="F1016:I1016"/>
    <mergeCell ref="F1017:I1017"/>
    <mergeCell ref="F1018:I1018"/>
    <mergeCell ref="F1007:I1007"/>
    <mergeCell ref="F1008:I1008"/>
    <mergeCell ref="F1009:I1009"/>
    <mergeCell ref="F1010:I1010"/>
    <mergeCell ref="F1011:I1011"/>
    <mergeCell ref="F1012:I1012"/>
    <mergeCell ref="F1001:I1001"/>
    <mergeCell ref="F1002:I1002"/>
    <mergeCell ref="F1003:I1003"/>
    <mergeCell ref="F1004:I1004"/>
    <mergeCell ref="F1005:I1005"/>
    <mergeCell ref="F1006:I1006"/>
    <mergeCell ref="F995:I995"/>
    <mergeCell ref="F996:I996"/>
    <mergeCell ref="F997:I997"/>
    <mergeCell ref="F998:I998"/>
    <mergeCell ref="F999:I999"/>
    <mergeCell ref="F1000:I1000"/>
    <mergeCell ref="F989:I989"/>
    <mergeCell ref="F990:I990"/>
    <mergeCell ref="F991:I991"/>
    <mergeCell ref="F992:I992"/>
    <mergeCell ref="F993:I993"/>
    <mergeCell ref="F994:I994"/>
    <mergeCell ref="F983:I983"/>
    <mergeCell ref="F984:I984"/>
    <mergeCell ref="F985:I985"/>
    <mergeCell ref="F986:I986"/>
    <mergeCell ref="F987:I987"/>
    <mergeCell ref="F988:I988"/>
    <mergeCell ref="F977:I977"/>
    <mergeCell ref="F978:I978"/>
    <mergeCell ref="F979:I979"/>
    <mergeCell ref="F980:I980"/>
    <mergeCell ref="F981:I981"/>
    <mergeCell ref="F982:I982"/>
    <mergeCell ref="F971:I971"/>
    <mergeCell ref="F972:I972"/>
    <mergeCell ref="F973:I973"/>
    <mergeCell ref="F974:I974"/>
    <mergeCell ref="F975:I975"/>
    <mergeCell ref="F976:I976"/>
    <mergeCell ref="F965:I965"/>
    <mergeCell ref="F966:I966"/>
    <mergeCell ref="F967:I967"/>
    <mergeCell ref="F968:I968"/>
    <mergeCell ref="F969:I969"/>
    <mergeCell ref="F970:I970"/>
    <mergeCell ref="F959:I959"/>
    <mergeCell ref="F960:I960"/>
    <mergeCell ref="F961:I961"/>
    <mergeCell ref="F962:I962"/>
    <mergeCell ref="F963:I963"/>
    <mergeCell ref="F964:I964"/>
    <mergeCell ref="F953:I953"/>
    <mergeCell ref="F954:I954"/>
    <mergeCell ref="F955:I955"/>
    <mergeCell ref="F956:I956"/>
    <mergeCell ref="F957:I957"/>
    <mergeCell ref="F958:I958"/>
    <mergeCell ref="F947:I947"/>
    <mergeCell ref="F948:I948"/>
    <mergeCell ref="F949:I949"/>
    <mergeCell ref="F950:I950"/>
    <mergeCell ref="F951:I951"/>
    <mergeCell ref="F952:I952"/>
    <mergeCell ref="F941:I941"/>
    <mergeCell ref="F942:I942"/>
    <mergeCell ref="F943:I943"/>
    <mergeCell ref="F944:I944"/>
    <mergeCell ref="F945:I945"/>
    <mergeCell ref="F946:I946"/>
    <mergeCell ref="F935:I935"/>
    <mergeCell ref="F936:I936"/>
    <mergeCell ref="F937:I937"/>
    <mergeCell ref="F938:I938"/>
    <mergeCell ref="F939:I939"/>
    <mergeCell ref="F940:I940"/>
    <mergeCell ref="F927:I927"/>
    <mergeCell ref="F929:I929"/>
    <mergeCell ref="F931:I931"/>
    <mergeCell ref="F932:I932"/>
    <mergeCell ref="F933:I933"/>
    <mergeCell ref="F934:I934"/>
    <mergeCell ref="F919:I919"/>
    <mergeCell ref="F920:I920"/>
    <mergeCell ref="F923:I923"/>
    <mergeCell ref="F924:I924"/>
    <mergeCell ref="F925:I925"/>
    <mergeCell ref="F926:I926"/>
    <mergeCell ref="F913:I913"/>
    <mergeCell ref="F914:I914"/>
    <mergeCell ref="F915:I915"/>
    <mergeCell ref="F916:I916"/>
    <mergeCell ref="F917:I917"/>
    <mergeCell ref="F918:I918"/>
    <mergeCell ref="F905:I905"/>
    <mergeCell ref="F906:I906"/>
    <mergeCell ref="F909:I909"/>
    <mergeCell ref="F910:I910"/>
    <mergeCell ref="F911:I911"/>
    <mergeCell ref="F912:I912"/>
    <mergeCell ref="F897:I897"/>
    <mergeCell ref="F898:I898"/>
    <mergeCell ref="F899:I899"/>
    <mergeCell ref="F902:I902"/>
    <mergeCell ref="F903:I903"/>
    <mergeCell ref="F904:I904"/>
    <mergeCell ref="F891:I891"/>
    <mergeCell ref="F892:I892"/>
    <mergeCell ref="F893:I893"/>
    <mergeCell ref="F894:I894"/>
    <mergeCell ref="F895:I895"/>
    <mergeCell ref="F896:I896"/>
    <mergeCell ref="F883:I883"/>
    <mergeCell ref="F886:I886"/>
    <mergeCell ref="F887:I887"/>
    <mergeCell ref="F888:I888"/>
    <mergeCell ref="F889:I889"/>
    <mergeCell ref="F890:I890"/>
    <mergeCell ref="F877:I877"/>
    <mergeCell ref="F878:I878"/>
    <mergeCell ref="F879:I879"/>
    <mergeCell ref="F880:I880"/>
    <mergeCell ref="F881:I881"/>
    <mergeCell ref="F882:I882"/>
    <mergeCell ref="F871:I871"/>
    <mergeCell ref="F872:I872"/>
    <mergeCell ref="F873:I873"/>
    <mergeCell ref="F874:I874"/>
    <mergeCell ref="F875:I875"/>
    <mergeCell ref="F876:I876"/>
    <mergeCell ref="F865:I865"/>
    <mergeCell ref="F866:I866"/>
    <mergeCell ref="F867:I867"/>
    <mergeCell ref="F868:I868"/>
    <mergeCell ref="F869:I869"/>
    <mergeCell ref="F870:I870"/>
    <mergeCell ref="F859:I859"/>
    <mergeCell ref="F860:I860"/>
    <mergeCell ref="F861:I861"/>
    <mergeCell ref="F862:I862"/>
    <mergeCell ref="F863:I863"/>
    <mergeCell ref="F864:I864"/>
    <mergeCell ref="F853:I853"/>
    <mergeCell ref="F854:I854"/>
    <mergeCell ref="F855:I855"/>
    <mergeCell ref="F856:I856"/>
    <mergeCell ref="F857:I857"/>
    <mergeCell ref="F858:I858"/>
    <mergeCell ref="F847:I847"/>
    <mergeCell ref="F848:I848"/>
    <mergeCell ref="F849:I849"/>
    <mergeCell ref="F850:I850"/>
    <mergeCell ref="F851:I851"/>
    <mergeCell ref="F852:I852"/>
    <mergeCell ref="F841:I841"/>
    <mergeCell ref="F842:I842"/>
    <mergeCell ref="F843:I843"/>
    <mergeCell ref="F844:I844"/>
    <mergeCell ref="F845:I845"/>
    <mergeCell ref="F846:I846"/>
    <mergeCell ref="F830:I830"/>
    <mergeCell ref="F831:I831"/>
    <mergeCell ref="F832:I832"/>
    <mergeCell ref="F834:I834"/>
    <mergeCell ref="F839:I839"/>
    <mergeCell ref="F840:I840"/>
    <mergeCell ref="F824:I824"/>
    <mergeCell ref="F825:I825"/>
    <mergeCell ref="F826:I826"/>
    <mergeCell ref="F827:I827"/>
    <mergeCell ref="F828:I828"/>
    <mergeCell ref="F829:I829"/>
    <mergeCell ref="F818:I818"/>
    <mergeCell ref="F819:I819"/>
    <mergeCell ref="F820:I820"/>
    <mergeCell ref="F821:I821"/>
    <mergeCell ref="F822:I822"/>
    <mergeCell ref="F823:I823"/>
    <mergeCell ref="F812:I812"/>
    <mergeCell ref="F813:I813"/>
    <mergeCell ref="F814:I814"/>
    <mergeCell ref="F815:I815"/>
    <mergeCell ref="F816:I816"/>
    <mergeCell ref="F817:I817"/>
    <mergeCell ref="F806:I806"/>
    <mergeCell ref="F807:I807"/>
    <mergeCell ref="F808:I808"/>
    <mergeCell ref="F809:I809"/>
    <mergeCell ref="F810:I810"/>
    <mergeCell ref="F811:I811"/>
    <mergeCell ref="F800:I800"/>
    <mergeCell ref="F801:I801"/>
    <mergeCell ref="F802:I802"/>
    <mergeCell ref="F803:I803"/>
    <mergeCell ref="F804:I804"/>
    <mergeCell ref="F805:I805"/>
    <mergeCell ref="F794:I794"/>
    <mergeCell ref="F795:I795"/>
    <mergeCell ref="F796:I796"/>
    <mergeCell ref="F797:I797"/>
    <mergeCell ref="F798:I798"/>
    <mergeCell ref="F799:I799"/>
    <mergeCell ref="F788:I788"/>
    <mergeCell ref="F789:I789"/>
    <mergeCell ref="F790:I790"/>
    <mergeCell ref="F791:I791"/>
    <mergeCell ref="F792:I792"/>
    <mergeCell ref="F793:I793"/>
    <mergeCell ref="F782:I782"/>
    <mergeCell ref="F783:I783"/>
    <mergeCell ref="F784:I784"/>
    <mergeCell ref="F785:I785"/>
    <mergeCell ref="F786:I786"/>
    <mergeCell ref="F787:I787"/>
    <mergeCell ref="F776:I776"/>
    <mergeCell ref="F777:I777"/>
    <mergeCell ref="F778:I778"/>
    <mergeCell ref="F779:I779"/>
    <mergeCell ref="F780:I780"/>
    <mergeCell ref="F781:I781"/>
    <mergeCell ref="F770:I770"/>
    <mergeCell ref="F771:I771"/>
    <mergeCell ref="F772:I772"/>
    <mergeCell ref="F773:I773"/>
    <mergeCell ref="F774:I774"/>
    <mergeCell ref="F775:I775"/>
    <mergeCell ref="F764:I764"/>
    <mergeCell ref="F765:I765"/>
    <mergeCell ref="F766:I766"/>
    <mergeCell ref="F767:I767"/>
    <mergeCell ref="F768:I768"/>
    <mergeCell ref="F769:I769"/>
    <mergeCell ref="F758:I758"/>
    <mergeCell ref="F759:I759"/>
    <mergeCell ref="F760:I760"/>
    <mergeCell ref="F761:I761"/>
    <mergeCell ref="F762:I762"/>
    <mergeCell ref="F763:I763"/>
    <mergeCell ref="F752:I752"/>
    <mergeCell ref="F753:I753"/>
    <mergeCell ref="F754:I754"/>
    <mergeCell ref="F755:I755"/>
    <mergeCell ref="F756:I756"/>
    <mergeCell ref="F757:I757"/>
    <mergeCell ref="F745:I745"/>
    <mergeCell ref="F746:I746"/>
    <mergeCell ref="F747:I747"/>
    <mergeCell ref="F748:I748"/>
    <mergeCell ref="F749:I749"/>
    <mergeCell ref="F751:I751"/>
    <mergeCell ref="F739:I739"/>
    <mergeCell ref="F740:I740"/>
    <mergeCell ref="F741:I741"/>
    <mergeCell ref="F742:I742"/>
    <mergeCell ref="F743:I743"/>
    <mergeCell ref="F744:I744"/>
    <mergeCell ref="F733:I733"/>
    <mergeCell ref="F734:I734"/>
    <mergeCell ref="F735:I735"/>
    <mergeCell ref="F736:I736"/>
    <mergeCell ref="F737:I737"/>
    <mergeCell ref="F738:I738"/>
    <mergeCell ref="F727:I727"/>
    <mergeCell ref="F728:I728"/>
    <mergeCell ref="F729:I729"/>
    <mergeCell ref="F730:I730"/>
    <mergeCell ref="F731:I731"/>
    <mergeCell ref="F732:I732"/>
    <mergeCell ref="F721:I721"/>
    <mergeCell ref="F722:I722"/>
    <mergeCell ref="F723:I723"/>
    <mergeCell ref="F724:I724"/>
    <mergeCell ref="F725:I725"/>
    <mergeCell ref="F726:I726"/>
    <mergeCell ref="F715:I715"/>
    <mergeCell ref="F716:I716"/>
    <mergeCell ref="F717:I717"/>
    <mergeCell ref="F718:I718"/>
    <mergeCell ref="F719:I719"/>
    <mergeCell ref="F720:I720"/>
    <mergeCell ref="F709:I709"/>
    <mergeCell ref="F710:I710"/>
    <mergeCell ref="F711:I711"/>
    <mergeCell ref="F712:I712"/>
    <mergeCell ref="F713:I713"/>
    <mergeCell ref="F714:I714"/>
    <mergeCell ref="F703:I703"/>
    <mergeCell ref="F704:I704"/>
    <mergeCell ref="F705:I705"/>
    <mergeCell ref="F706:I706"/>
    <mergeCell ref="F707:I707"/>
    <mergeCell ref="F708:I708"/>
    <mergeCell ref="F697:I697"/>
    <mergeCell ref="F698:I698"/>
    <mergeCell ref="F699:I699"/>
    <mergeCell ref="F700:I700"/>
    <mergeCell ref="F701:I701"/>
    <mergeCell ref="F702:I702"/>
    <mergeCell ref="F691:I691"/>
    <mergeCell ref="F692:I692"/>
    <mergeCell ref="F693:I693"/>
    <mergeCell ref="F694:I694"/>
    <mergeCell ref="F695:I695"/>
    <mergeCell ref="F696:I696"/>
    <mergeCell ref="F685:I685"/>
    <mergeCell ref="F686:I686"/>
    <mergeCell ref="F687:I687"/>
    <mergeCell ref="F688:I688"/>
    <mergeCell ref="F689:I689"/>
    <mergeCell ref="F690:I690"/>
    <mergeCell ref="F679:I679"/>
    <mergeCell ref="F680:I680"/>
    <mergeCell ref="F681:I681"/>
    <mergeCell ref="F682:I682"/>
    <mergeCell ref="F683:I683"/>
    <mergeCell ref="F684:I684"/>
    <mergeCell ref="F673:I673"/>
    <mergeCell ref="F674:I674"/>
    <mergeCell ref="F675:I675"/>
    <mergeCell ref="F676:I676"/>
    <mergeCell ref="F677:I677"/>
    <mergeCell ref="F678:I678"/>
    <mergeCell ref="F667:I667"/>
    <mergeCell ref="F668:I668"/>
    <mergeCell ref="F669:I669"/>
    <mergeCell ref="F670:I670"/>
    <mergeCell ref="F671:I671"/>
    <mergeCell ref="F672:I672"/>
    <mergeCell ref="F661:I661"/>
    <mergeCell ref="F662:I662"/>
    <mergeCell ref="F663:I663"/>
    <mergeCell ref="F664:I664"/>
    <mergeCell ref="F665:I665"/>
    <mergeCell ref="F666:I666"/>
    <mergeCell ref="F655:I655"/>
    <mergeCell ref="F656:I656"/>
    <mergeCell ref="F657:I657"/>
    <mergeCell ref="F658:I658"/>
    <mergeCell ref="F659:I659"/>
    <mergeCell ref="F660:I660"/>
    <mergeCell ref="F649:I649"/>
    <mergeCell ref="F650:I650"/>
    <mergeCell ref="F651:I651"/>
    <mergeCell ref="F652:I652"/>
    <mergeCell ref="F653:I653"/>
    <mergeCell ref="F654:I654"/>
    <mergeCell ref="F643:I643"/>
    <mergeCell ref="F644:I644"/>
    <mergeCell ref="F645:I645"/>
    <mergeCell ref="F646:I646"/>
    <mergeCell ref="F647:I647"/>
    <mergeCell ref="F648:I648"/>
    <mergeCell ref="F637:I637"/>
    <mergeCell ref="F638:I638"/>
    <mergeCell ref="F639:I639"/>
    <mergeCell ref="F640:I640"/>
    <mergeCell ref="F641:I641"/>
    <mergeCell ref="F642:I642"/>
    <mergeCell ref="F631:I631"/>
    <mergeCell ref="F632:I632"/>
    <mergeCell ref="F633:I633"/>
    <mergeCell ref="F634:I634"/>
    <mergeCell ref="F635:I635"/>
    <mergeCell ref="F636:I636"/>
    <mergeCell ref="F625:I625"/>
    <mergeCell ref="F626:I626"/>
    <mergeCell ref="F627:I627"/>
    <mergeCell ref="F628:I628"/>
    <mergeCell ref="F629:I629"/>
    <mergeCell ref="F630:I630"/>
    <mergeCell ref="F619:I619"/>
    <mergeCell ref="F620:I620"/>
    <mergeCell ref="F621:I621"/>
    <mergeCell ref="F622:I622"/>
    <mergeCell ref="F623:I623"/>
    <mergeCell ref="F624:I624"/>
    <mergeCell ref="F613:I613"/>
    <mergeCell ref="F614:I614"/>
    <mergeCell ref="F615:I615"/>
    <mergeCell ref="F616:I616"/>
    <mergeCell ref="F617:I617"/>
    <mergeCell ref="F618:I618"/>
    <mergeCell ref="F607:I607"/>
    <mergeCell ref="F608:I608"/>
    <mergeCell ref="F609:I609"/>
    <mergeCell ref="F610:I610"/>
    <mergeCell ref="F611:I611"/>
    <mergeCell ref="F612:I612"/>
    <mergeCell ref="F601:I601"/>
    <mergeCell ref="F602:I602"/>
    <mergeCell ref="F603:I603"/>
    <mergeCell ref="F604:I604"/>
    <mergeCell ref="F605:I605"/>
    <mergeCell ref="F606:I606"/>
    <mergeCell ref="F595:I595"/>
    <mergeCell ref="F596:I596"/>
    <mergeCell ref="F597:I597"/>
    <mergeCell ref="F598:I598"/>
    <mergeCell ref="F599:I599"/>
    <mergeCell ref="F600:I600"/>
    <mergeCell ref="F589:I589"/>
    <mergeCell ref="F590:I590"/>
    <mergeCell ref="F591:I591"/>
    <mergeCell ref="F592:I592"/>
    <mergeCell ref="F593:I593"/>
    <mergeCell ref="F594:I594"/>
    <mergeCell ref="F583:I583"/>
    <mergeCell ref="F584:I584"/>
    <mergeCell ref="F585:I585"/>
    <mergeCell ref="F586:I586"/>
    <mergeCell ref="F587:I587"/>
    <mergeCell ref="F588:I588"/>
    <mergeCell ref="F577:I577"/>
    <mergeCell ref="F578:I578"/>
    <mergeCell ref="F579:I579"/>
    <mergeCell ref="F580:I580"/>
    <mergeCell ref="F581:I581"/>
    <mergeCell ref="F582:I582"/>
    <mergeCell ref="F571:I571"/>
    <mergeCell ref="F572:I572"/>
    <mergeCell ref="F573:I573"/>
    <mergeCell ref="F574:I574"/>
    <mergeCell ref="F575:I575"/>
    <mergeCell ref="F576:I576"/>
    <mergeCell ref="F565:I565"/>
    <mergeCell ref="F566:I566"/>
    <mergeCell ref="F567:I567"/>
    <mergeCell ref="F568:I568"/>
    <mergeCell ref="F569:I569"/>
    <mergeCell ref="F570:I570"/>
    <mergeCell ref="F559:I559"/>
    <mergeCell ref="F560:I560"/>
    <mergeCell ref="F561:I561"/>
    <mergeCell ref="F562:I562"/>
    <mergeCell ref="F563:I563"/>
    <mergeCell ref="F564:I564"/>
    <mergeCell ref="F553:I553"/>
    <mergeCell ref="F554:I554"/>
    <mergeCell ref="F555:I555"/>
    <mergeCell ref="F556:I556"/>
    <mergeCell ref="F557:I557"/>
    <mergeCell ref="F558:I558"/>
    <mergeCell ref="F547:I547"/>
    <mergeCell ref="F548:I548"/>
    <mergeCell ref="F549:I549"/>
    <mergeCell ref="F550:I550"/>
    <mergeCell ref="F551:I551"/>
    <mergeCell ref="F552:I552"/>
    <mergeCell ref="F541:I541"/>
    <mergeCell ref="F542:I542"/>
    <mergeCell ref="F543:I543"/>
    <mergeCell ref="F544:I544"/>
    <mergeCell ref="F545:I545"/>
    <mergeCell ref="F546:I546"/>
    <mergeCell ref="F535:I535"/>
    <mergeCell ref="F536:I536"/>
    <mergeCell ref="F537:I537"/>
    <mergeCell ref="F538:I538"/>
    <mergeCell ref="F539:I539"/>
    <mergeCell ref="F540:I540"/>
    <mergeCell ref="F529:I529"/>
    <mergeCell ref="F530:I530"/>
    <mergeCell ref="F531:I531"/>
    <mergeCell ref="F532:I532"/>
    <mergeCell ref="F533:I533"/>
    <mergeCell ref="F534:I534"/>
    <mergeCell ref="F523:I523"/>
    <mergeCell ref="F524:I524"/>
    <mergeCell ref="F525:I525"/>
    <mergeCell ref="F526:I526"/>
    <mergeCell ref="F527:I527"/>
    <mergeCell ref="F528:I528"/>
    <mergeCell ref="F517:I517"/>
    <mergeCell ref="F518:I518"/>
    <mergeCell ref="F519:I519"/>
    <mergeCell ref="F520:I520"/>
    <mergeCell ref="F521:I521"/>
    <mergeCell ref="F522:I522"/>
    <mergeCell ref="F511:I511"/>
    <mergeCell ref="F512:I512"/>
    <mergeCell ref="F513:I513"/>
    <mergeCell ref="F514:I514"/>
    <mergeCell ref="F515:I515"/>
    <mergeCell ref="F516:I516"/>
    <mergeCell ref="F505:I505"/>
    <mergeCell ref="F506:I506"/>
    <mergeCell ref="F507:I507"/>
    <mergeCell ref="F508:I508"/>
    <mergeCell ref="F509:I509"/>
    <mergeCell ref="F510:I510"/>
    <mergeCell ref="F499:I499"/>
    <mergeCell ref="F500:I500"/>
    <mergeCell ref="F501:I501"/>
    <mergeCell ref="F502:I502"/>
    <mergeCell ref="F503:I503"/>
    <mergeCell ref="F504:I504"/>
    <mergeCell ref="F493:I493"/>
    <mergeCell ref="F494:I494"/>
    <mergeCell ref="F495:I495"/>
    <mergeCell ref="F496:I496"/>
    <mergeCell ref="F497:I497"/>
    <mergeCell ref="F498:I498"/>
    <mergeCell ref="F487:I487"/>
    <mergeCell ref="F488:I488"/>
    <mergeCell ref="F489:I489"/>
    <mergeCell ref="F490:I490"/>
    <mergeCell ref="F491:I491"/>
    <mergeCell ref="F492:I492"/>
    <mergeCell ref="F481:I481"/>
    <mergeCell ref="F482:I482"/>
    <mergeCell ref="F483:I483"/>
    <mergeCell ref="F484:I484"/>
    <mergeCell ref="F485:I485"/>
    <mergeCell ref="F486:I486"/>
    <mergeCell ref="F475:I475"/>
    <mergeCell ref="F476:I476"/>
    <mergeCell ref="F477:I477"/>
    <mergeCell ref="F478:I478"/>
    <mergeCell ref="F479:I479"/>
    <mergeCell ref="F480:I480"/>
    <mergeCell ref="F469:I469"/>
    <mergeCell ref="F470:I470"/>
    <mergeCell ref="F471:I471"/>
    <mergeCell ref="F472:I472"/>
    <mergeCell ref="F473:I473"/>
    <mergeCell ref="F474:I474"/>
    <mergeCell ref="F463:I463"/>
    <mergeCell ref="F464:I464"/>
    <mergeCell ref="F465:I465"/>
    <mergeCell ref="F466:I466"/>
    <mergeCell ref="F467:I467"/>
    <mergeCell ref="F468:I468"/>
    <mergeCell ref="F457:I457"/>
    <mergeCell ref="F458:I458"/>
    <mergeCell ref="F459:I459"/>
    <mergeCell ref="F460:I460"/>
    <mergeCell ref="F461:I461"/>
    <mergeCell ref="F462:I462"/>
    <mergeCell ref="F451:I451"/>
    <mergeCell ref="F452:I452"/>
    <mergeCell ref="F453:I453"/>
    <mergeCell ref="F454:I454"/>
    <mergeCell ref="F455:I455"/>
    <mergeCell ref="F456:I456"/>
    <mergeCell ref="F445:I445"/>
    <mergeCell ref="F446:I446"/>
    <mergeCell ref="F447:I447"/>
    <mergeCell ref="F448:I448"/>
    <mergeCell ref="F449:I449"/>
    <mergeCell ref="F450:I450"/>
    <mergeCell ref="F439:I439"/>
    <mergeCell ref="F440:I440"/>
    <mergeCell ref="F441:I441"/>
    <mergeCell ref="F442:I442"/>
    <mergeCell ref="F443:I443"/>
    <mergeCell ref="F444:I444"/>
    <mergeCell ref="F433:I433"/>
    <mergeCell ref="F434:I434"/>
    <mergeCell ref="F435:I435"/>
    <mergeCell ref="F436:I436"/>
    <mergeCell ref="F437:I437"/>
    <mergeCell ref="F438:I438"/>
    <mergeCell ref="F427:I427"/>
    <mergeCell ref="F428:I428"/>
    <mergeCell ref="F429:I429"/>
    <mergeCell ref="F430:I430"/>
    <mergeCell ref="F431:I431"/>
    <mergeCell ref="F432:I432"/>
    <mergeCell ref="F421:I421"/>
    <mergeCell ref="F422:I422"/>
    <mergeCell ref="F423:I423"/>
    <mergeCell ref="F424:I424"/>
    <mergeCell ref="F425:I425"/>
    <mergeCell ref="F426:I426"/>
    <mergeCell ref="F415:I415"/>
    <mergeCell ref="F416:I416"/>
    <mergeCell ref="F417:I417"/>
    <mergeCell ref="F418:I418"/>
    <mergeCell ref="F419:I419"/>
    <mergeCell ref="F420:I420"/>
    <mergeCell ref="F409:I409"/>
    <mergeCell ref="F410:I410"/>
    <mergeCell ref="F411:I411"/>
    <mergeCell ref="F412:I412"/>
    <mergeCell ref="F413:I413"/>
    <mergeCell ref="F414:I414"/>
    <mergeCell ref="F403:I403"/>
    <mergeCell ref="F404:I404"/>
    <mergeCell ref="F405:I405"/>
    <mergeCell ref="F406:I406"/>
    <mergeCell ref="F407:I407"/>
    <mergeCell ref="F408:I408"/>
    <mergeCell ref="F397:I397"/>
    <mergeCell ref="F398:I398"/>
    <mergeCell ref="F399:I399"/>
    <mergeCell ref="F400:I400"/>
    <mergeCell ref="F401:I401"/>
    <mergeCell ref="F402:I402"/>
    <mergeCell ref="F391:I391"/>
    <mergeCell ref="F392:I392"/>
    <mergeCell ref="F393:I393"/>
    <mergeCell ref="F394:I394"/>
    <mergeCell ref="F395:I395"/>
    <mergeCell ref="F396:I396"/>
    <mergeCell ref="F385:I385"/>
    <mergeCell ref="F386:I386"/>
    <mergeCell ref="F387:I387"/>
    <mergeCell ref="F388:I388"/>
    <mergeCell ref="F389:I389"/>
    <mergeCell ref="F390:I390"/>
    <mergeCell ref="F379:I379"/>
    <mergeCell ref="F380:I380"/>
    <mergeCell ref="F381:I381"/>
    <mergeCell ref="F382:I382"/>
    <mergeCell ref="F383:I383"/>
    <mergeCell ref="F384:I384"/>
    <mergeCell ref="F373:I373"/>
    <mergeCell ref="F374:I374"/>
    <mergeCell ref="F375:I375"/>
    <mergeCell ref="F376:I376"/>
    <mergeCell ref="F377:I377"/>
    <mergeCell ref="F378:I378"/>
    <mergeCell ref="F367:I367"/>
    <mergeCell ref="F368:I368"/>
    <mergeCell ref="F369:I369"/>
    <mergeCell ref="F370:I370"/>
    <mergeCell ref="F371:I371"/>
    <mergeCell ref="F372:I372"/>
    <mergeCell ref="F361:I361"/>
    <mergeCell ref="F362:I362"/>
    <mergeCell ref="F363:I363"/>
    <mergeCell ref="F364:I364"/>
    <mergeCell ref="F365:I365"/>
    <mergeCell ref="F366:I366"/>
    <mergeCell ref="F355:I355"/>
    <mergeCell ref="F356:I356"/>
    <mergeCell ref="F357:I357"/>
    <mergeCell ref="F358:I358"/>
    <mergeCell ref="F359:I359"/>
    <mergeCell ref="F360:I360"/>
    <mergeCell ref="F349:I349"/>
    <mergeCell ref="F350:I350"/>
    <mergeCell ref="F351:I351"/>
    <mergeCell ref="F352:I352"/>
    <mergeCell ref="F353:I353"/>
    <mergeCell ref="F354:I354"/>
    <mergeCell ref="F343:I343"/>
    <mergeCell ref="F344:I344"/>
    <mergeCell ref="F345:I345"/>
    <mergeCell ref="F346:I346"/>
    <mergeCell ref="F347:I347"/>
    <mergeCell ref="F348:I348"/>
    <mergeCell ref="F337:I337"/>
    <mergeCell ref="F338:I338"/>
    <mergeCell ref="F339:I339"/>
    <mergeCell ref="F340:I340"/>
    <mergeCell ref="F341:I341"/>
    <mergeCell ref="F342:I342"/>
    <mergeCell ref="F331:I331"/>
    <mergeCell ref="F332:I332"/>
    <mergeCell ref="F333:I333"/>
    <mergeCell ref="F334:I334"/>
    <mergeCell ref="F335:I335"/>
    <mergeCell ref="F336:I336"/>
    <mergeCell ref="F325:I325"/>
    <mergeCell ref="F326:I326"/>
    <mergeCell ref="F327:I327"/>
    <mergeCell ref="F328:I328"/>
    <mergeCell ref="F329:I329"/>
    <mergeCell ref="F330:I330"/>
    <mergeCell ref="F319:I319"/>
    <mergeCell ref="F320:I320"/>
    <mergeCell ref="F321:I321"/>
    <mergeCell ref="F322:I322"/>
    <mergeCell ref="F323:I323"/>
    <mergeCell ref="F324:I324"/>
    <mergeCell ref="F313:I313"/>
    <mergeCell ref="F314:I314"/>
    <mergeCell ref="F315:I315"/>
    <mergeCell ref="F316:I316"/>
    <mergeCell ref="F317:I317"/>
    <mergeCell ref="F318:I318"/>
    <mergeCell ref="F307:I307"/>
    <mergeCell ref="F308:I308"/>
    <mergeCell ref="F309:I309"/>
    <mergeCell ref="F310:I310"/>
    <mergeCell ref="F311:I311"/>
    <mergeCell ref="F312:I312"/>
    <mergeCell ref="F301:I301"/>
    <mergeCell ref="F302:I302"/>
    <mergeCell ref="F303:I303"/>
    <mergeCell ref="F304:I304"/>
    <mergeCell ref="F305:I305"/>
    <mergeCell ref="F306:I306"/>
    <mergeCell ref="F295:I295"/>
    <mergeCell ref="F296:I296"/>
    <mergeCell ref="F297:I297"/>
    <mergeCell ref="F298:I298"/>
    <mergeCell ref="F299:I299"/>
    <mergeCell ref="F300:I300"/>
    <mergeCell ref="F289:I289"/>
    <mergeCell ref="F290:I290"/>
    <mergeCell ref="F291:I291"/>
    <mergeCell ref="F292:I292"/>
    <mergeCell ref="F293:I293"/>
    <mergeCell ref="F294:I294"/>
    <mergeCell ref="F283:I283"/>
    <mergeCell ref="F284:I284"/>
    <mergeCell ref="F285:I285"/>
    <mergeCell ref="F286:I286"/>
    <mergeCell ref="F287:I287"/>
    <mergeCell ref="F288:I288"/>
    <mergeCell ref="F277:I277"/>
    <mergeCell ref="F278:I278"/>
    <mergeCell ref="F279:I279"/>
    <mergeCell ref="F280:I280"/>
    <mergeCell ref="F281:I281"/>
    <mergeCell ref="F282:I282"/>
    <mergeCell ref="F271:I271"/>
    <mergeCell ref="F272:I272"/>
    <mergeCell ref="F273:I273"/>
    <mergeCell ref="F274:I274"/>
    <mergeCell ref="F275:I275"/>
    <mergeCell ref="F276:I276"/>
    <mergeCell ref="F265:I265"/>
    <mergeCell ref="F266:I266"/>
    <mergeCell ref="F267:I267"/>
    <mergeCell ref="F268:I268"/>
    <mergeCell ref="F269:I269"/>
    <mergeCell ref="F270:I270"/>
    <mergeCell ref="F259:I259"/>
    <mergeCell ref="F260:I260"/>
    <mergeCell ref="F261:I261"/>
    <mergeCell ref="F262:I262"/>
    <mergeCell ref="F263:I263"/>
    <mergeCell ref="F264:I264"/>
    <mergeCell ref="F253:I253"/>
    <mergeCell ref="F254:I254"/>
    <mergeCell ref="F255:I255"/>
    <mergeCell ref="F256:I256"/>
    <mergeCell ref="F257:I257"/>
    <mergeCell ref="F258:I258"/>
    <mergeCell ref="F247:I247"/>
    <mergeCell ref="F248:I248"/>
    <mergeCell ref="F249:I249"/>
    <mergeCell ref="F250:I250"/>
    <mergeCell ref="F251:I251"/>
    <mergeCell ref="F252:I252"/>
    <mergeCell ref="F241:I241"/>
    <mergeCell ref="F242:I242"/>
    <mergeCell ref="F243:I243"/>
    <mergeCell ref="F244:I244"/>
    <mergeCell ref="F245:I245"/>
    <mergeCell ref="F246:I246"/>
    <mergeCell ref="F235:I235"/>
    <mergeCell ref="F236:I236"/>
    <mergeCell ref="F237:I237"/>
    <mergeCell ref="F238:I238"/>
    <mergeCell ref="F239:I239"/>
    <mergeCell ref="F240:I240"/>
    <mergeCell ref="F229:I229"/>
    <mergeCell ref="F230:I230"/>
    <mergeCell ref="F231:I231"/>
    <mergeCell ref="F232:I232"/>
    <mergeCell ref="F233:I233"/>
    <mergeCell ref="F234:I234"/>
    <mergeCell ref="F223:I223"/>
    <mergeCell ref="F224:I224"/>
    <mergeCell ref="F225:I225"/>
    <mergeCell ref="F226:I226"/>
    <mergeCell ref="F227:I227"/>
    <mergeCell ref="F228:I228"/>
    <mergeCell ref="F217:I217"/>
    <mergeCell ref="F218:I218"/>
    <mergeCell ref="F219:I219"/>
    <mergeCell ref="F220:I220"/>
    <mergeCell ref="F221:I221"/>
    <mergeCell ref="F222:I222"/>
    <mergeCell ref="F211:I211"/>
    <mergeCell ref="F212:I212"/>
    <mergeCell ref="F213:I213"/>
    <mergeCell ref="F214:I214"/>
    <mergeCell ref="F215:I215"/>
    <mergeCell ref="F216:I216"/>
    <mergeCell ref="F205:I205"/>
    <mergeCell ref="F206:I206"/>
    <mergeCell ref="F207:I207"/>
    <mergeCell ref="F208:I208"/>
    <mergeCell ref="F209:I209"/>
    <mergeCell ref="F210:I210"/>
    <mergeCell ref="F199:I199"/>
    <mergeCell ref="F200:I200"/>
    <mergeCell ref="F201:I201"/>
    <mergeCell ref="F202:I202"/>
    <mergeCell ref="F203:I203"/>
    <mergeCell ref="F204:I204"/>
    <mergeCell ref="F193:I193"/>
    <mergeCell ref="F194:I194"/>
    <mergeCell ref="F195:I195"/>
    <mergeCell ref="F196:I196"/>
    <mergeCell ref="F197:I197"/>
    <mergeCell ref="F198:I198"/>
    <mergeCell ref="F187:I187"/>
    <mergeCell ref="F188:I188"/>
    <mergeCell ref="F189:I189"/>
    <mergeCell ref="F190:I190"/>
    <mergeCell ref="F191:I191"/>
    <mergeCell ref="F192:I192"/>
    <mergeCell ref="F181:I181"/>
    <mergeCell ref="F182:I182"/>
    <mergeCell ref="F183:I183"/>
    <mergeCell ref="F184:I184"/>
    <mergeCell ref="F185:I185"/>
    <mergeCell ref="F186:I186"/>
    <mergeCell ref="F175:I175"/>
    <mergeCell ref="F176:I176"/>
    <mergeCell ref="F177:I177"/>
    <mergeCell ref="F178:I178"/>
    <mergeCell ref="F179:I179"/>
    <mergeCell ref="F180:I180"/>
    <mergeCell ref="F6:I6"/>
    <mergeCell ref="F7:I7"/>
    <mergeCell ref="F8:I8"/>
    <mergeCell ref="F9:I9"/>
    <mergeCell ref="F10:I10"/>
    <mergeCell ref="F169:I169"/>
    <mergeCell ref="F170:I170"/>
    <mergeCell ref="F171:I171"/>
    <mergeCell ref="F172:I172"/>
    <mergeCell ref="F173:I173"/>
    <mergeCell ref="F174:I174"/>
    <mergeCell ref="F163:I163"/>
    <mergeCell ref="F164:I164"/>
    <mergeCell ref="F165:I165"/>
    <mergeCell ref="F166:I166"/>
    <mergeCell ref="F167:I167"/>
    <mergeCell ref="F168:I168"/>
    <mergeCell ref="F24:I24"/>
    <mergeCell ref="F23:I23"/>
    <mergeCell ref="F25:I25"/>
    <mergeCell ref="F26:I26"/>
    <mergeCell ref="F27:I27"/>
    <mergeCell ref="F162:I162"/>
    <mergeCell ref="F28:I28"/>
    <mergeCell ref="F29:I29"/>
    <mergeCell ref="F32:I32"/>
    <mergeCell ref="F33:I33"/>
    <mergeCell ref="F34:I34"/>
    <mergeCell ref="F35:I35"/>
    <mergeCell ref="F36:I36"/>
    <mergeCell ref="F37:I37"/>
    <mergeCell ref="F38:I38"/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  <mergeCell ref="F2158:I2158"/>
    <mergeCell ref="F2159:I2159"/>
    <mergeCell ref="F2160:I2160"/>
    <mergeCell ref="F2161:I2161"/>
    <mergeCell ref="F2153:I2153"/>
    <mergeCell ref="F2154:I2154"/>
    <mergeCell ref="F2155:I2155"/>
    <mergeCell ref="F17:I17"/>
    <mergeCell ref="F18:I18"/>
    <mergeCell ref="F19:I19"/>
    <mergeCell ref="F20:I20"/>
    <mergeCell ref="F21:I21"/>
    <mergeCell ref="F22:I22"/>
    <mergeCell ref="F11:I11"/>
    <mergeCell ref="F12:I12"/>
    <mergeCell ref="F13:I13"/>
    <mergeCell ref="F14:I14"/>
    <mergeCell ref="F15:I15"/>
    <mergeCell ref="F16:I16"/>
    <mergeCell ref="A5:B5"/>
    <mergeCell ref="F1534:I1534"/>
    <mergeCell ref="F1571:I1571"/>
  </mergeCells>
  <conditionalFormatting sqref="A5">
    <cfRule type="expression" dxfId="3" priority="1" stopIfTrue="1">
      <formula>LEN(TRIM(A5))=0</formula>
    </cfRule>
  </conditionalFormatting>
  <conditionalFormatting sqref="B1371:B1385">
    <cfRule type="expression" dxfId="3" priority="2" stopIfTrue="1">
      <formula>LEN(TRIM(A5))=0</formula>
    </cfRule>
  </conditionalFormatting>
  <printOptions gridLines="false" gridLinesSet="true"/>
  <pageMargins left="0.39370078740157" right="0.23622047244094" top="0.86" bottom="0.5" header="0.72" footer="0.31496062992126"/>
  <pageSetup paperSize="5" orientation="landscape" scale="75" fitToHeight="0" fitToWidth="1" r:id="rId1"/>
  <headerFooter differentOddEven="false" differentFirst="false" scaleWithDoc="true" alignWithMargins="true">
    <oddHeader/>
    <oddFooter>&amp;CPage &amp;P of 89</oddFooter>
    <evenHeader/>
    <evenFooter/>
    <firstHeader/>
    <firstFooter/>
  </headerFooter>
  <drawing r:id="rId2"/>
  <legacyDrawing r:id="rId_comments_vml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8"/>
  <sheetViews>
    <sheetView tabSelected="0" workbookViewId="0" showGridLines="true" showRowColHeaders="1">
      <selection activeCell="H37" sqref="H37"/>
    </sheetView>
  </sheetViews>
  <sheetFormatPr defaultRowHeight="14.4" outlineLevelRow="0" outlineLevelCol="0"/>
  <cols>
    <col min="1" max="1" width="7.28515625" customWidth="true" style="0"/>
    <col min="2" max="2" width="42.140625" customWidth="true" style="0"/>
    <col min="3" max="3" width="15.42578125" customWidth="true" style="57"/>
    <col min="4" max="4" width="20.42578125" customWidth="true" style="57"/>
    <col min="6" max="6" width="30.140625" customWidth="true" style="0"/>
    <col min="7" max="7" width="22" customWidth="true" style="57"/>
    <col min="8" max="8" width="11.5703125" customWidth="true" style="57"/>
    <col min="9" max="9" width="11.85546875" customWidth="true" style="0"/>
  </cols>
  <sheetData>
    <row r="4" spans="1:9">
      <c r="C4" s="207" t="s">
        <v>3303</v>
      </c>
      <c r="D4" s="207" t="s">
        <v>3304</v>
      </c>
    </row>
    <row r="5" spans="1:9">
      <c r="A5" s="208" t="s">
        <v>3305</v>
      </c>
      <c r="C5" s="57">
        <v>33400000</v>
      </c>
    </row>
    <row r="6" spans="1:9">
      <c r="A6" s="208" t="s">
        <v>3306</v>
      </c>
      <c r="C6" s="210" t="s">
        <v>3307</v>
      </c>
    </row>
    <row r="7" spans="1:9">
      <c r="A7" s="208" t="s">
        <v>3308</v>
      </c>
      <c r="C7" s="211"/>
    </row>
    <row r="8" spans="1:9">
      <c r="A8" t="s">
        <v>945</v>
      </c>
      <c r="C8" s="57">
        <v>10340000</v>
      </c>
      <c r="D8" s="57">
        <v>10400000</v>
      </c>
      <c r="F8" s="213" t="s">
        <v>2367</v>
      </c>
      <c r="G8" s="57">
        <v>33500</v>
      </c>
    </row>
    <row r="9" spans="1:9">
      <c r="A9" s="208" t="s">
        <v>3309</v>
      </c>
      <c r="C9" s="57">
        <v>86435</v>
      </c>
      <c r="F9" s="214" t="s">
        <v>2371</v>
      </c>
      <c r="G9" s="57">
        <v>49500</v>
      </c>
    </row>
    <row r="10" spans="1:9" customHeight="1" ht="25.5">
      <c r="A10" s="208" t="s">
        <v>3310</v>
      </c>
      <c r="C10" s="210" t="s">
        <v>3307</v>
      </c>
      <c r="F10" s="214" t="s">
        <v>2374</v>
      </c>
      <c r="G10" s="57">
        <v>70000</v>
      </c>
    </row>
    <row r="11" spans="1:9">
      <c r="A11" s="208" t="s">
        <v>3311</v>
      </c>
      <c r="C11" s="212"/>
      <c r="F11" s="214" t="s">
        <v>2380</v>
      </c>
      <c r="G11" s="57">
        <v>98000</v>
      </c>
    </row>
    <row r="12" spans="1:9" customHeight="1" ht="38.25">
      <c r="A12" s="208" t="s">
        <v>3312</v>
      </c>
      <c r="C12" s="211"/>
      <c r="F12" s="214" t="s">
        <v>2383</v>
      </c>
      <c r="G12" s="57">
        <v>280550</v>
      </c>
    </row>
    <row r="13" spans="1:9" customHeight="1" ht="89.25">
      <c r="A13" s="208" t="s">
        <v>2525</v>
      </c>
      <c r="C13" s="210"/>
      <c r="F13" s="214" t="s">
        <v>2391</v>
      </c>
      <c r="G13" s="57">
        <v>85560</v>
      </c>
    </row>
    <row r="14" spans="1:9">
      <c r="A14" s="208" t="s">
        <v>3313</v>
      </c>
      <c r="C14" s="210" t="s">
        <v>3307</v>
      </c>
      <c r="F14" s="215" t="s">
        <v>2393</v>
      </c>
      <c r="G14" s="57">
        <v>36000</v>
      </c>
    </row>
    <row r="15" spans="1:9" customHeight="1" ht="38.25">
      <c r="A15" s="208" t="s">
        <v>3314</v>
      </c>
      <c r="F15" s="214" t="s">
        <v>2395</v>
      </c>
      <c r="G15" s="57">
        <v>219000</v>
      </c>
    </row>
    <row r="16" spans="1:9" customHeight="1" ht="25.5">
      <c r="A16" s="208" t="s">
        <v>3315</v>
      </c>
      <c r="C16" s="210" t="s">
        <v>3307</v>
      </c>
      <c r="F16" s="214" t="s">
        <v>2399</v>
      </c>
      <c r="G16" s="57">
        <v>382700</v>
      </c>
    </row>
    <row r="17" spans="1:9" customHeight="1" ht="38.25">
      <c r="A17" t="s">
        <v>3316</v>
      </c>
      <c r="C17" s="210" t="s">
        <v>3307</v>
      </c>
      <c r="F17" s="214" t="s">
        <v>2401</v>
      </c>
      <c r="G17" s="57">
        <v>82500</v>
      </c>
    </row>
    <row r="18" spans="1:9" customHeight="1" ht="51.75">
      <c r="A18" t="s">
        <v>3317</v>
      </c>
      <c r="C18" s="210" t="s">
        <v>3307</v>
      </c>
      <c r="F18" s="216" t="s">
        <v>2411</v>
      </c>
      <c r="G18" s="57">
        <v>80450</v>
      </c>
    </row>
    <row r="19" spans="1:9" customHeight="1" ht="38.25">
      <c r="A19" t="s">
        <v>3318</v>
      </c>
      <c r="C19" s="210" t="s">
        <v>3307</v>
      </c>
      <c r="F19" s="217" t="s">
        <v>2414</v>
      </c>
      <c r="G19" s="57">
        <v>530000</v>
      </c>
    </row>
    <row r="20" spans="1:9" customHeight="1" ht="51">
      <c r="A20" t="s">
        <v>3319</v>
      </c>
      <c r="F20" s="214" t="s">
        <v>2418</v>
      </c>
      <c r="G20" s="57">
        <v>255500</v>
      </c>
    </row>
    <row r="21" spans="1:9" customHeight="1" ht="25.5">
      <c r="A21" t="s">
        <v>493</v>
      </c>
      <c r="F21" s="214" t="s">
        <v>2423</v>
      </c>
      <c r="G21" s="57">
        <v>220000</v>
      </c>
    </row>
    <row r="22" spans="1:9" customHeight="1" ht="51">
      <c r="A22" t="s">
        <v>3320</v>
      </c>
      <c r="C22" s="210" t="s">
        <v>3307</v>
      </c>
      <c r="F22" s="217" t="s">
        <v>2425</v>
      </c>
      <c r="G22" s="57">
        <v>311000</v>
      </c>
    </row>
    <row r="23" spans="1:9" customHeight="1" ht="38.25">
      <c r="A23" t="s">
        <v>3321</v>
      </c>
      <c r="C23" s="210" t="s">
        <v>3307</v>
      </c>
      <c r="F23" s="217" t="s">
        <v>2427</v>
      </c>
      <c r="G23" s="57">
        <v>414000</v>
      </c>
    </row>
    <row r="24" spans="1:9" customHeight="1" ht="25.5">
      <c r="A24" t="s">
        <v>212</v>
      </c>
      <c r="C24" s="210" t="s">
        <v>3307</v>
      </c>
      <c r="F24" s="214" t="s">
        <v>610</v>
      </c>
      <c r="G24" s="57">
        <v>91850</v>
      </c>
    </row>
    <row r="25" spans="1:9" customHeight="1" ht="141">
      <c r="A25" t="s">
        <v>3322</v>
      </c>
      <c r="C25" s="210" t="s">
        <v>3307</v>
      </c>
      <c r="F25" s="218" t="s">
        <v>2445</v>
      </c>
      <c r="G25" s="57">
        <v>1404000</v>
      </c>
    </row>
    <row r="26" spans="1:9" customHeight="1" ht="38.25">
      <c r="A26" t="s">
        <v>348</v>
      </c>
      <c r="F26" s="215" t="s">
        <v>2465</v>
      </c>
      <c r="G26" s="57">
        <v>39000</v>
      </c>
    </row>
    <row r="27" spans="1:9" customHeight="1" ht="26.25">
      <c r="A27" t="s">
        <v>3323</v>
      </c>
      <c r="C27" s="210" t="s">
        <v>3307</v>
      </c>
      <c r="F27" s="219" t="s">
        <v>640</v>
      </c>
      <c r="G27" s="57">
        <v>225400</v>
      </c>
    </row>
    <row r="28" spans="1:9">
      <c r="A28" t="s">
        <v>355</v>
      </c>
      <c r="F28" s="215" t="s">
        <v>2468</v>
      </c>
      <c r="G28" s="57">
        <v>322600</v>
      </c>
    </row>
    <row r="29" spans="1:9">
      <c r="A29" t="s">
        <v>791</v>
      </c>
      <c r="F29" s="214" t="s">
        <v>2469</v>
      </c>
      <c r="G29" s="57">
        <v>580500</v>
      </c>
    </row>
    <row r="30" spans="1:9" customHeight="1" ht="26.25">
      <c r="B30" s="208" t="s">
        <v>3324</v>
      </c>
      <c r="C30" s="57">
        <f>120000+919500+1089956</f>
        <v>2129456</v>
      </c>
      <c r="F30" s="209" t="s">
        <v>3325</v>
      </c>
      <c r="G30" s="57">
        <v>144000</v>
      </c>
      <c r="I30" s="57">
        <v>144000</v>
      </c>
    </row>
    <row r="31" spans="1:9" customHeight="1" ht="26.25">
      <c r="A31" t="s">
        <v>3326</v>
      </c>
      <c r="F31" s="218" t="s">
        <v>2475</v>
      </c>
      <c r="G31" s="57">
        <v>25970</v>
      </c>
      <c r="I31" s="57">
        <v>25970</v>
      </c>
    </row>
    <row r="32" spans="1:9" customHeight="1" ht="25.5">
      <c r="A32" t="s">
        <v>3327</v>
      </c>
      <c r="F32" s="215" t="s">
        <v>2476</v>
      </c>
      <c r="G32" s="57">
        <v>84500</v>
      </c>
      <c r="I32" s="57">
        <v>84500</v>
      </c>
    </row>
    <row r="33" spans="1:9" customHeight="1" ht="26.25">
      <c r="A33" t="s">
        <v>3328</v>
      </c>
      <c r="F33" s="220" t="s">
        <v>2478</v>
      </c>
      <c r="G33" s="57">
        <v>118000</v>
      </c>
    </row>
    <row r="34" spans="1:9" customHeight="1" ht="26.25">
      <c r="A34" t="s">
        <v>3329</v>
      </c>
      <c r="F34" s="221" t="s">
        <v>2484</v>
      </c>
      <c r="G34" s="57">
        <v>10320</v>
      </c>
    </row>
    <row r="35" spans="1:9">
      <c r="A35" t="s">
        <v>488</v>
      </c>
      <c r="G35" s="57">
        <f>SUM(G8:G34)</f>
        <v>6194400</v>
      </c>
    </row>
    <row r="36" spans="1:9">
      <c r="A36" t="s">
        <v>2675</v>
      </c>
      <c r="G36" s="57">
        <v>6338400</v>
      </c>
    </row>
    <row r="37" spans="1:9">
      <c r="A37" t="s">
        <v>3330</v>
      </c>
      <c r="G37" s="57">
        <f>G35-G36</f>
        <v>-144000</v>
      </c>
    </row>
    <row r="38" spans="1:9">
      <c r="A38" t="s">
        <v>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15.140625" customWidth="true" style="0"/>
    <col min="2" max="2" width="14.5703125" customWidth="true" style="57"/>
    <col min="3" max="3" width="14.5703125" customWidth="true" style="57"/>
    <col min="4" max="4" width="14.5703125" customWidth="true" style="57"/>
    <col min="5" max="5" width="14.5703125" customWidth="true" style="57"/>
    <col min="6" max="6" width="14.5703125" customWidth="true" style="57"/>
    <col min="7" max="7" width="14.5703125" customWidth="true" style="57"/>
    <col min="8" max="8" width="14.5703125" customWidth="true" style="57"/>
    <col min="9" max="9" width="14.5703125" customWidth="true" style="57"/>
    <col min="10" max="10" width="14.5703125" customWidth="true" style="57"/>
  </cols>
  <sheetData>
    <row r="2" spans="1:10" customHeight="1" ht="60">
      <c r="A2" s="56"/>
      <c r="B2" s="63" t="s">
        <v>18</v>
      </c>
      <c r="C2" s="64" t="s">
        <v>3331</v>
      </c>
      <c r="D2" s="64" t="s">
        <v>3332</v>
      </c>
      <c r="E2" s="64" t="s">
        <v>3333</v>
      </c>
      <c r="F2" s="64" t="s">
        <v>3334</v>
      </c>
      <c r="G2" s="64" t="s">
        <v>3335</v>
      </c>
      <c r="H2" s="64" t="s">
        <v>3336</v>
      </c>
      <c r="I2" s="64" t="s">
        <v>3337</v>
      </c>
      <c r="J2" s="64" t="s">
        <v>16</v>
      </c>
    </row>
    <row r="3" spans="1:10">
      <c r="A3" t="s">
        <v>3338</v>
      </c>
      <c r="B3" s="57">
        <v>12183888.4</v>
      </c>
      <c r="C3" s="57">
        <v>15910266.5</v>
      </c>
      <c r="D3" s="57">
        <v>6392880</v>
      </c>
      <c r="E3" s="57">
        <v>2445000</v>
      </c>
      <c r="F3" s="57">
        <v>8622796</v>
      </c>
      <c r="G3" s="57">
        <v>1350000</v>
      </c>
      <c r="H3" s="57">
        <v>112000</v>
      </c>
      <c r="I3" s="57">
        <v>450000</v>
      </c>
    </row>
    <row r="4" spans="1:10">
      <c r="A4" t="s">
        <v>3339</v>
      </c>
      <c r="B4" s="57">
        <v>2178405</v>
      </c>
      <c r="C4" s="57">
        <v>2573287.3</v>
      </c>
      <c r="D4" s="57">
        <v>367200</v>
      </c>
      <c r="E4" s="57">
        <v>310000</v>
      </c>
      <c r="F4" s="57">
        <v>1000000</v>
      </c>
      <c r="H4" s="57">
        <v>12000</v>
      </c>
    </row>
    <row r="5" spans="1:10">
      <c r="A5" t="s">
        <v>3340</v>
      </c>
      <c r="B5" s="57">
        <v>2546927.5</v>
      </c>
      <c r="C5" s="57">
        <v>9275297</v>
      </c>
      <c r="D5" s="57">
        <v>4916871.44</v>
      </c>
      <c r="E5" s="57">
        <v>9275000</v>
      </c>
      <c r="F5" s="57">
        <v>410000</v>
      </c>
      <c r="H5" s="57">
        <v>12300</v>
      </c>
      <c r="I5" s="57">
        <v>15000</v>
      </c>
    </row>
    <row r="6" spans="1:10">
      <c r="A6" s="58" t="s">
        <v>3341</v>
      </c>
    </row>
    <row r="7" spans="1:10">
      <c r="A7" t="s">
        <v>3342</v>
      </c>
      <c r="B7" s="57">
        <v>90646</v>
      </c>
      <c r="C7" s="57">
        <v>118174</v>
      </c>
      <c r="H7" s="57">
        <v>2000</v>
      </c>
      <c r="I7" s="57">
        <v>1500</v>
      </c>
    </row>
    <row r="8" spans="1:10">
      <c r="A8" s="59" t="s">
        <v>3343</v>
      </c>
      <c r="B8" s="57">
        <v>5000</v>
      </c>
    </row>
    <row r="9" spans="1:10">
      <c r="A9" s="59" t="s">
        <v>3344</v>
      </c>
      <c r="B9" s="57">
        <v>10000</v>
      </c>
      <c r="C9" s="57">
        <v>8000</v>
      </c>
    </row>
    <row r="10" spans="1:10">
      <c r="A10" s="59" t="s">
        <v>3345</v>
      </c>
      <c r="B10" s="57">
        <v>10000</v>
      </c>
      <c r="C10" s="57">
        <v>20000</v>
      </c>
    </row>
    <row r="11" spans="1:10">
      <c r="A11" s="59" t="s">
        <v>3346</v>
      </c>
      <c r="B11" s="57">
        <v>50000</v>
      </c>
      <c r="C11" s="57">
        <v>30000</v>
      </c>
      <c r="D11" s="57">
        <v>5000</v>
      </c>
    </row>
    <row r="12" spans="1:10">
      <c r="A12" s="59" t="s">
        <v>3347</v>
      </c>
      <c r="B12" s="57">
        <v>80000</v>
      </c>
      <c r="C12" s="57">
        <v>60000</v>
      </c>
      <c r="D12" s="57">
        <v>20000</v>
      </c>
    </row>
    <row r="13" spans="1:10">
      <c r="A13" s="59" t="s">
        <v>3348</v>
      </c>
      <c r="B13" s="57">
        <v>30000</v>
      </c>
      <c r="C13" s="57">
        <v>30000</v>
      </c>
    </row>
    <row r="14" spans="1:10">
      <c r="A14" s="59" t="s">
        <v>3349</v>
      </c>
      <c r="B14" s="57">
        <v>45002</v>
      </c>
      <c r="C14" s="57">
        <v>25000</v>
      </c>
      <c r="E14" s="57">
        <v>12000</v>
      </c>
    </row>
    <row r="15" spans="1:10">
      <c r="A15" s="59" t="s">
        <v>221</v>
      </c>
      <c r="B15" s="57">
        <v>200000</v>
      </c>
      <c r="C15" s="57">
        <v>350000</v>
      </c>
      <c r="D15" s="57">
        <v>1200000</v>
      </c>
      <c r="F15" s="57">
        <v>370000</v>
      </c>
    </row>
    <row r="16" spans="1:10">
      <c r="A16" s="60" t="s">
        <v>3350</v>
      </c>
    </row>
    <row r="17" spans="1:10">
      <c r="A17" s="59" t="s">
        <v>3351</v>
      </c>
      <c r="E17" s="57">
        <v>19000</v>
      </c>
    </row>
    <row r="18" spans="1:10">
      <c r="A18" s="59" t="s">
        <v>3352</v>
      </c>
      <c r="B18" s="57">
        <v>30000</v>
      </c>
      <c r="C18" s="57">
        <v>50000</v>
      </c>
      <c r="D18" s="57">
        <v>100000</v>
      </c>
    </row>
    <row r="19" spans="1:10">
      <c r="A19" s="59" t="s">
        <v>3353</v>
      </c>
      <c r="B19" s="57">
        <v>80000</v>
      </c>
      <c r="C19" s="57">
        <v>100000</v>
      </c>
      <c r="D19" s="57">
        <v>350000</v>
      </c>
      <c r="E19" s="57">
        <v>415000</v>
      </c>
      <c r="G19" s="57">
        <v>200000</v>
      </c>
    </row>
    <row r="20" spans="1:10">
      <c r="A20" s="59" t="s">
        <v>3354</v>
      </c>
      <c r="J20" s="57">
        <v>5000000</v>
      </c>
    </row>
    <row r="21" spans="1:10" s="61" customFormat="1">
      <c r="B21" s="62">
        <f>SUM(B3:B20)</f>
        <v>17539868.9</v>
      </c>
      <c r="C21" s="62">
        <f>SUM(C3:C20)</f>
        <v>28550024.8</v>
      </c>
      <c r="D21" s="62">
        <f>SUM(D3:D20)</f>
        <v>13351951.44</v>
      </c>
      <c r="E21" s="62">
        <f>SUM(E3:E20)</f>
        <v>12476000</v>
      </c>
      <c r="F21" s="62">
        <f>SUM(F3:F20)</f>
        <v>10402796</v>
      </c>
      <c r="G21" s="62">
        <f>SUM(G3:G20)</f>
        <v>1550000</v>
      </c>
      <c r="H21" s="62">
        <f>SUM(H3:H20)</f>
        <v>138300</v>
      </c>
      <c r="I21" s="62">
        <f>SUM(I3:I20)</f>
        <v>466500</v>
      </c>
      <c r="J21" s="62">
        <f>SUM(J3:J20)</f>
        <v>5000000</v>
      </c>
    </row>
    <row r="33" spans="1:10">
      <c r="B33" s="65">
        <v>300000</v>
      </c>
      <c r="C33" s="57">
        <v>800000</v>
      </c>
    </row>
    <row r="34" spans="1:10">
      <c r="B34" s="66">
        <v>1060000</v>
      </c>
      <c r="C34" s="57">
        <v>50000</v>
      </c>
    </row>
    <row r="35" spans="1:10">
      <c r="B35" s="65">
        <v>375000</v>
      </c>
      <c r="C35" s="57">
        <v>60000</v>
      </c>
    </row>
    <row r="36" spans="1:10">
      <c r="B36" s="65">
        <v>380000</v>
      </c>
      <c r="C36" s="57">
        <v>176000</v>
      </c>
    </row>
    <row r="37" spans="1:10">
      <c r="C37" s="57">
        <v>86000</v>
      </c>
    </row>
    <row r="43" spans="1:10">
      <c r="B43" s="57">
        <f>SUM(B33:B42)</f>
        <v>2115000</v>
      </c>
      <c r="C43" s="57">
        <f>SUM(C33:C42)</f>
        <v>1172000</v>
      </c>
      <c r="D43" s="57">
        <f>SUM(D33:D42)</f>
        <v>0</v>
      </c>
      <c r="E43" s="57">
        <f>SUM(E33:E42)</f>
        <v>0</v>
      </c>
      <c r="F43" s="57">
        <f>SUM(F33:F42)</f>
        <v>0</v>
      </c>
      <c r="G43" s="57">
        <f>SUM(G33:G42)</f>
        <v>0</v>
      </c>
      <c r="H43" s="57">
        <f>SUM(H33:H42)</f>
        <v>0</v>
      </c>
      <c r="I43" s="57">
        <f>SUM(I33:I42)</f>
        <v>0</v>
      </c>
      <c r="J43" s="57">
        <f>SUM(J33:J42)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" right="0.7" top="0.75" bottom="0.75" header="0.3" footer="0.3"/>
  <pageSetup paperSize="10000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  2023</vt:lpstr>
      <vt:lpstr>APP  2024</vt:lpstr>
      <vt:lpstr>APP  2025</vt:lpstr>
      <vt:lpstr>APP  2025-joy</vt:lpstr>
      <vt:lpstr>APP  2025-joy (2)</vt:lpstr>
      <vt:lpstr>Sheet1</vt:lpstr>
      <vt:lpstr>Sheet2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BUDGET WS 2023</cp:lastModifiedBy>
  <dcterms:created xsi:type="dcterms:W3CDTF">2023-01-31T22:12:22+08:00</dcterms:created>
  <dcterms:modified xsi:type="dcterms:W3CDTF">2025-03-07T18:26:33+08:00</dcterms:modified>
  <dc:title/>
  <dc:description/>
  <dc:subject/>
  <cp:keywords/>
  <cp:category/>
</cp:coreProperties>
</file>