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false"/>
  <bookViews>
    <workbookView activeTab="0" autoFilterDateGrouping="true" firstSheet="0" minimized="false" showHorizontalScroll="true" showSheetTabs="true" showVerticalScroll="true" tabRatio="600" visibility="visible"/>
  </bookViews>
  <sheets>
    <sheet name="Q1 2025" sheetId="1" r:id="rId4"/>
    <sheet name="Q4 2024" sheetId="2" r:id="rId5"/>
    <sheet name="Q3 2024" sheetId="3" r:id="rId6"/>
    <sheet name="Q2 2024" sheetId="4" r:id="rId7"/>
    <sheet name="Q1 2024" sheetId="5" r:id="rId8"/>
  </sheets>
  <definedNames>
    <definedName name="_xlnm.Print_Titles" localSheetId="0">'Q1 2025'!$1:$6</definedName>
    <definedName name="_xlnm.Print_Area" localSheetId="0">'Q1 2025'!$A$1:$G$68</definedName>
    <definedName name="_xlnm.Print_Titles" localSheetId="1">'Q4 2024'!$1:$6</definedName>
    <definedName name="_xlnm.Print_Area" localSheetId="1">'Q4 2024'!$A$1:$G$70</definedName>
    <definedName name="_xlnm.Print_Titles" localSheetId="2">'Q3 2024'!$1:$6</definedName>
    <definedName name="_xlnm.Print_Area" localSheetId="2">'Q3 2024'!$A$1:$G$69</definedName>
    <definedName name="_xlnm.Print_Titles" localSheetId="3">'Q2 2024'!$1:$6</definedName>
    <definedName name="_xlnm.Print_Area" localSheetId="3">'Q2 2024'!$A$1:$G$69</definedName>
    <definedName name="_xlnm.Print_Titles" localSheetId="4">'Q1 2024'!$1:$6</definedName>
    <definedName name="_xlnm.Print_Area" localSheetId="4">'Q1 2024'!$A$1:$G$68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<sst xmlns="http://schemas.openxmlformats.org/spreadsheetml/2006/main" uniqueCount="64">
  <si>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FDP Form 9 - Statement of Cash Flow</t>
  </si>
  <si>
    <t>(BLGF Memorandum Circular No. 09 - 2012 dated February 21, 2012, Annex 2)</t>
  </si>
  <si>
    <t>STATEMENT OF CASH FLOWS</t>
  </si>
  <si>
    <t>ALL FUNDS</t>
  </si>
  <si>
    <r>
      <t xml:space="preserve">REGION:     </t>
    </r>
    <r>
      <rPr>
        <rFont val="Times New Roman"/>
        <b val="true"/>
        <i val="false"/>
        <strike val="false"/>
        <color rgb="FF000000"/>
        <sz val="12"/>
        <u val="single"/>
      </rPr>
      <t xml:space="preserve">          I         </t>
    </r>
  </si>
  <si>
    <r>
      <t xml:space="preserve">      CALENDAR YEAR:  </t>
    </r>
    <r>
      <rPr>
        <rFont val="Times New Roman"/>
        <b val="true"/>
        <i val="false"/>
        <strike val="false"/>
        <color rgb="FF000000"/>
        <sz val="12"/>
        <u val="single"/>
      </rPr>
      <t xml:space="preserve">    2025__</t>
    </r>
  </si>
  <si>
    <r>
      <t xml:space="preserve">PROVINCE:     </t>
    </r>
    <r>
      <rPr>
        <rFont val="Times New Roman"/>
        <b val="true"/>
        <i val="false"/>
        <strike val="false"/>
        <color rgb="FF000000"/>
        <sz val="12"/>
        <u val="single"/>
      </rPr>
      <t xml:space="preserve">    ILOCOS NORTE    </t>
    </r>
  </si>
  <si>
    <r>
      <t xml:space="preserve">      QUARTER:    </t>
    </r>
    <r>
      <rPr>
        <rFont val="Times New Roman"/>
        <b val="true"/>
        <i val="false"/>
        <strike val="false"/>
        <color rgb="FF000000"/>
        <sz val="12"/>
        <u val="single"/>
      </rPr>
      <t xml:space="preserve">     1     </t>
    </r>
  </si>
  <si>
    <r>
      <t xml:space="preserve">CITY/MUNICIPALITY:  </t>
    </r>
    <r>
      <rPr>
        <rFont val="Times New Roman"/>
        <b val="true"/>
        <i val="false"/>
        <strike val="false"/>
        <color rgb="FF000000"/>
        <sz val="12"/>
        <u val="single"/>
      </rPr>
      <t xml:space="preserve">     CITY OF BATAC    </t>
    </r>
  </si>
  <si>
    <t>Cash Flows from Operating Activities:</t>
  </si>
  <si>
    <t>Cash Inflows:</t>
  </si>
  <si>
    <t>JULY</t>
  </si>
  <si>
    <t>AUG</t>
  </si>
  <si>
    <t>SEPT</t>
  </si>
  <si>
    <t>TOTAL</t>
  </si>
  <si>
    <t>Collection from Taxpayers</t>
  </si>
  <si>
    <t>Share from Internal Revenue Collections</t>
  </si>
  <si>
    <t>Receipts from Sale of Goods or Services</t>
  </si>
  <si>
    <t>Interest Income</t>
  </si>
  <si>
    <t xml:space="preserve">Dividend Income </t>
  </si>
  <si>
    <t>Other Receipts</t>
  </si>
  <si>
    <t>Total Cash Inflows</t>
  </si>
  <si>
    <t>Cash Outflows:</t>
  </si>
  <si>
    <t>Payments:</t>
  </si>
  <si>
    <t>To Suppliers/Creditors</t>
  </si>
  <si>
    <t>To Employees</t>
  </si>
  <si>
    <t>Other Expenses</t>
  </si>
  <si>
    <t>Total Cash Outflows</t>
  </si>
  <si>
    <t>Net Cash from Operating Activities</t>
  </si>
  <si>
    <t>Cash Flows from Investing Activities</t>
  </si>
  <si>
    <t>From Sale of Property, Plant and Equipment</t>
  </si>
  <si>
    <t>From Sale of Debt Securities of Other Entities</t>
  </si>
  <si>
    <t>From Collection of Principal on Loans</t>
  </si>
  <si>
    <t>to Other Entities</t>
  </si>
  <si>
    <t>To Purchase Property, Plant &amp; Equipment</t>
  </si>
  <si>
    <t>To Purchase Debt Securities of Other Entities</t>
  </si>
  <si>
    <t>To Grant/Make Loans to Other Entities</t>
  </si>
  <si>
    <t>Net Cash from Investing Activities</t>
  </si>
  <si>
    <t>Cash Flows from Financing Activities</t>
  </si>
  <si>
    <t>From Issuance of Debt Securities</t>
  </si>
  <si>
    <t>From Acquisition of Loan</t>
  </si>
  <si>
    <t>Retirement/Redemption of Debt Securities</t>
  </si>
  <si>
    <t>Payment of Loan Amortization</t>
  </si>
  <si>
    <t>Net Cash from Financing Activities</t>
  </si>
  <si>
    <t xml:space="preserve">Net Increase in Cash </t>
  </si>
  <si>
    <t>Cash Beginning of the Period, January 1, 2025</t>
  </si>
  <si>
    <t>Cash at the End of the Period, March 31, 2025</t>
  </si>
  <si>
    <t>We hereby certify that we have reviewed the contents and hereby attest to the veracity and correctness of the data or information contained in this document.</t>
  </si>
  <si>
    <t>JOSELLE MARIYA C. ARCIBAL</t>
  </si>
  <si>
    <t>ENGR. ALBERT D. CHUA</t>
  </si>
  <si>
    <t>City Accountant</t>
  </si>
  <si>
    <t>City Mayor</t>
  </si>
  <si>
    <r>
      <t xml:space="preserve">      CALENDAR YEAR:  </t>
    </r>
    <r>
      <rPr>
        <rFont val="Times New Roman"/>
        <b val="true"/>
        <i val="false"/>
        <strike val="false"/>
        <color rgb="FF000000"/>
        <sz val="12"/>
        <u val="single"/>
      </rPr>
      <t xml:space="preserve">    2024__</t>
    </r>
  </si>
  <si>
    <r>
      <t xml:space="preserve">      QUARTER:    </t>
    </r>
    <r>
      <rPr>
        <rFont val="Times New Roman"/>
        <b val="true"/>
        <i val="false"/>
        <strike val="false"/>
        <color rgb="FF000000"/>
        <sz val="12"/>
        <u val="single"/>
      </rPr>
      <t xml:space="preserve">     4     </t>
    </r>
  </si>
  <si>
    <t>Other Share from National Taxes</t>
  </si>
  <si>
    <t>Interest Expense</t>
  </si>
  <si>
    <t>Cash Beginning of the Period, January 1, 2024</t>
  </si>
  <si>
    <t>Cash at the End of the Period, December 31, 2024</t>
  </si>
  <si>
    <r>
      <t xml:space="preserve">      QUARTER:    </t>
    </r>
    <r>
      <rPr>
        <rFont val="Times New Roman"/>
        <b val="true"/>
        <i val="false"/>
        <strike val="false"/>
        <color rgb="FF000000"/>
        <sz val="12"/>
        <u val="single"/>
      </rPr>
      <t xml:space="preserve">     3     </t>
    </r>
  </si>
  <si>
    <t>Cash at the End of the Period, September 30, 2024</t>
  </si>
  <si>
    <r>
      <t xml:space="preserve">      QUARTER:    </t>
    </r>
    <r>
      <rPr>
        <rFont val="Times New Roman"/>
        <b val="true"/>
        <i val="false"/>
        <strike val="false"/>
        <color rgb="FF000000"/>
        <sz val="12"/>
        <u val="single"/>
      </rPr>
      <t xml:space="preserve">     2     </t>
    </r>
  </si>
  <si>
    <t>Cash at the End of the Period, June 30, 2024</t>
  </si>
  <si>
    <t>Accountant III, Acting City Accountant</t>
  </si>
  <si>
    <t>Cash at the End of the Period,March 31, 2024</t>
  </si>
</sst>
</file>

<file path=xl/styles.xml><?xml version="1.0" encoding="utf-8"?>
<styleSheet xmlns="http://schemas.openxmlformats.org/spreadsheetml/2006/main" xml:space="preserve">
  <numFmts count="1">
    <numFmt numFmtId="164" formatCode="_(* #,##0.00_);_(* \(#,##0.00\);_(* &quot;-&quot;??_);_(@_)"/>
  </numFmts>
  <fonts count="8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6"/>
      <color rgb="FF000000"/>
      <name val="Times New Roman"/>
    </font>
    <font>
      <b val="0"/>
      <i val="0"/>
      <strike val="0"/>
      <u val="none"/>
      <sz val="11"/>
      <color rgb="FF000000"/>
      <name val="Times New Roman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1"/>
      <color rgb="FF000000"/>
      <name val="Times New Roman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4">
    <border/>
    <border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bottom style="double">
        <color rgb="FF000000"/>
      </bottom>
    </border>
  </borders>
  <cellStyleXfs count="1">
    <xf numFmtId="0" fontId="0" fillId="0" borderId="0"/>
  </cellStyleXfs>
  <cellXfs count="5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top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164" fillId="2" borderId="0" applyFont="1" applyNumberFormat="1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  <xf xfId="0" fontId="3" numFmtId="0" fillId="2" borderId="0" applyFont="1" applyNumberFormat="0" applyFill="0" applyBorder="0" applyAlignment="0">
      <alignment horizontal="general" vertical="bottom" textRotation="0" wrapText="false" shrinkToFit="false"/>
    </xf>
    <xf xfId="0" fontId="3" numFmtId="164" fillId="2" borderId="0" applyFont="1" applyNumberFormat="1" applyFill="0" applyBorder="0" applyAlignment="0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center" vertical="center" textRotation="0" wrapText="false" shrinkToFit="false"/>
    </xf>
    <xf xfId="0" fontId="4" numFmtId="0" fillId="2" borderId="0" applyFont="1" applyNumberFormat="0" applyFill="0" applyBorder="0" applyAlignment="1">
      <alignment horizontal="left" vertical="center" textRotation="0" wrapText="false" shrinkToFit="false"/>
    </xf>
    <xf xfId="0" fontId="5" numFmtId="0" fillId="2" borderId="0" applyFont="1" applyNumberFormat="0" applyFill="0" applyBorder="0" applyAlignment="0">
      <alignment horizontal="general" vertical="bottom" textRotation="0" wrapText="false" shrinkToFit="false"/>
    </xf>
    <xf xfId="0" fontId="5" numFmtId="164" fillId="2" borderId="0" applyFont="1" applyNumberFormat="1" applyFill="0" applyBorder="0" applyAlignment="0">
      <alignment horizontal="general" vertical="bottom" textRotation="0" wrapText="false" shrinkToFit="false"/>
    </xf>
    <xf xfId="0" fontId="2" numFmtId="164" fillId="2" borderId="0" applyFont="1" applyNumberFormat="1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2" numFmtId="164" fillId="2" borderId="0" applyFont="1" applyNumberFormat="1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  <xf xfId="0" fontId="2" numFmtId="164" fillId="2" borderId="1" applyFont="1" applyNumberFormat="1" applyFill="0" applyBorder="1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  <xf xfId="0" fontId="2" numFmtId="164" fillId="2" borderId="0" applyFont="1" applyNumberFormat="1" applyFill="0" applyBorder="0" applyAlignment="0">
      <alignment horizontal="general" vertical="bottom" textRotation="0" wrapText="false" shrinkToFit="false"/>
    </xf>
    <xf xfId="0" fontId="5" numFmtId="164" fillId="2" borderId="0" applyFont="1" applyNumberFormat="1" applyFill="0" applyBorder="0" applyAlignment="0">
      <alignment horizontal="general" vertical="bottom" textRotation="0" wrapText="false" shrinkToFit="false"/>
    </xf>
    <xf xfId="0" fontId="2" numFmtId="164" fillId="2" borderId="0" applyFont="1" applyNumberFormat="1" applyFill="0" applyBorder="0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1">
      <alignment horizontal="left" vertical="bottom" textRotation="0" wrapText="false" shrinkToFit="false"/>
    </xf>
    <xf xfId="0" fontId="2" numFmtId="164" fillId="2" borderId="0" applyFont="1" applyNumberFormat="1" applyFill="0" applyBorder="0" applyAlignment="0">
      <alignment horizontal="general" vertical="bottom" textRotation="0" wrapText="false" shrinkToFit="false"/>
    </xf>
    <xf xfId="0" fontId="2" numFmtId="164" fillId="2" borderId="2" applyFont="1" applyNumberFormat="1" applyFill="0" applyBorder="1" applyAlignment="0">
      <alignment horizontal="general" vertical="bottom" textRotation="0" wrapText="false" shrinkToFit="false"/>
    </xf>
    <xf xfId="0" fontId="2" numFmtId="164" fillId="2" borderId="2" applyFont="1" applyNumberFormat="1" applyFill="0" applyBorder="1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  <xf xfId="0" fontId="0" numFmtId="164" fillId="2" borderId="2" applyFont="0" applyNumberFormat="1" applyFill="0" applyBorder="1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0" numFmtId="164" fillId="2" borderId="1" applyFont="0" applyNumberFormat="1" applyFill="0" applyBorder="1" applyAlignment="0">
      <alignment horizontal="general" vertical="bottom" textRotation="0" wrapText="false" shrinkToFit="false"/>
    </xf>
    <xf xfId="0" fontId="6" numFmtId="164" fillId="2" borderId="0" applyFont="1" applyNumberFormat="1" applyFill="0" applyBorder="0" applyAlignment="0">
      <alignment horizontal="general" vertical="bottom" textRotation="0" wrapText="false" shrinkToFit="false"/>
    </xf>
    <xf xfId="0" fontId="5" numFmtId="164" fillId="2" borderId="2" applyFont="1" applyNumberFormat="1" applyFill="0" applyBorder="1" applyAlignment="0">
      <alignment horizontal="general" vertical="bottom" textRotation="0" wrapText="false" shrinkToFit="false"/>
    </xf>
    <xf xfId="0" fontId="5" numFmtId="164" fillId="2" borderId="3" applyFont="1" applyNumberFormat="1" applyFill="0" applyBorder="1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164" fillId="2" borderId="0" applyFont="1" applyNumberFormat="1" applyFill="0" applyBorder="0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1">
      <alignment horizontal="justify" vertical="bottom" textRotation="0" wrapText="tru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  <xf xfId="0" fontId="7" numFmtId="0" fillId="2" borderId="0" applyFont="1" applyNumberFormat="0" applyFill="0" applyBorder="0" applyAlignment="0">
      <alignment horizontal="general" vertical="bottom" textRotation="0" wrapText="false" shrinkToFit="false"/>
    </xf>
    <xf xfId="0" fontId="7" numFmtId="164" fillId="2" borderId="0" applyFont="1" applyNumberFormat="1" applyFill="0" applyBorder="0" applyAlignment="0">
      <alignment horizontal="general" vertical="bottom" textRotation="0" wrapText="false" shrinkToFit="false"/>
    </xf>
    <xf xfId="0" fontId="7" numFmtId="164" fillId="2" borderId="0" applyFont="1" applyNumberFormat="1" applyFill="0" applyBorder="0" applyAlignment="0">
      <alignment horizontal="general" vertical="bottom" textRotation="0" wrapText="false" shrinkToFit="false"/>
    </xf>
    <xf xfId="0" fontId="7" numFmtId="164" fillId="2" borderId="0" applyFont="1" applyNumberFormat="1" applyFill="0" applyBorder="0" applyAlignment="0">
      <alignment horizontal="general" vertical="bottom" textRotation="0" wrapText="false" shrinkToFit="false"/>
    </xf>
    <xf xfId="0" fontId="5" numFmtId="164" fillId="2" borderId="1" applyFont="1" applyNumberFormat="1" applyFill="0" applyBorder="1" applyAlignment="0">
      <alignment horizontal="general" vertical="bottom" textRotation="0" wrapText="false" shrinkToFit="false"/>
    </xf>
    <xf xfId="0" fontId="6" numFmtId="164" fillId="2" borderId="1" applyFont="1" applyNumberFormat="1" applyFill="0" applyBorder="1" applyAlignment="0">
      <alignment horizontal="general" vertical="bottom" textRotation="0" wrapText="false" shrinkToFit="false"/>
    </xf>
    <xf xfId="0" fontId="6" numFmtId="164" fillId="2" borderId="2" applyFont="1" applyNumberFormat="1" applyFill="0" applyBorder="1" applyAlignment="0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center" vertical="center" textRotation="0" wrapText="false" shrinkToFit="false"/>
    </xf>
    <xf xfId="0" fontId="2" numFmtId="0" fillId="2" borderId="0" applyFont="1" applyNumberFormat="0" applyFill="0" applyBorder="0" applyAlignment="1">
      <alignment horizontal="justify" vertical="bottom" textRotation="0" wrapText="true" shrinkToFit="false"/>
    </xf>
    <xf xfId="0" fontId="5" numFmtId="0" fillId="2" borderId="0" applyFont="1" applyNumberFormat="0" applyFill="0" applyBorder="0" applyAlignment="1">
      <alignment horizontal="center" vertical="bottom" textRotation="0" wrapText="false" shrinkToFit="false"/>
    </xf>
    <xf xfId="0" fontId="5" numFmtId="164" fillId="2" borderId="0" applyFont="1" applyNumberFormat="1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0" applyBorder="0" applyAlignment="1">
      <alignment horizontal="center" vertical="bottom" textRotation="0" wrapText="false" shrinkToFit="false"/>
    </xf>
    <xf xfId="0" fontId="2" numFmtId="164" fillId="2" borderId="0" applyFont="1" applyNumberFormat="1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Relationship Id="rId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533400</xdr:colOff>
      <xdr:row>62</xdr:row>
      <xdr:rowOff>114300</xdr:rowOff>
    </xdr:from>
    <xdr:ext cx="733425" cy="390525"/>
    <xdr:pic>
      <xdr:nvPicPr>
        <xdr:cNvPr id="1" name="Picture 1" descr="C:\Users\Tin\Downloads\JOSELLE MARIYA ARCEBAL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600075</xdr:colOff>
      <xdr:row>62</xdr:row>
      <xdr:rowOff>142875</xdr:rowOff>
    </xdr:from>
    <xdr:ext cx="847725" cy="51435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FFFF00"/>
    <outlinePr summaryBelow="1" summaryRight="1"/>
    <pageSetUpPr fitToPage="1"/>
  </sheetPr>
  <dimension ref="A1:N77"/>
  <sheetViews>
    <sheetView tabSelected="1" workbookViewId="0" showGridLines="true" showRowColHeaders="1">
      <selection activeCell="O51" sqref="O51"/>
    </sheetView>
  </sheetViews>
  <sheetFormatPr defaultRowHeight="14.4" outlineLevelRow="0" outlineLevelCol="0"/>
  <cols>
    <col min="1" max="1" width="2.7109375" customWidth="true" style="0"/>
    <col min="2" max="2" width="2.140625" customWidth="true" style="0"/>
    <col min="3" max="3" width="4" customWidth="true" style="0"/>
    <col min="4" max="4" width="17.85546875" customWidth="true" style="0"/>
    <col min="5" max="5" width="19.7109375" customWidth="true" style="0"/>
    <col min="6" max="6" width="16.42578125" customWidth="true" style="18"/>
    <col min="7" max="7" width="18.7109375" customWidth="true" style="0"/>
    <col min="8" max="8" width="16.85546875" customWidth="true" style="0"/>
    <col min="9" max="9" width="16.85546875" hidden="true" customWidth="true" style="5"/>
    <col min="10" max="10" width="16.85546875" hidden="true" customWidth="true" style="5"/>
    <col min="11" max="11" width="16.85546875" hidden="true" customWidth="true" style="0"/>
    <col min="12" max="12" width="15.28515625" hidden="true" customWidth="true" style="0"/>
    <col min="13" max="13" width="15.28515625" customWidth="true" style="0"/>
    <col min="14" max="14" width="15.28515625" customWidth="true" style="0"/>
  </cols>
  <sheetData>
    <row r="1" spans="1:14" customHeight="1" ht="9">
      <c r="A1" s="1" t="s">
        <v>0</v>
      </c>
      <c r="B1" s="2"/>
      <c r="C1" s="3"/>
      <c r="D1" s="3"/>
      <c r="E1" s="3"/>
      <c r="F1" s="4"/>
      <c r="G1" s="3"/>
    </row>
    <row r="2" spans="1:14">
      <c r="A2" s="1" t="s">
        <v>1</v>
      </c>
      <c r="B2" s="2"/>
      <c r="C2" s="3"/>
      <c r="D2" s="3"/>
      <c r="E2" s="3"/>
      <c r="F2" s="4"/>
      <c r="G2" s="3"/>
    </row>
    <row r="3" spans="1:14">
      <c r="A3" s="3"/>
      <c r="B3" s="3"/>
      <c r="C3" s="3"/>
      <c r="D3" s="3"/>
      <c r="E3" s="3"/>
      <c r="F3" s="4"/>
      <c r="G3" s="3"/>
    </row>
    <row r="4" spans="1:14" customHeight="1" ht="18" s="6" customFormat="1">
      <c r="A4" s="47" t="s">
        <v>2</v>
      </c>
      <c r="B4" s="47"/>
      <c r="C4" s="47"/>
      <c r="D4" s="47"/>
      <c r="E4" s="47"/>
      <c r="F4" s="47"/>
      <c r="G4" s="47"/>
      <c r="I4" s="7"/>
      <c r="J4" s="7"/>
    </row>
    <row r="5" spans="1:14" customHeight="1" ht="18" s="6" customFormat="1">
      <c r="A5" s="47" t="s">
        <v>3</v>
      </c>
      <c r="B5" s="47"/>
      <c r="C5" s="47"/>
      <c r="D5" s="47"/>
      <c r="E5" s="47"/>
      <c r="F5" s="47"/>
      <c r="G5" s="47"/>
      <c r="I5" s="7"/>
      <c r="J5" s="7"/>
    </row>
    <row r="6" spans="1:14" customHeight="1" ht="18" s="6" customFormat="1">
      <c r="A6" s="8"/>
      <c r="B6" s="8"/>
      <c r="C6" s="8"/>
      <c r="D6" s="8"/>
      <c r="E6" s="8"/>
      <c r="F6" s="8"/>
      <c r="G6" s="8"/>
      <c r="I6" s="7"/>
      <c r="J6" s="7"/>
    </row>
    <row r="7" spans="1:14" customHeight="1" ht="18" s="6" customFormat="1">
      <c r="A7" s="9" t="s">
        <v>4</v>
      </c>
      <c r="B7" s="8"/>
      <c r="C7" s="8"/>
      <c r="D7" s="8"/>
      <c r="E7" s="8"/>
      <c r="F7" s="9" t="s">
        <v>5</v>
      </c>
      <c r="G7" s="8"/>
      <c r="I7" s="7"/>
      <c r="J7" s="7"/>
    </row>
    <row r="8" spans="1:14" customHeight="1" ht="18" s="6" customFormat="1">
      <c r="A8" s="9" t="s">
        <v>6</v>
      </c>
      <c r="B8" s="8"/>
      <c r="C8" s="8"/>
      <c r="D8" s="8"/>
      <c r="E8" s="8"/>
      <c r="F8" s="9" t="s">
        <v>7</v>
      </c>
      <c r="G8" s="8"/>
      <c r="I8" s="7"/>
      <c r="J8" s="7"/>
    </row>
    <row r="9" spans="1:14" customHeight="1" ht="18" s="6" customFormat="1">
      <c r="A9" s="9" t="s">
        <v>8</v>
      </c>
      <c r="B9" s="8"/>
      <c r="C9" s="8"/>
      <c r="D9" s="8"/>
      <c r="E9" s="8"/>
      <c r="F9" s="8"/>
      <c r="G9" s="8"/>
      <c r="I9" s="7"/>
      <c r="J9" s="7"/>
    </row>
    <row r="10" spans="1:14" customHeight="1" ht="18" s="6" customFormat="1">
      <c r="A10" s="8"/>
      <c r="B10" s="8"/>
      <c r="C10" s="8"/>
      <c r="D10" s="8"/>
      <c r="E10" s="8"/>
      <c r="F10" s="8"/>
      <c r="G10" s="8"/>
      <c r="I10" s="7"/>
      <c r="J10" s="7"/>
    </row>
    <row r="11" spans="1:14">
      <c r="A11" s="10"/>
      <c r="B11" s="10"/>
      <c r="C11" s="10"/>
      <c r="D11" s="10"/>
      <c r="E11" s="10"/>
      <c r="F11" s="11"/>
      <c r="G11" s="10"/>
    </row>
    <row r="12" spans="1:14">
      <c r="A12" s="10" t="s">
        <v>9</v>
      </c>
      <c r="B12" s="3"/>
      <c r="C12" s="3"/>
      <c r="D12" s="3"/>
      <c r="E12" s="3"/>
      <c r="F12" s="4"/>
      <c r="G12" s="12"/>
    </row>
    <row r="13" spans="1:14">
      <c r="A13" s="3"/>
      <c r="B13" s="3" t="s">
        <v>10</v>
      </c>
      <c r="C13" s="3"/>
      <c r="D13" s="3"/>
      <c r="E13" s="3"/>
      <c r="F13" s="4"/>
      <c r="G13" s="3"/>
      <c r="I13" s="13" t="s">
        <v>11</v>
      </c>
      <c r="J13" s="13" t="s">
        <v>12</v>
      </c>
      <c r="K13" s="14" t="s">
        <v>13</v>
      </c>
      <c r="L13" t="s">
        <v>14</v>
      </c>
    </row>
    <row r="14" spans="1:14">
      <c r="A14" s="3"/>
      <c r="B14" s="3"/>
      <c r="C14" s="3" t="s">
        <v>15</v>
      </c>
      <c r="D14" s="3"/>
      <c r="E14" s="3"/>
      <c r="F14" s="4">
        <v>45612715.58</v>
      </c>
      <c r="G14" s="15"/>
      <c r="I14" s="5">
        <v>3439015.48</v>
      </c>
      <c r="J14" s="5">
        <v>147940480.48</v>
      </c>
      <c r="K14" s="16">
        <v>699967.03</v>
      </c>
      <c r="L14" s="16">
        <f>SUM(I14:K14)</f>
        <v>152079462.99</v>
      </c>
    </row>
    <row r="15" spans="1:14">
      <c r="A15" s="3"/>
      <c r="B15" s="3"/>
      <c r="C15" s="3" t="s">
        <v>16</v>
      </c>
      <c r="D15" s="3"/>
      <c r="E15" s="3"/>
      <c r="F15" s="4">
        <v>198170877</v>
      </c>
      <c r="G15" s="3"/>
      <c r="I15" s="5">
        <v>28338227</v>
      </c>
      <c r="J15" s="5">
        <v>28338227</v>
      </c>
      <c r="K15" s="16">
        <v>28338227</v>
      </c>
      <c r="L15" s="16">
        <f>SUM(I15:K15)</f>
        <v>85014681</v>
      </c>
    </row>
    <row r="16" spans="1:14">
      <c r="A16" s="3"/>
      <c r="B16" s="3"/>
      <c r="C16" s="3" t="s">
        <v>17</v>
      </c>
      <c r="D16" s="3"/>
      <c r="E16" s="3"/>
      <c r="F16" s="4">
        <v>24688292.89</v>
      </c>
      <c r="G16" s="3"/>
      <c r="I16" s="5">
        <v>4047229.68</v>
      </c>
      <c r="J16" s="5">
        <v>3381043.18</v>
      </c>
      <c r="K16" s="16">
        <v>3296311.72</v>
      </c>
      <c r="L16" s="16">
        <f>SUM(I16:K16)</f>
        <v>10724584.58</v>
      </c>
    </row>
    <row r="17" spans="1:14">
      <c r="A17" s="3"/>
      <c r="B17" s="3"/>
      <c r="C17" s="3" t="s">
        <v>18</v>
      </c>
      <c r="D17" s="3"/>
      <c r="E17" s="3"/>
      <c r="F17" s="4">
        <v>676813.98</v>
      </c>
      <c r="G17" s="3"/>
      <c r="I17" s="5">
        <v>267487.57</v>
      </c>
      <c r="J17" s="5">
        <v>266649.18</v>
      </c>
      <c r="K17" s="16">
        <v>262327.28</v>
      </c>
      <c r="L17" s="16">
        <f>SUM(I17:K17)</f>
        <v>796464.03</v>
      </c>
    </row>
    <row r="18" spans="1:14">
      <c r="A18" s="3"/>
      <c r="B18" s="3"/>
      <c r="C18" s="3" t="s">
        <v>19</v>
      </c>
      <c r="D18" s="3"/>
      <c r="E18" s="3"/>
      <c r="F18" s="4">
        <v>0</v>
      </c>
      <c r="G18" s="3"/>
      <c r="K18" s="16"/>
      <c r="L18" s="16"/>
    </row>
    <row r="19" spans="1:14">
      <c r="A19" s="3"/>
      <c r="B19" s="3"/>
      <c r="C19" s="3" t="s">
        <v>20</v>
      </c>
      <c r="D19" s="3"/>
      <c r="E19" s="3"/>
      <c r="F19" s="4">
        <v>10320825.9</v>
      </c>
      <c r="G19" s="3"/>
      <c r="I19" s="5">
        <v>432257.56</v>
      </c>
      <c r="J19" s="5">
        <v>4580703.73</v>
      </c>
      <c r="K19" s="16">
        <v>587219.58</v>
      </c>
      <c r="L19" s="16">
        <f>SUM(I19:K19)</f>
        <v>5600180.87</v>
      </c>
    </row>
    <row r="20" spans="1:14">
      <c r="A20" s="3"/>
      <c r="B20" s="3"/>
      <c r="C20" s="3" t="s">
        <v>21</v>
      </c>
      <c r="D20" s="3"/>
      <c r="E20" s="3"/>
      <c r="F20" s="17">
        <f>SUM(F14:F19)</f>
        <v>279469525.35</v>
      </c>
      <c r="G20" s="3"/>
      <c r="I20" s="5">
        <f>SUM(I14:I19)</f>
        <v>36524217.29</v>
      </c>
      <c r="K20" s="16"/>
      <c r="L20" s="16">
        <f>SUM(I20:K20)</f>
        <v>36524217.29</v>
      </c>
    </row>
    <row r="21" spans="1:14">
      <c r="A21" s="3"/>
      <c r="B21" s="3" t="s">
        <v>22</v>
      </c>
      <c r="C21" s="3"/>
      <c r="D21" s="3"/>
      <c r="E21" s="3"/>
      <c r="F21" s="4"/>
      <c r="G21" s="3"/>
      <c r="K21" s="16"/>
      <c r="L21" s="16">
        <f>SUM(I21:K21)</f>
        <v>0</v>
      </c>
    </row>
    <row r="22" spans="1:14">
      <c r="A22" s="3"/>
      <c r="B22" s="3"/>
      <c r="C22" s="3" t="s">
        <v>23</v>
      </c>
      <c r="D22" s="3"/>
      <c r="E22" s="3"/>
      <c r="G22" s="3"/>
      <c r="I22" s="5">
        <v>2441617.41</v>
      </c>
      <c r="J22" s="5">
        <v>4202385.27</v>
      </c>
      <c r="K22" s="16">
        <v>2834830.73</v>
      </c>
      <c r="L22" s="16">
        <f>SUM(I22:K22)</f>
        <v>9478833.41</v>
      </c>
    </row>
    <row r="23" spans="1:14">
      <c r="A23" s="3"/>
      <c r="B23" s="3"/>
      <c r="D23" s="3" t="s">
        <v>24</v>
      </c>
      <c r="E23" s="3"/>
      <c r="F23" s="4">
        <f>22716406.01+272176682.61</f>
        <v>294893088.62</v>
      </c>
      <c r="G23" s="3"/>
      <c r="I23" s="5">
        <v>93011.69</v>
      </c>
      <c r="J23" s="5">
        <v>0</v>
      </c>
      <c r="K23" s="16">
        <v>0</v>
      </c>
      <c r="L23" s="16">
        <f>SUM(I23:K23)</f>
        <v>93011.69</v>
      </c>
    </row>
    <row r="24" spans="1:14">
      <c r="A24" s="3"/>
      <c r="B24" s="3"/>
      <c r="D24" s="3" t="s">
        <v>25</v>
      </c>
      <c r="E24" s="3"/>
      <c r="F24" s="4">
        <v>29547549.65</v>
      </c>
      <c r="G24" s="3"/>
      <c r="I24" s="5">
        <v>5653204.75</v>
      </c>
      <c r="J24" s="5">
        <v>5833368.5</v>
      </c>
      <c r="K24" s="16">
        <v>8052728.07</v>
      </c>
      <c r="L24" s="16">
        <f>SUM(I24:K24)</f>
        <v>19539301.32</v>
      </c>
    </row>
    <row r="25" spans="1:14">
      <c r="A25" s="3"/>
      <c r="B25" s="3"/>
      <c r="C25" s="3" t="s">
        <v>26</v>
      </c>
      <c r="D25" s="3"/>
      <c r="E25" s="3"/>
      <c r="F25" s="4">
        <v>42152708.86</v>
      </c>
      <c r="G25" s="3"/>
      <c r="I25" s="5">
        <v>4858458.61</v>
      </c>
      <c r="J25" s="5">
        <v>9596221.49</v>
      </c>
      <c r="K25" s="16">
        <v>8838815.92</v>
      </c>
      <c r="L25" s="16">
        <f>SUM(I25:K25)</f>
        <v>23293496.02</v>
      </c>
    </row>
    <row r="26" spans="1:14">
      <c r="A26" s="3"/>
      <c r="B26" s="3"/>
      <c r="C26" s="3" t="s">
        <v>27</v>
      </c>
      <c r="D26" s="3"/>
      <c r="E26" s="3"/>
      <c r="F26" s="17">
        <f>SUM(F23:F25)</f>
        <v>366593347.13</v>
      </c>
      <c r="G26" s="3"/>
      <c r="I26" s="5">
        <f>SUM(I22:I25)</f>
        <v>13046292.46</v>
      </c>
      <c r="K26" s="16"/>
      <c r="L26" s="16">
        <f>SUM(I26:K26)</f>
        <v>13046292.46</v>
      </c>
    </row>
    <row r="27" spans="1:14">
      <c r="A27" s="3"/>
      <c r="B27" s="10" t="s">
        <v>28</v>
      </c>
      <c r="C27" s="3"/>
      <c r="D27" s="3"/>
      <c r="E27" s="3"/>
      <c r="F27" s="19"/>
      <c r="G27" s="20">
        <f>F20-F26</f>
        <v>-87123821.78</v>
      </c>
      <c r="I27" s="5">
        <f>I20-I26</f>
        <v>23477924.83</v>
      </c>
      <c r="K27" s="16"/>
      <c r="L27" s="16">
        <f>SUM(I27:K27)</f>
        <v>23477924.83</v>
      </c>
    </row>
    <row r="28" spans="1:14">
      <c r="A28" s="3"/>
      <c r="B28" s="3"/>
      <c r="C28" s="3"/>
      <c r="D28" s="3"/>
      <c r="E28" s="3"/>
      <c r="F28" s="19"/>
      <c r="G28" s="12"/>
      <c r="K28" s="16"/>
      <c r="L28" s="16"/>
    </row>
    <row r="29" spans="1:14">
      <c r="A29" s="10" t="s">
        <v>29</v>
      </c>
      <c r="B29" s="3"/>
      <c r="C29" s="3"/>
      <c r="D29" s="3"/>
      <c r="E29" s="3"/>
      <c r="F29" s="4"/>
      <c r="G29" s="3"/>
      <c r="K29" s="16"/>
      <c r="L29" s="16">
        <f>SUM(I29:K29)</f>
        <v>0</v>
      </c>
    </row>
    <row r="30" spans="1:14">
      <c r="A30" s="3"/>
      <c r="B30" s="3" t="s">
        <v>10</v>
      </c>
      <c r="C30" s="3"/>
      <c r="D30" s="3"/>
      <c r="E30" s="3"/>
      <c r="F30" s="19"/>
      <c r="G30" s="3"/>
      <c r="K30" s="16"/>
      <c r="L30" s="16"/>
    </row>
    <row r="31" spans="1:14">
      <c r="A31" s="3"/>
      <c r="B31" s="3"/>
      <c r="C31" s="3" t="s">
        <v>30</v>
      </c>
      <c r="D31" s="3"/>
      <c r="E31" s="3"/>
      <c r="F31" s="21">
        <v>0</v>
      </c>
      <c r="G31" s="3"/>
      <c r="H31" s="3"/>
      <c r="I31" s="3"/>
      <c r="J31" s="3"/>
      <c r="K31" s="16"/>
      <c r="L31" s="16"/>
    </row>
    <row r="32" spans="1:14">
      <c r="A32" s="3"/>
      <c r="B32" s="3"/>
      <c r="C32" s="3" t="s">
        <v>31</v>
      </c>
      <c r="D32" s="3"/>
      <c r="E32" s="3"/>
      <c r="F32" s="21">
        <v>0</v>
      </c>
      <c r="G32" s="3"/>
      <c r="H32" s="3"/>
      <c r="I32" s="3"/>
      <c r="J32" s="22"/>
      <c r="K32" s="16"/>
      <c r="L32" s="16"/>
    </row>
    <row r="33" spans="1:14">
      <c r="A33" s="3"/>
      <c r="B33" s="3"/>
      <c r="C33" s="3" t="s">
        <v>32</v>
      </c>
      <c r="D33" s="3"/>
      <c r="E33" s="3"/>
      <c r="F33" s="23"/>
      <c r="G33" s="3"/>
      <c r="H33" s="3"/>
      <c r="I33" s="3"/>
      <c r="J33" s="22"/>
      <c r="K33" s="16"/>
      <c r="L33" s="16">
        <f>SUM(I33:K33)</f>
        <v>0</v>
      </c>
    </row>
    <row r="34" spans="1:14">
      <c r="A34" s="3"/>
      <c r="B34" s="3"/>
      <c r="C34" s="3"/>
      <c r="D34" s="3" t="s">
        <v>33</v>
      </c>
      <c r="E34" s="3"/>
      <c r="F34" s="24">
        <v>0</v>
      </c>
      <c r="G34" s="3"/>
      <c r="H34" s="3"/>
      <c r="I34" s="3"/>
      <c r="J34" s="22"/>
      <c r="K34" s="16"/>
      <c r="L34" s="16"/>
    </row>
    <row r="35" spans="1:14">
      <c r="A35" s="3"/>
      <c r="B35" s="3"/>
      <c r="C35" s="3" t="s">
        <v>21</v>
      </c>
      <c r="D35" s="3"/>
      <c r="E35" s="3"/>
      <c r="F35" s="25">
        <f>SUM(F31:F34)</f>
        <v>0</v>
      </c>
      <c r="G35" s="3"/>
      <c r="I35" s="5">
        <v>-7748.76</v>
      </c>
      <c r="J35" s="5">
        <v>2992640.21</v>
      </c>
      <c r="K35" s="16">
        <v>7527131.44</v>
      </c>
      <c r="L35" s="16">
        <f>SUM(I35:K35)</f>
        <v>10512022.89</v>
      </c>
    </row>
    <row r="36" spans="1:14">
      <c r="A36" s="3"/>
      <c r="B36" s="3" t="s">
        <v>22</v>
      </c>
      <c r="C36" s="3"/>
      <c r="D36" s="3"/>
      <c r="E36" s="3"/>
      <c r="F36" s="4"/>
      <c r="G36" s="3"/>
      <c r="I36" s="5">
        <f>I35</f>
        <v>-7748.76</v>
      </c>
      <c r="L36" s="16">
        <f>SUM(I36:K36)</f>
        <v>-7748.76</v>
      </c>
    </row>
    <row r="37" spans="1:14">
      <c r="A37" s="3"/>
      <c r="B37" s="3"/>
      <c r="C37" s="3" t="s">
        <v>34</v>
      </c>
      <c r="D37" s="3"/>
      <c r="E37" s="3"/>
      <c r="F37" s="4">
        <v>312095.04</v>
      </c>
      <c r="G37" s="3"/>
      <c r="I37" s="5" t="str">
        <f>#REF!-I36</f>
        <v>0</v>
      </c>
      <c r="L37" s="16">
        <f>SUM(I37:K37)</f>
        <v>0</v>
      </c>
    </row>
    <row r="38" spans="1:14">
      <c r="A38" s="3"/>
      <c r="B38" s="3"/>
      <c r="C38" s="3" t="s">
        <v>35</v>
      </c>
      <c r="F38" s="26">
        <v>0</v>
      </c>
      <c r="L38" s="16"/>
    </row>
    <row r="39" spans="1:14">
      <c r="A39" s="3"/>
      <c r="B39" s="3"/>
      <c r="C39" s="3" t="s">
        <v>36</v>
      </c>
      <c r="F39" s="26">
        <v>0</v>
      </c>
      <c r="L39" s="16"/>
    </row>
    <row r="40" spans="1:14">
      <c r="A40" s="3"/>
      <c r="B40" s="3"/>
      <c r="C40" s="3" t="s">
        <v>27</v>
      </c>
      <c r="D40" s="3"/>
      <c r="E40" s="3"/>
      <c r="F40" s="17">
        <f>F37</f>
        <v>312095.04</v>
      </c>
      <c r="G40" s="3"/>
      <c r="L40" s="16">
        <f>SUM(I40:K40)</f>
        <v>0</v>
      </c>
    </row>
    <row r="41" spans="1:14">
      <c r="A41" s="3"/>
      <c r="B41" s="10" t="s">
        <v>37</v>
      </c>
      <c r="C41" s="3"/>
      <c r="D41" s="3"/>
      <c r="E41" s="3"/>
      <c r="F41" s="4"/>
      <c r="G41" s="20">
        <f>F35-F40</f>
        <v>-312095.04</v>
      </c>
      <c r="I41" s="5" t="str">
        <f>I27+I37</f>
        <v>0</v>
      </c>
      <c r="L41" s="16">
        <f>SUM(I41:K41)</f>
        <v>0</v>
      </c>
    </row>
    <row r="42" spans="1:14">
      <c r="A42" s="3"/>
      <c r="B42" s="10"/>
      <c r="C42" s="3"/>
      <c r="D42" s="3"/>
      <c r="E42" s="3"/>
      <c r="F42" s="4"/>
      <c r="G42" s="20"/>
      <c r="L42" s="16"/>
    </row>
    <row r="45" spans="1:14">
      <c r="A45" s="10" t="s">
        <v>38</v>
      </c>
      <c r="B45" s="10"/>
      <c r="C45" s="3"/>
      <c r="D45" s="3"/>
      <c r="E45" s="3"/>
      <c r="F45" s="4"/>
      <c r="G45" s="20"/>
      <c r="L45" s="16"/>
    </row>
    <row r="46" spans="1:14">
      <c r="A46" s="3"/>
      <c r="B46" s="3" t="s">
        <v>10</v>
      </c>
      <c r="C46" s="3"/>
      <c r="D46" s="3"/>
      <c r="E46" s="3"/>
      <c r="F46" s="4"/>
      <c r="G46" s="20"/>
      <c r="L46" s="16"/>
    </row>
    <row r="47" spans="1:14">
      <c r="A47" s="3"/>
      <c r="B47" s="10"/>
      <c r="C47" s="3" t="s">
        <v>39</v>
      </c>
      <c r="D47" s="3"/>
      <c r="E47" s="3"/>
      <c r="F47" s="26">
        <v>0</v>
      </c>
      <c r="L47" s="16"/>
    </row>
    <row r="48" spans="1:14">
      <c r="A48" s="3"/>
      <c r="B48" s="10"/>
      <c r="C48" s="3" t="s">
        <v>40</v>
      </c>
      <c r="D48" s="3"/>
      <c r="E48" s="3"/>
      <c r="F48" s="27">
        <v>0</v>
      </c>
      <c r="H48" s="28"/>
      <c r="L48" s="16"/>
    </row>
    <row r="49" spans="1:14">
      <c r="A49" s="3"/>
      <c r="B49" s="10"/>
      <c r="C49" s="3" t="s">
        <v>21</v>
      </c>
      <c r="D49" s="3"/>
      <c r="E49" s="3"/>
      <c r="F49" s="27">
        <f>SUM(F47:F48)</f>
        <v>0</v>
      </c>
      <c r="H49" s="28"/>
      <c r="L49" s="16"/>
    </row>
    <row r="50" spans="1:14">
      <c r="A50" s="3"/>
      <c r="B50" s="3" t="s">
        <v>22</v>
      </c>
      <c r="C50" s="3"/>
      <c r="D50" s="3"/>
      <c r="E50" s="3"/>
      <c r="F50" s="5"/>
      <c r="L50" s="16"/>
    </row>
    <row r="51" spans="1:14">
      <c r="A51" s="3"/>
      <c r="B51" s="3"/>
      <c r="C51" s="3" t="s">
        <v>41</v>
      </c>
      <c r="D51" s="3"/>
      <c r="E51" s="3"/>
      <c r="F51" s="26">
        <v>0</v>
      </c>
      <c r="L51" s="16"/>
    </row>
    <row r="52" spans="1:14">
      <c r="A52" s="3"/>
      <c r="B52" s="3"/>
      <c r="C52" s="3" t="s">
        <v>42</v>
      </c>
      <c r="D52" s="3"/>
      <c r="E52" s="3"/>
      <c r="F52" s="26">
        <v>0</v>
      </c>
      <c r="L52" s="16"/>
    </row>
    <row r="53" spans="1:14">
      <c r="A53" s="3"/>
      <c r="B53" s="3"/>
      <c r="C53" s="3" t="s">
        <v>27</v>
      </c>
      <c r="D53" s="3"/>
      <c r="E53" s="3"/>
      <c r="F53" s="29">
        <f>SUM(F51:F52)</f>
        <v>0</v>
      </c>
      <c r="L53" s="16"/>
    </row>
    <row r="54" spans="1:14">
      <c r="A54" s="3"/>
      <c r="B54" s="10" t="s">
        <v>43</v>
      </c>
      <c r="C54" s="3"/>
      <c r="D54" s="3"/>
      <c r="E54" s="3"/>
      <c r="F54" s="18"/>
      <c r="G54" s="30">
        <f>F49-F53</f>
        <v>0</v>
      </c>
      <c r="L54" s="16"/>
    </row>
    <row r="55" spans="1:14">
      <c r="A55" s="3"/>
      <c r="B55" s="10"/>
      <c r="C55" s="3"/>
      <c r="D55" s="3"/>
      <c r="E55" s="3"/>
      <c r="F55" s="18"/>
      <c r="G55" s="30"/>
      <c r="L55" s="16"/>
    </row>
    <row r="56" spans="1:14">
      <c r="A56" s="10" t="s">
        <v>44</v>
      </c>
      <c r="B56" s="3"/>
      <c r="C56" s="3"/>
      <c r="D56" s="3"/>
      <c r="E56" s="3"/>
      <c r="G56" s="20">
        <f>G27+G41+G54</f>
        <v>-87435916.82</v>
      </c>
      <c r="I56" s="5">
        <v>627915908.91</v>
      </c>
      <c r="N56" s="16"/>
    </row>
    <row r="57" spans="1:14">
      <c r="A57" s="10" t="s">
        <v>45</v>
      </c>
      <c r="B57" s="3"/>
      <c r="C57" s="3"/>
      <c r="D57" s="3"/>
      <c r="E57" s="3"/>
      <c r="G57" s="31">
        <v>2838217371.88</v>
      </c>
      <c r="I57" s="5" t="str">
        <f>I56-#REF!</f>
        <v>0</v>
      </c>
    </row>
    <row r="58" spans="1:14" customHeight="1" ht="15.75" s="33" customFormat="1">
      <c r="A58" s="10" t="s">
        <v>46</v>
      </c>
      <c r="B58" s="3"/>
      <c r="C58" s="3"/>
      <c r="D58" s="3"/>
      <c r="E58" s="3"/>
      <c r="F58" s="18"/>
      <c r="G58" s="32">
        <f>G56+G57</f>
        <v>2750781455.06</v>
      </c>
      <c r="I58" s="34"/>
      <c r="J58" s="34"/>
      <c r="M58" s="35"/>
    </row>
    <row r="59" spans="1:14" customHeight="1" ht="15.75" s="33" customFormat="1">
      <c r="A59" s="3"/>
      <c r="B59" s="3"/>
      <c r="C59" s="3"/>
      <c r="D59" s="3"/>
      <c r="E59" s="3"/>
      <c r="F59" s="4"/>
      <c r="G59" s="12"/>
      <c r="I59" s="34"/>
      <c r="J59" s="34"/>
      <c r="M59" s="35"/>
      <c r="N59" s="35"/>
    </row>
    <row r="60" spans="1:14" customHeight="1" ht="24.75" s="33" customFormat="1">
      <c r="A60" s="36"/>
      <c r="B60" s="36"/>
      <c r="C60" s="36"/>
      <c r="D60" s="36"/>
      <c r="E60" s="36"/>
      <c r="F60" s="37"/>
      <c r="G60" s="36"/>
      <c r="I60" s="34"/>
      <c r="J60" s="34"/>
      <c r="N60" s="35"/>
    </row>
    <row r="61" spans="1:14" s="33" customFormat="1">
      <c r="A61" s="48" t="s">
        <v>47</v>
      </c>
      <c r="B61" s="48"/>
      <c r="C61" s="48"/>
      <c r="D61" s="48"/>
      <c r="E61" s="48"/>
      <c r="F61" s="48"/>
      <c r="G61" s="48"/>
      <c r="H61" s="35"/>
      <c r="I61" s="34"/>
      <c r="J61" s="34"/>
    </row>
    <row r="62" spans="1:14" s="33" customFormat="1">
      <c r="A62" s="48"/>
      <c r="B62" s="48"/>
      <c r="C62" s="48"/>
      <c r="D62" s="48"/>
      <c r="E62" s="48"/>
      <c r="F62" s="48"/>
      <c r="G62" s="48"/>
      <c r="H62" s="35"/>
      <c r="I62" s="34"/>
      <c r="J62" s="34"/>
    </row>
    <row r="63" spans="1:14" s="33" customFormat="1">
      <c r="A63" s="38"/>
      <c r="B63" s="38"/>
      <c r="C63" s="38"/>
      <c r="D63" s="38"/>
      <c r="E63" s="38"/>
      <c r="F63" s="38"/>
      <c r="G63" s="38"/>
      <c r="H63" s="35"/>
      <c r="I63" s="34"/>
      <c r="J63" s="34"/>
    </row>
    <row r="64" spans="1:14" s="33" customFormat="1">
      <c r="A64" s="38"/>
      <c r="B64" s="38"/>
      <c r="C64" s="38"/>
      <c r="D64" s="38"/>
      <c r="E64" s="38"/>
      <c r="F64" s="38"/>
      <c r="G64" s="38"/>
      <c r="H64" s="35"/>
      <c r="I64" s="34"/>
      <c r="J64" s="34"/>
    </row>
    <row r="65" spans="1:14" customHeight="1" ht="7.5" s="33" customFormat="1">
      <c r="A65" s="36"/>
      <c r="B65" s="36"/>
      <c r="C65" s="36"/>
      <c r="D65" s="36"/>
      <c r="E65" s="36"/>
      <c r="F65" s="37"/>
      <c r="G65" s="36"/>
      <c r="I65" s="34"/>
      <c r="J65" s="34"/>
    </row>
    <row r="66" spans="1:14" s="33" customFormat="1">
      <c r="A66" s="49" t="s">
        <v>48</v>
      </c>
      <c r="B66" s="49"/>
      <c r="C66" s="49"/>
      <c r="D66" s="49"/>
      <c r="E66" s="49"/>
      <c r="F66" s="50" t="s">
        <v>49</v>
      </c>
      <c r="G66" s="50"/>
      <c r="I66" s="34"/>
      <c r="J66" s="34"/>
    </row>
    <row r="67" spans="1:14" s="33" customFormat="1">
      <c r="A67" s="51" t="s">
        <v>50</v>
      </c>
      <c r="B67" s="51"/>
      <c r="C67" s="51"/>
      <c r="D67" s="51"/>
      <c r="E67" s="51"/>
      <c r="F67" s="52" t="s">
        <v>51</v>
      </c>
      <c r="G67" s="52"/>
      <c r="I67" s="34"/>
      <c r="J67" s="34"/>
      <c r="N67" s="35"/>
    </row>
    <row r="68" spans="1:14" s="33" customFormat="1">
      <c r="A68" s="36"/>
      <c r="B68" s="36"/>
      <c r="C68" s="36"/>
      <c r="D68" s="36"/>
      <c r="E68" s="36"/>
      <c r="F68" s="37"/>
      <c r="G68" s="36"/>
      <c r="I68" s="34"/>
      <c r="J68" s="34"/>
    </row>
    <row r="69" spans="1:14" s="33" customFormat="1">
      <c r="F69" s="39"/>
      <c r="I69" s="34"/>
      <c r="J69" s="34"/>
    </row>
    <row r="70" spans="1:14" s="40" customFormat="1">
      <c r="A70" s="33"/>
      <c r="B70" s="33"/>
      <c r="C70" s="33"/>
      <c r="D70" s="33"/>
      <c r="E70" s="33"/>
      <c r="F70" s="39"/>
      <c r="G70" s="35"/>
      <c r="I70" s="41"/>
      <c r="J70" s="41"/>
    </row>
    <row r="71" spans="1:14" s="40" customFormat="1">
      <c r="A71" s="33"/>
      <c r="B71" s="33"/>
      <c r="C71" s="33"/>
      <c r="D71" s="33"/>
      <c r="E71" s="33"/>
      <c r="F71" s="39"/>
      <c r="G71" s="35"/>
      <c r="I71" s="41"/>
      <c r="J71" s="41"/>
    </row>
    <row r="72" spans="1:14" s="33" customFormat="1">
      <c r="A72" s="40"/>
      <c r="B72" s="40"/>
      <c r="C72" s="40"/>
      <c r="D72" s="40"/>
      <c r="E72" s="40"/>
      <c r="F72" s="42"/>
      <c r="G72" s="43">
        <f>G58-G57</f>
        <v>-87435916.82</v>
      </c>
      <c r="I72" s="34"/>
      <c r="J72" s="34"/>
    </row>
    <row r="73" spans="1:14" s="33" customFormat="1">
      <c r="A73" s="40"/>
      <c r="B73" s="40"/>
      <c r="C73" s="40"/>
      <c r="D73" s="40"/>
      <c r="E73" s="40"/>
      <c r="F73" s="42"/>
      <c r="G73" s="43">
        <f>G72-G56</f>
        <v>-1.3411045074463E-7</v>
      </c>
      <c r="I73" s="34"/>
      <c r="J73" s="34"/>
    </row>
    <row r="74" spans="1:14" s="33" customFormat="1">
      <c r="F74" s="39"/>
      <c r="G74" s="34"/>
      <c r="I74" s="34"/>
      <c r="J74" s="34"/>
    </row>
    <row r="75" spans="1:14" s="33" customFormat="1">
      <c r="F75" s="39"/>
      <c r="G75" s="35"/>
      <c r="I75" s="34"/>
      <c r="J75" s="34"/>
    </row>
    <row r="76" spans="1:14">
      <c r="A76" s="33"/>
      <c r="B76" s="33"/>
      <c r="C76" s="33"/>
      <c r="D76" s="33"/>
      <c r="E76" s="33"/>
      <c r="F76" s="39"/>
      <c r="G76" s="33"/>
    </row>
    <row r="77" spans="1:14">
      <c r="A77" s="33"/>
      <c r="B77" s="33"/>
      <c r="C77" s="33"/>
      <c r="D77" s="33"/>
      <c r="E77" s="33"/>
      <c r="F77" s="39"/>
      <c r="G77" s="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7:E67"/>
    <mergeCell ref="F67:G67"/>
    <mergeCell ref="A4:G4"/>
    <mergeCell ref="A5:G5"/>
    <mergeCell ref="A61:G62"/>
    <mergeCell ref="A66:E66"/>
    <mergeCell ref="F66:G66"/>
  </mergeCells>
  <printOptions gridLines="false" gridLinesSet="true"/>
  <pageMargins left="1.25" right="1" top="1" bottom="1" header="0.3" footer="0.3"/>
  <pageSetup paperSize="1" orientation="portrait" scale="98" fitToHeight="0" fitToWidth="1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FFFF00"/>
    <outlinePr summaryBelow="1" summaryRight="1"/>
    <pageSetUpPr fitToPage="1"/>
  </sheetPr>
  <dimension ref="A1:N79"/>
  <sheetViews>
    <sheetView tabSelected="0" workbookViewId="0" showGridLines="true" showRowColHeaders="1">
      <selection activeCell="G49" sqref="G49"/>
    </sheetView>
  </sheetViews>
  <sheetFormatPr defaultRowHeight="14.4" outlineLevelRow="0" outlineLevelCol="0"/>
  <cols>
    <col min="1" max="1" width="2.7109375" customWidth="true" style="0"/>
    <col min="2" max="2" width="2.140625" customWidth="true" style="0"/>
    <col min="3" max="3" width="4" customWidth="true" style="0"/>
    <col min="4" max="4" width="17.85546875" customWidth="true" style="0"/>
    <col min="5" max="5" width="19.7109375" customWidth="true" style="0"/>
    <col min="6" max="6" width="18.85546875" customWidth="true" style="18"/>
    <col min="7" max="7" width="18.7109375" customWidth="true" style="0"/>
    <col min="8" max="8" width="16.85546875" customWidth="true" style="0"/>
    <col min="9" max="9" width="16.85546875" hidden="true" customWidth="true" style="5"/>
    <col min="10" max="10" width="16.85546875" hidden="true" customWidth="true" style="5"/>
    <col min="11" max="11" width="16.85546875" hidden="true" customWidth="true" style="0"/>
    <col min="12" max="12" width="15.28515625" hidden="true" customWidth="true" style="0"/>
    <col min="13" max="13" width="15.28515625" customWidth="true" style="0"/>
    <col min="14" max="14" width="15.28515625" customWidth="true" style="0"/>
  </cols>
  <sheetData>
    <row r="1" spans="1:14" customHeight="1" ht="9">
      <c r="A1" s="1" t="s">
        <v>0</v>
      </c>
      <c r="B1" s="2"/>
      <c r="C1" s="3"/>
      <c r="D1" s="3"/>
      <c r="E1" s="3"/>
      <c r="F1" s="4"/>
      <c r="G1" s="3"/>
    </row>
    <row r="2" spans="1:14">
      <c r="A2" s="1" t="s">
        <v>1</v>
      </c>
      <c r="B2" s="2"/>
      <c r="C2" s="3"/>
      <c r="D2" s="3"/>
      <c r="E2" s="3"/>
      <c r="F2" s="4"/>
      <c r="G2" s="3"/>
    </row>
    <row r="3" spans="1:14">
      <c r="A3" s="3"/>
      <c r="B3" s="3"/>
      <c r="C3" s="3"/>
      <c r="D3" s="3"/>
      <c r="E3" s="3"/>
      <c r="F3" s="4"/>
      <c r="G3" s="3"/>
    </row>
    <row r="4" spans="1:14" customHeight="1" ht="18" s="6" customFormat="1">
      <c r="A4" s="47" t="s">
        <v>2</v>
      </c>
      <c r="B4" s="47"/>
      <c r="C4" s="47"/>
      <c r="D4" s="47"/>
      <c r="E4" s="47"/>
      <c r="F4" s="47"/>
      <c r="G4" s="47"/>
      <c r="I4" s="7"/>
      <c r="J4" s="7"/>
    </row>
    <row r="5" spans="1:14" customHeight="1" ht="18" s="6" customFormat="1">
      <c r="A5" s="47" t="s">
        <v>3</v>
      </c>
      <c r="B5" s="47"/>
      <c r="C5" s="47"/>
      <c r="D5" s="47"/>
      <c r="E5" s="47"/>
      <c r="F5" s="47"/>
      <c r="G5" s="47"/>
      <c r="I5" s="7"/>
      <c r="J5" s="7"/>
    </row>
    <row r="6" spans="1:14" customHeight="1" ht="18" s="6" customFormat="1">
      <c r="A6" s="8"/>
      <c r="B6" s="8"/>
      <c r="C6" s="8"/>
      <c r="D6" s="8"/>
      <c r="E6" s="8"/>
      <c r="F6" s="8"/>
      <c r="G6" s="8"/>
      <c r="I6" s="7"/>
      <c r="J6" s="7"/>
    </row>
    <row r="7" spans="1:14" customHeight="1" ht="18" s="6" customFormat="1">
      <c r="A7" s="9" t="s">
        <v>4</v>
      </c>
      <c r="B7" s="8"/>
      <c r="C7" s="8"/>
      <c r="D7" s="8"/>
      <c r="E7" s="8"/>
      <c r="F7" s="9" t="s">
        <v>52</v>
      </c>
      <c r="G7" s="8"/>
      <c r="I7" s="7"/>
      <c r="J7" s="7"/>
    </row>
    <row r="8" spans="1:14" customHeight="1" ht="18" s="6" customFormat="1">
      <c r="A8" s="9" t="s">
        <v>6</v>
      </c>
      <c r="B8" s="8"/>
      <c r="C8" s="8"/>
      <c r="D8" s="8"/>
      <c r="E8" s="8"/>
      <c r="F8" s="9" t="s">
        <v>53</v>
      </c>
      <c r="G8" s="8"/>
      <c r="I8" s="7"/>
      <c r="J8" s="7"/>
    </row>
    <row r="9" spans="1:14" customHeight="1" ht="18" s="6" customFormat="1">
      <c r="A9" s="9" t="s">
        <v>8</v>
      </c>
      <c r="B9" s="8"/>
      <c r="C9" s="8"/>
      <c r="D9" s="8"/>
      <c r="E9" s="8"/>
      <c r="F9" s="8"/>
      <c r="G9" s="8"/>
      <c r="I9" s="7"/>
      <c r="J9" s="7"/>
    </row>
    <row r="10" spans="1:14" customHeight="1" ht="18" s="6" customFormat="1">
      <c r="A10" s="8"/>
      <c r="B10" s="8"/>
      <c r="C10" s="8"/>
      <c r="D10" s="8"/>
      <c r="E10" s="8"/>
      <c r="F10" s="8"/>
      <c r="G10" s="8"/>
      <c r="I10" s="7"/>
      <c r="J10" s="7"/>
    </row>
    <row r="11" spans="1:14">
      <c r="A11" s="10"/>
      <c r="B11" s="10"/>
      <c r="C11" s="10"/>
      <c r="D11" s="10"/>
      <c r="E11" s="10"/>
      <c r="F11" s="11"/>
      <c r="G11" s="10"/>
    </row>
    <row r="12" spans="1:14">
      <c r="A12" s="10" t="s">
        <v>9</v>
      </c>
      <c r="B12" s="3"/>
      <c r="C12" s="3"/>
      <c r="D12" s="3"/>
      <c r="E12" s="3"/>
      <c r="F12" s="4"/>
      <c r="G12" s="12"/>
    </row>
    <row r="13" spans="1:14">
      <c r="A13" s="3"/>
      <c r="B13" s="3" t="s">
        <v>10</v>
      </c>
      <c r="C13" s="3"/>
      <c r="D13" s="3"/>
      <c r="E13" s="3"/>
      <c r="F13" s="4"/>
      <c r="G13" s="3"/>
      <c r="I13" s="13" t="s">
        <v>11</v>
      </c>
      <c r="J13" s="13" t="s">
        <v>12</v>
      </c>
      <c r="K13" s="14" t="s">
        <v>13</v>
      </c>
      <c r="L13" t="s">
        <v>14</v>
      </c>
    </row>
    <row r="14" spans="1:14">
      <c r="A14" s="3"/>
      <c r="B14" s="3"/>
      <c r="C14" s="3" t="s">
        <v>15</v>
      </c>
      <c r="D14" s="3"/>
      <c r="E14" s="3"/>
      <c r="F14" s="4">
        <v>73202803.52</v>
      </c>
      <c r="G14" s="15"/>
      <c r="I14" s="5">
        <v>3439015.48</v>
      </c>
      <c r="J14" s="5">
        <v>147940480.48</v>
      </c>
      <c r="K14" s="16">
        <v>699967.03</v>
      </c>
      <c r="L14" s="16">
        <f>SUM(I14:K14)</f>
        <v>152079462.99</v>
      </c>
    </row>
    <row r="15" spans="1:14">
      <c r="A15" s="3"/>
      <c r="B15" s="3"/>
      <c r="C15" s="3" t="s">
        <v>16</v>
      </c>
      <c r="D15" s="3"/>
      <c r="E15" s="3"/>
      <c r="F15" s="4">
        <v>668190387</v>
      </c>
      <c r="G15" s="3"/>
      <c r="I15" s="5">
        <v>28338227</v>
      </c>
      <c r="J15" s="5">
        <v>28338227</v>
      </c>
      <c r="K15" s="16">
        <v>28338227</v>
      </c>
      <c r="L15" s="16">
        <f>SUM(I15:K15)</f>
        <v>85014681</v>
      </c>
    </row>
    <row r="16" spans="1:14">
      <c r="A16" s="3"/>
      <c r="B16" s="3"/>
      <c r="C16" s="3" t="s">
        <v>54</v>
      </c>
      <c r="D16" s="3"/>
      <c r="E16" s="3"/>
      <c r="F16" s="4">
        <v>443753674.62</v>
      </c>
      <c r="G16" s="3"/>
      <c r="K16" s="16"/>
      <c r="L16" s="16"/>
    </row>
    <row r="17" spans="1:14">
      <c r="A17" s="3"/>
      <c r="B17" s="3"/>
      <c r="C17" s="3" t="s">
        <v>17</v>
      </c>
      <c r="D17" s="3"/>
      <c r="E17" s="3"/>
      <c r="F17" s="4">
        <v>65990261.53</v>
      </c>
      <c r="G17" s="3"/>
      <c r="I17" s="5">
        <v>4047229.68</v>
      </c>
      <c r="J17" s="5">
        <v>3381043.18</v>
      </c>
      <c r="K17" s="16">
        <v>3296311.72</v>
      </c>
      <c r="L17" s="16">
        <f>SUM(I17:K17)</f>
        <v>10724584.58</v>
      </c>
    </row>
    <row r="18" spans="1:14">
      <c r="A18" s="3"/>
      <c r="B18" s="3"/>
      <c r="C18" s="3" t="s">
        <v>18</v>
      </c>
      <c r="D18" s="3"/>
      <c r="E18" s="3"/>
      <c r="F18" s="4">
        <v>2819115.62</v>
      </c>
      <c r="G18" s="3"/>
      <c r="I18" s="5">
        <v>267487.57</v>
      </c>
      <c r="J18" s="5">
        <v>266649.18</v>
      </c>
      <c r="K18" s="16">
        <v>262327.28</v>
      </c>
      <c r="L18" s="16">
        <f>SUM(I18:K18)</f>
        <v>796464.03</v>
      </c>
    </row>
    <row r="19" spans="1:14">
      <c r="A19" s="3"/>
      <c r="B19" s="3"/>
      <c r="C19" s="3" t="s">
        <v>19</v>
      </c>
      <c r="D19" s="3"/>
      <c r="E19" s="3"/>
      <c r="F19" s="4">
        <v>0</v>
      </c>
      <c r="G19" s="3"/>
      <c r="K19" s="16"/>
      <c r="L19" s="16"/>
    </row>
    <row r="20" spans="1:14">
      <c r="A20" s="3"/>
      <c r="B20" s="3"/>
      <c r="C20" s="3" t="s">
        <v>20</v>
      </c>
      <c r="D20" s="3"/>
      <c r="E20" s="3"/>
      <c r="F20" s="4">
        <v>89054304.52</v>
      </c>
      <c r="G20" s="3"/>
      <c r="I20" s="5">
        <v>432257.56</v>
      </c>
      <c r="J20" s="5">
        <v>4580703.73</v>
      </c>
      <c r="K20" s="16">
        <v>587219.58</v>
      </c>
      <c r="L20" s="16">
        <f>SUM(I20:K20)</f>
        <v>5600180.87</v>
      </c>
    </row>
    <row r="21" spans="1:14">
      <c r="A21" s="3"/>
      <c r="B21" s="3"/>
      <c r="C21" s="3" t="s">
        <v>21</v>
      </c>
      <c r="D21" s="3"/>
      <c r="E21" s="3"/>
      <c r="F21" s="44">
        <f>SUM(F14:F20)</f>
        <v>1343010546.81</v>
      </c>
      <c r="G21" s="3"/>
      <c r="I21" s="5">
        <f>SUM(I14:I20)</f>
        <v>36524217.29</v>
      </c>
      <c r="K21" s="16"/>
      <c r="L21" s="16">
        <f>SUM(I21:K21)</f>
        <v>36524217.29</v>
      </c>
    </row>
    <row r="22" spans="1:14">
      <c r="A22" s="3"/>
      <c r="B22" s="3" t="s">
        <v>22</v>
      </c>
      <c r="C22" s="3"/>
      <c r="D22" s="3"/>
      <c r="E22" s="3"/>
      <c r="F22" s="4"/>
      <c r="G22" s="3"/>
      <c r="K22" s="16"/>
      <c r="L22" s="16">
        <f>SUM(I22:K22)</f>
        <v>0</v>
      </c>
    </row>
    <row r="23" spans="1:14">
      <c r="A23" s="3"/>
      <c r="B23" s="3"/>
      <c r="C23" s="3" t="s">
        <v>23</v>
      </c>
      <c r="D23" s="3"/>
      <c r="E23" s="3"/>
      <c r="G23" s="3"/>
      <c r="I23" s="5">
        <v>2441617.41</v>
      </c>
      <c r="J23" s="5">
        <v>4202385.27</v>
      </c>
      <c r="K23" s="16">
        <v>2834830.73</v>
      </c>
      <c r="L23" s="16">
        <f>SUM(I23:K23)</f>
        <v>9478833.41</v>
      </c>
    </row>
    <row r="24" spans="1:14">
      <c r="A24" s="3"/>
      <c r="B24" s="3"/>
      <c r="D24" s="3" t="s">
        <v>24</v>
      </c>
      <c r="E24" s="3"/>
      <c r="F24" s="4">
        <f>219917241.59+270320083.58</f>
        <v>490237325.17</v>
      </c>
      <c r="G24" s="3"/>
      <c r="I24" s="5">
        <v>93011.69</v>
      </c>
      <c r="J24" s="5">
        <v>0</v>
      </c>
      <c r="K24" s="16">
        <v>0</v>
      </c>
      <c r="L24" s="16">
        <f>SUM(I24:K24)</f>
        <v>93011.69</v>
      </c>
    </row>
    <row r="25" spans="1:14">
      <c r="A25" s="3"/>
      <c r="B25" s="3"/>
      <c r="D25" s="3" t="s">
        <v>25</v>
      </c>
      <c r="E25" s="3"/>
      <c r="F25" s="4">
        <v>109567598.59</v>
      </c>
      <c r="G25" s="3"/>
      <c r="I25" s="5">
        <v>5653204.75</v>
      </c>
      <c r="J25" s="5">
        <v>5833368.5</v>
      </c>
      <c r="K25" s="16">
        <v>8052728.07</v>
      </c>
      <c r="L25" s="16">
        <f>SUM(I25:K25)</f>
        <v>19539301.32</v>
      </c>
    </row>
    <row r="26" spans="1:14">
      <c r="A26" s="3"/>
      <c r="B26" s="3"/>
      <c r="C26" s="3" t="s">
        <v>55</v>
      </c>
      <c r="D26" s="3"/>
      <c r="E26" s="3"/>
      <c r="F26" s="4">
        <v>0</v>
      </c>
      <c r="G26" s="3"/>
      <c r="K26" s="16"/>
      <c r="L26" s="16"/>
    </row>
    <row r="27" spans="1:14">
      <c r="A27" s="3"/>
      <c r="B27" s="3"/>
      <c r="C27" s="3" t="s">
        <v>26</v>
      </c>
      <c r="D27" s="3"/>
      <c r="E27" s="3"/>
      <c r="F27" s="4">
        <v>166927671.07</v>
      </c>
      <c r="G27" s="3"/>
      <c r="I27" s="5">
        <v>4858458.61</v>
      </c>
      <c r="J27" s="5">
        <v>9596221.49</v>
      </c>
      <c r="K27" s="16">
        <v>8838815.92</v>
      </c>
      <c r="L27" s="16">
        <f>SUM(I27:K27)</f>
        <v>23293496.02</v>
      </c>
    </row>
    <row r="28" spans="1:14">
      <c r="A28" s="3"/>
      <c r="B28" s="3"/>
      <c r="C28" s="3" t="s">
        <v>27</v>
      </c>
      <c r="D28" s="3"/>
      <c r="E28" s="3"/>
      <c r="F28" s="44">
        <f>SUM(F24:F27)</f>
        <v>766732594.83</v>
      </c>
      <c r="G28" s="3"/>
      <c r="I28" s="5">
        <f>SUM(I23:I27)</f>
        <v>13046292.46</v>
      </c>
      <c r="K28" s="16"/>
      <c r="L28" s="16">
        <f>SUM(I28:K28)</f>
        <v>13046292.46</v>
      </c>
    </row>
    <row r="29" spans="1:14">
      <c r="A29" s="3"/>
      <c r="B29" s="10" t="s">
        <v>28</v>
      </c>
      <c r="C29" s="3"/>
      <c r="D29" s="3"/>
      <c r="E29" s="3"/>
      <c r="F29" s="19"/>
      <c r="G29" s="20">
        <f>F21-F28</f>
        <v>576277951.98</v>
      </c>
      <c r="I29" s="5">
        <f>I21-I28</f>
        <v>23477924.83</v>
      </c>
      <c r="K29" s="16"/>
      <c r="L29" s="16">
        <f>SUM(I29:K29)</f>
        <v>23477924.83</v>
      </c>
    </row>
    <row r="30" spans="1:14">
      <c r="A30" s="3"/>
      <c r="B30" s="3"/>
      <c r="C30" s="3"/>
      <c r="D30" s="3"/>
      <c r="E30" s="3"/>
      <c r="F30" s="19"/>
      <c r="G30" s="12"/>
      <c r="K30" s="16"/>
      <c r="L30" s="16"/>
    </row>
    <row r="31" spans="1:14">
      <c r="A31" s="10" t="s">
        <v>29</v>
      </c>
      <c r="B31" s="3"/>
      <c r="C31" s="3"/>
      <c r="D31" s="3"/>
      <c r="E31" s="3"/>
      <c r="F31" s="4"/>
      <c r="G31" s="3"/>
      <c r="K31" s="16"/>
      <c r="L31" s="16">
        <f>SUM(I31:K31)</f>
        <v>0</v>
      </c>
    </row>
    <row r="32" spans="1:14">
      <c r="A32" s="3"/>
      <c r="B32" s="3" t="s">
        <v>10</v>
      </c>
      <c r="C32" s="3"/>
      <c r="D32" s="3"/>
      <c r="E32" s="3"/>
      <c r="F32" s="19"/>
      <c r="G32" s="3"/>
      <c r="K32" s="16"/>
      <c r="L32" s="16"/>
    </row>
    <row r="33" spans="1:14">
      <c r="A33" s="3"/>
      <c r="B33" s="3"/>
      <c r="C33" s="3" t="s">
        <v>30</v>
      </c>
      <c r="D33" s="3"/>
      <c r="E33" s="3"/>
      <c r="F33" s="21">
        <v>0</v>
      </c>
      <c r="G33" s="3"/>
      <c r="H33" s="3"/>
      <c r="I33" s="3"/>
      <c r="J33" s="3"/>
      <c r="K33" s="16"/>
      <c r="L33" s="16"/>
    </row>
    <row r="34" spans="1:14">
      <c r="A34" s="3"/>
      <c r="B34" s="3"/>
      <c r="C34" s="3" t="s">
        <v>31</v>
      </c>
      <c r="D34" s="3"/>
      <c r="E34" s="3"/>
      <c r="F34" s="21">
        <v>0</v>
      </c>
      <c r="G34" s="3"/>
      <c r="H34" s="3"/>
      <c r="I34" s="3"/>
      <c r="J34" s="22"/>
      <c r="K34" s="16"/>
      <c r="L34" s="16"/>
    </row>
    <row r="35" spans="1:14">
      <c r="A35" s="3"/>
      <c r="B35" s="3"/>
      <c r="C35" s="3" t="s">
        <v>32</v>
      </c>
      <c r="D35" s="3"/>
      <c r="E35" s="3"/>
      <c r="F35" s="23"/>
      <c r="G35" s="3"/>
      <c r="H35" s="3"/>
      <c r="I35" s="3"/>
      <c r="J35" s="22"/>
      <c r="K35" s="16"/>
      <c r="L35" s="16">
        <f>SUM(I35:K35)</f>
        <v>0</v>
      </c>
    </row>
    <row r="36" spans="1:14">
      <c r="A36" s="3"/>
      <c r="B36" s="3"/>
      <c r="C36" s="3"/>
      <c r="D36" s="3" t="s">
        <v>33</v>
      </c>
      <c r="E36" s="3"/>
      <c r="F36" s="24">
        <v>0</v>
      </c>
      <c r="G36" s="3"/>
      <c r="H36" s="3"/>
      <c r="I36" s="3"/>
      <c r="J36" s="22"/>
      <c r="K36" s="16"/>
      <c r="L36" s="16"/>
    </row>
    <row r="37" spans="1:14">
      <c r="A37" s="3"/>
      <c r="B37" s="3"/>
      <c r="C37" s="3" t="s">
        <v>21</v>
      </c>
      <c r="D37" s="3"/>
      <c r="E37" s="3"/>
      <c r="F37" s="25">
        <f>SUM(F33:F36)</f>
        <v>0</v>
      </c>
      <c r="G37" s="3"/>
      <c r="I37" s="5">
        <v>-7748.76</v>
      </c>
      <c r="J37" s="5">
        <v>2992640.21</v>
      </c>
      <c r="K37" s="16">
        <v>7527131.44</v>
      </c>
      <c r="L37" s="16">
        <f>SUM(I37:K37)</f>
        <v>10512022.89</v>
      </c>
    </row>
    <row r="38" spans="1:14">
      <c r="A38" s="3"/>
      <c r="B38" s="3" t="s">
        <v>22</v>
      </c>
      <c r="C38" s="3"/>
      <c r="D38" s="3"/>
      <c r="E38" s="3"/>
      <c r="F38" s="4"/>
      <c r="G38" s="3"/>
      <c r="I38" s="5">
        <f>I37</f>
        <v>-7748.76</v>
      </c>
      <c r="L38" s="16">
        <f>SUM(I38:K38)</f>
        <v>-7748.76</v>
      </c>
    </row>
    <row r="39" spans="1:14">
      <c r="A39" s="3"/>
      <c r="B39" s="3"/>
      <c r="C39" s="3" t="s">
        <v>34</v>
      </c>
      <c r="D39" s="3"/>
      <c r="E39" s="3"/>
      <c r="F39" s="4">
        <v>82206737.45</v>
      </c>
      <c r="G39" s="3"/>
      <c r="I39" s="5" t="str">
        <f>#REF!-I38</f>
        <v>0</v>
      </c>
      <c r="L39" s="16">
        <f>SUM(I39:K39)</f>
        <v>0</v>
      </c>
    </row>
    <row r="40" spans="1:14">
      <c r="A40" s="3"/>
      <c r="B40" s="3"/>
      <c r="C40" s="3" t="s">
        <v>35</v>
      </c>
      <c r="F40" s="26">
        <v>0</v>
      </c>
      <c r="L40" s="16"/>
    </row>
    <row r="41" spans="1:14">
      <c r="A41" s="3"/>
      <c r="B41" s="3"/>
      <c r="C41" s="3" t="s">
        <v>36</v>
      </c>
      <c r="F41" s="26">
        <v>0</v>
      </c>
      <c r="L41" s="16"/>
    </row>
    <row r="42" spans="1:14">
      <c r="A42" s="3"/>
      <c r="B42" s="3"/>
      <c r="C42" s="3" t="s">
        <v>27</v>
      </c>
      <c r="D42" s="3"/>
      <c r="E42" s="3"/>
      <c r="F42" s="44">
        <f>F39</f>
        <v>82206737.45</v>
      </c>
      <c r="G42" s="3"/>
      <c r="L42" s="16">
        <f>SUM(I42:K42)</f>
        <v>0</v>
      </c>
    </row>
    <row r="43" spans="1:14">
      <c r="A43" s="3"/>
      <c r="B43" s="10" t="s">
        <v>37</v>
      </c>
      <c r="C43" s="3"/>
      <c r="D43" s="3"/>
      <c r="E43" s="3"/>
      <c r="F43" s="4"/>
      <c r="G43" s="20">
        <f>F37-F42</f>
        <v>-82206737.45</v>
      </c>
      <c r="I43" s="5" t="str">
        <f>I29+I39</f>
        <v>0</v>
      </c>
      <c r="L43" s="16">
        <f>SUM(I43:K43)</f>
        <v>0</v>
      </c>
    </row>
    <row r="44" spans="1:14">
      <c r="A44" s="3"/>
      <c r="B44" s="10"/>
      <c r="C44" s="3"/>
      <c r="D44" s="3"/>
      <c r="E44" s="3"/>
      <c r="F44" s="4"/>
      <c r="G44" s="20"/>
      <c r="L44" s="16"/>
    </row>
    <row r="47" spans="1:14">
      <c r="A47" s="10" t="s">
        <v>38</v>
      </c>
      <c r="B47" s="10"/>
      <c r="C47" s="3"/>
      <c r="D47" s="3"/>
      <c r="E47" s="3"/>
      <c r="F47" s="4"/>
      <c r="G47" s="20"/>
      <c r="L47" s="16"/>
    </row>
    <row r="48" spans="1:14">
      <c r="A48" s="3"/>
      <c r="B48" s="3" t="s">
        <v>10</v>
      </c>
      <c r="C48" s="3"/>
      <c r="D48" s="3"/>
      <c r="E48" s="3"/>
      <c r="F48" s="4"/>
      <c r="G48" s="20"/>
      <c r="L48" s="16"/>
    </row>
    <row r="49" spans="1:14">
      <c r="A49" s="3"/>
      <c r="B49" s="10"/>
      <c r="C49" s="3" t="s">
        <v>39</v>
      </c>
      <c r="D49" s="3"/>
      <c r="E49" s="3"/>
      <c r="F49" s="26">
        <v>0</v>
      </c>
      <c r="L49" s="16"/>
    </row>
    <row r="50" spans="1:14">
      <c r="A50" s="3"/>
      <c r="B50" s="10"/>
      <c r="C50" s="3" t="s">
        <v>40</v>
      </c>
      <c r="D50" s="3"/>
      <c r="E50" s="3"/>
      <c r="F50" s="27">
        <v>0</v>
      </c>
      <c r="H50" s="28"/>
      <c r="L50" s="16"/>
    </row>
    <row r="51" spans="1:14">
      <c r="A51" s="3"/>
      <c r="B51" s="10"/>
      <c r="C51" s="3" t="s">
        <v>21</v>
      </c>
      <c r="D51" s="3"/>
      <c r="E51" s="3"/>
      <c r="F51" s="46">
        <f>SUM(F49:F50)</f>
        <v>0</v>
      </c>
      <c r="H51" s="28"/>
      <c r="L51" s="16"/>
    </row>
    <row r="52" spans="1:14">
      <c r="A52" s="3"/>
      <c r="B52" s="3" t="s">
        <v>22</v>
      </c>
      <c r="C52" s="3"/>
      <c r="D52" s="3"/>
      <c r="E52" s="3"/>
      <c r="F52" s="5"/>
      <c r="L52" s="16"/>
    </row>
    <row r="53" spans="1:14">
      <c r="A53" s="3"/>
      <c r="B53" s="3"/>
      <c r="C53" s="3" t="s">
        <v>41</v>
      </c>
      <c r="D53" s="3"/>
      <c r="E53" s="3"/>
      <c r="F53" s="26">
        <v>0</v>
      </c>
      <c r="L53" s="16"/>
    </row>
    <row r="54" spans="1:14">
      <c r="A54" s="3"/>
      <c r="B54" s="3"/>
      <c r="C54" s="3" t="s">
        <v>42</v>
      </c>
      <c r="D54" s="3"/>
      <c r="E54" s="3"/>
      <c r="F54" s="26">
        <v>0</v>
      </c>
      <c r="L54" s="16"/>
    </row>
    <row r="55" spans="1:14">
      <c r="A55" s="3"/>
      <c r="B55" s="3"/>
      <c r="C55" s="3" t="s">
        <v>27</v>
      </c>
      <c r="D55" s="3"/>
      <c r="E55" s="3"/>
      <c r="F55" s="45">
        <f>SUM(F53:F54)</f>
        <v>0</v>
      </c>
      <c r="L55" s="16"/>
    </row>
    <row r="56" spans="1:14">
      <c r="A56" s="3"/>
      <c r="B56" s="10" t="s">
        <v>43</v>
      </c>
      <c r="C56" s="3"/>
      <c r="D56" s="3"/>
      <c r="E56" s="3"/>
      <c r="F56" s="18"/>
      <c r="G56" s="30">
        <f>F51-F55</f>
        <v>0</v>
      </c>
      <c r="L56" s="16"/>
    </row>
    <row r="57" spans="1:14">
      <c r="A57" s="3"/>
      <c r="B57" s="10"/>
      <c r="C57" s="3"/>
      <c r="D57" s="3"/>
      <c r="E57" s="3"/>
      <c r="F57" s="18"/>
      <c r="G57" s="30"/>
      <c r="L57" s="16"/>
    </row>
    <row r="58" spans="1:14">
      <c r="A58" s="10" t="s">
        <v>44</v>
      </c>
      <c r="B58" s="3"/>
      <c r="C58" s="3"/>
      <c r="D58" s="3"/>
      <c r="E58" s="3"/>
      <c r="G58" s="20">
        <f>G29+G43+G56</f>
        <v>494071214.53</v>
      </c>
      <c r="I58" s="5">
        <v>627915908.91</v>
      </c>
      <c r="N58" s="16"/>
    </row>
    <row r="59" spans="1:14">
      <c r="A59" s="10" t="s">
        <v>56</v>
      </c>
      <c r="B59" s="3"/>
      <c r="C59" s="3"/>
      <c r="D59" s="3"/>
      <c r="E59" s="3"/>
      <c r="G59" s="31">
        <v>2344146157.35</v>
      </c>
      <c r="I59" s="5" t="str">
        <f>I58-#REF!</f>
        <v>0</v>
      </c>
    </row>
    <row r="60" spans="1:14" customHeight="1" ht="15.75" s="33" customFormat="1">
      <c r="A60" s="10" t="s">
        <v>57</v>
      </c>
      <c r="B60" s="3"/>
      <c r="C60" s="3"/>
      <c r="D60" s="3"/>
      <c r="E60" s="3"/>
      <c r="F60" s="18"/>
      <c r="G60" s="32">
        <f>G58+G59</f>
        <v>2838217371.88</v>
      </c>
      <c r="I60" s="34"/>
      <c r="J60" s="34"/>
      <c r="M60" s="35"/>
    </row>
    <row r="61" spans="1:14" customHeight="1" ht="15.75" s="33" customFormat="1">
      <c r="A61" s="3"/>
      <c r="B61" s="3"/>
      <c r="C61" s="3"/>
      <c r="D61" s="3"/>
      <c r="E61" s="3"/>
      <c r="F61" s="4"/>
      <c r="G61" s="12"/>
      <c r="I61" s="34"/>
      <c r="J61" s="34"/>
      <c r="M61" s="35"/>
      <c r="N61" s="35"/>
    </row>
    <row r="62" spans="1:14" customHeight="1" ht="24.75" s="33" customFormat="1">
      <c r="A62" s="36"/>
      <c r="B62" s="36"/>
      <c r="C62" s="36"/>
      <c r="D62" s="36"/>
      <c r="E62" s="36"/>
      <c r="F62" s="37"/>
      <c r="G62" s="36"/>
      <c r="I62" s="34"/>
      <c r="J62" s="34"/>
      <c r="N62" s="35"/>
    </row>
    <row r="63" spans="1:14" s="33" customFormat="1">
      <c r="A63" s="48" t="s">
        <v>47</v>
      </c>
      <c r="B63" s="48"/>
      <c r="C63" s="48"/>
      <c r="D63" s="48"/>
      <c r="E63" s="48"/>
      <c r="F63" s="48"/>
      <c r="G63" s="48"/>
      <c r="H63" s="35"/>
      <c r="I63" s="34"/>
      <c r="J63" s="34"/>
    </row>
    <row r="64" spans="1:14" s="33" customFormat="1">
      <c r="A64" s="48"/>
      <c r="B64" s="48"/>
      <c r="C64" s="48"/>
      <c r="D64" s="48"/>
      <c r="E64" s="48"/>
      <c r="F64" s="48"/>
      <c r="G64" s="48"/>
      <c r="H64" s="35"/>
      <c r="I64" s="34"/>
      <c r="J64" s="34"/>
    </row>
    <row r="65" spans="1:14" s="33" customFormat="1">
      <c r="A65" s="38"/>
      <c r="B65" s="38"/>
      <c r="C65" s="38"/>
      <c r="D65" s="38"/>
      <c r="E65" s="38"/>
      <c r="F65" s="38"/>
      <c r="G65" s="38"/>
      <c r="H65" s="35"/>
      <c r="I65" s="34"/>
      <c r="J65" s="34"/>
    </row>
    <row r="66" spans="1:14" s="33" customFormat="1">
      <c r="A66" s="38"/>
      <c r="B66" s="38"/>
      <c r="C66" s="38"/>
      <c r="D66" s="38"/>
      <c r="E66" s="38"/>
      <c r="F66" s="38"/>
      <c r="G66" s="38"/>
      <c r="H66" s="35"/>
      <c r="I66" s="34"/>
      <c r="J66" s="34"/>
    </row>
    <row r="67" spans="1:14" customHeight="1" ht="7.5" s="33" customFormat="1">
      <c r="A67" s="36"/>
      <c r="B67" s="36"/>
      <c r="C67" s="36"/>
      <c r="D67" s="36"/>
      <c r="E67" s="36"/>
      <c r="F67" s="37"/>
      <c r="G67" s="36"/>
      <c r="I67" s="34"/>
      <c r="J67" s="34"/>
    </row>
    <row r="68" spans="1:14" s="33" customFormat="1">
      <c r="A68" s="49" t="s">
        <v>48</v>
      </c>
      <c r="B68" s="49"/>
      <c r="C68" s="49"/>
      <c r="D68" s="49"/>
      <c r="E68" s="49"/>
      <c r="F68" s="50" t="s">
        <v>49</v>
      </c>
      <c r="G68" s="50"/>
      <c r="I68" s="34"/>
      <c r="J68" s="34"/>
    </row>
    <row r="69" spans="1:14" s="33" customFormat="1">
      <c r="A69" s="51" t="s">
        <v>50</v>
      </c>
      <c r="B69" s="51"/>
      <c r="C69" s="51"/>
      <c r="D69" s="51"/>
      <c r="E69" s="51"/>
      <c r="F69" s="52" t="s">
        <v>51</v>
      </c>
      <c r="G69" s="52"/>
      <c r="I69" s="34"/>
      <c r="J69" s="34"/>
      <c r="N69" s="35"/>
    </row>
    <row r="70" spans="1:14" s="33" customFormat="1">
      <c r="A70" s="36"/>
      <c r="B70" s="36"/>
      <c r="C70" s="36"/>
      <c r="D70" s="36"/>
      <c r="E70" s="36"/>
      <c r="F70" s="37"/>
      <c r="G70" s="36"/>
      <c r="I70" s="34"/>
      <c r="J70" s="34"/>
    </row>
    <row r="71" spans="1:14" s="33" customFormat="1">
      <c r="F71" s="39"/>
      <c r="I71" s="34"/>
      <c r="J71" s="34"/>
    </row>
    <row r="72" spans="1:14" s="40" customFormat="1">
      <c r="A72" s="33"/>
      <c r="B72" s="33"/>
      <c r="C72" s="33"/>
      <c r="D72" s="33"/>
      <c r="E72" s="33"/>
      <c r="F72" s="39"/>
      <c r="G72" s="35"/>
      <c r="I72" s="41"/>
      <c r="J72" s="41"/>
    </row>
    <row r="73" spans="1:14" s="40" customFormat="1">
      <c r="A73" s="33"/>
      <c r="B73" s="33"/>
      <c r="C73" s="33"/>
      <c r="D73" s="33"/>
      <c r="E73" s="33"/>
      <c r="F73" s="39"/>
      <c r="G73" s="35"/>
      <c r="I73" s="41"/>
      <c r="J73" s="41"/>
    </row>
    <row r="74" spans="1:14" s="33" customFormat="1">
      <c r="A74" s="40"/>
      <c r="B74" s="40"/>
      <c r="C74" s="40"/>
      <c r="D74" s="40"/>
      <c r="E74" s="40"/>
      <c r="F74" s="42"/>
      <c r="G74" s="43">
        <f>G60-G59</f>
        <v>494071214.53</v>
      </c>
      <c r="I74" s="34"/>
      <c r="J74" s="34"/>
    </row>
    <row r="75" spans="1:14" s="33" customFormat="1">
      <c r="A75" s="40"/>
      <c r="B75" s="40"/>
      <c r="C75" s="40"/>
      <c r="D75" s="40"/>
      <c r="E75" s="40"/>
      <c r="F75" s="42"/>
      <c r="G75" s="43">
        <f>G74-G58</f>
        <v>-5.9604644775391E-8</v>
      </c>
      <c r="I75" s="34"/>
      <c r="J75" s="34"/>
    </row>
    <row r="76" spans="1:14" s="33" customFormat="1">
      <c r="F76" s="39"/>
      <c r="G76" s="34"/>
      <c r="I76" s="34"/>
      <c r="J76" s="34"/>
    </row>
    <row r="77" spans="1:14" s="33" customFormat="1">
      <c r="F77" s="39"/>
      <c r="G77" s="35"/>
      <c r="I77" s="34"/>
      <c r="J77" s="34"/>
    </row>
    <row r="78" spans="1:14">
      <c r="A78" s="33"/>
      <c r="B78" s="33"/>
      <c r="C78" s="33"/>
      <c r="D78" s="33"/>
      <c r="E78" s="33"/>
      <c r="F78" s="39"/>
      <c r="G78" s="33"/>
    </row>
    <row r="79" spans="1:14">
      <c r="A79" s="33"/>
      <c r="B79" s="33"/>
      <c r="C79" s="33"/>
      <c r="D79" s="33"/>
      <c r="E79" s="33"/>
      <c r="F79" s="39"/>
      <c r="G79" s="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9:E69"/>
    <mergeCell ref="F69:G69"/>
    <mergeCell ref="A4:G4"/>
    <mergeCell ref="A5:G5"/>
    <mergeCell ref="A63:G64"/>
    <mergeCell ref="A68:E68"/>
    <mergeCell ref="F68:G68"/>
  </mergeCells>
  <printOptions gridLines="false" gridLinesSet="true"/>
  <pageMargins left="1.25" right="1" top="1" bottom="1" header="0.3" footer="0.3"/>
  <pageSetup paperSize="1" orientation="portrait" scale="95" fitToHeight="0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FFFF00"/>
    <outlinePr summaryBelow="1" summaryRight="1"/>
    <pageSetUpPr fitToPage="1"/>
  </sheetPr>
  <dimension ref="A1:N78"/>
  <sheetViews>
    <sheetView tabSelected="0" workbookViewId="0" showGridLines="true" showRowColHeaders="1">
      <selection activeCell="A69" sqref="A69"/>
    </sheetView>
  </sheetViews>
  <sheetFormatPr defaultRowHeight="14.4" outlineLevelRow="0" outlineLevelCol="0"/>
  <cols>
    <col min="1" max="1" width="2.7109375" customWidth="true" style="0"/>
    <col min="2" max="2" width="2.140625" customWidth="true" style="0"/>
    <col min="3" max="3" width="4" customWidth="true" style="0"/>
    <col min="4" max="4" width="17.85546875" customWidth="true" style="0"/>
    <col min="5" max="5" width="19.7109375" customWidth="true" style="0"/>
    <col min="6" max="6" width="16.42578125" customWidth="true" style="18"/>
    <col min="7" max="7" width="18.7109375" customWidth="true" style="0"/>
    <col min="8" max="8" width="16.85546875" customWidth="true" style="0"/>
    <col min="9" max="9" width="16.85546875" hidden="true" customWidth="true" style="5"/>
    <col min="10" max="10" width="16.85546875" hidden="true" customWidth="true" style="5"/>
    <col min="11" max="11" width="16.85546875" hidden="true" customWidth="true" style="0"/>
    <col min="12" max="12" width="15.28515625" hidden="true" customWidth="true" style="0"/>
    <col min="13" max="13" width="15.28515625" customWidth="true" style="0"/>
    <col min="14" max="14" width="15.28515625" customWidth="true" style="0"/>
  </cols>
  <sheetData>
    <row r="1" spans="1:14" customHeight="1" ht="9">
      <c r="A1" s="1" t="s">
        <v>0</v>
      </c>
      <c r="B1" s="2"/>
      <c r="C1" s="3"/>
      <c r="D1" s="3"/>
      <c r="E1" s="3"/>
      <c r="F1" s="4"/>
      <c r="G1" s="3"/>
    </row>
    <row r="2" spans="1:14">
      <c r="A2" s="1" t="s">
        <v>1</v>
      </c>
      <c r="B2" s="2"/>
      <c r="C2" s="3"/>
      <c r="D2" s="3"/>
      <c r="E2" s="3"/>
      <c r="F2" s="4"/>
      <c r="G2" s="3"/>
    </row>
    <row r="3" spans="1:14">
      <c r="A3" s="3"/>
      <c r="B3" s="3"/>
      <c r="C3" s="3"/>
      <c r="D3" s="3"/>
      <c r="E3" s="3"/>
      <c r="F3" s="4"/>
      <c r="G3" s="3"/>
    </row>
    <row r="4" spans="1:14" customHeight="1" ht="18" s="6" customFormat="1">
      <c r="A4" s="47" t="s">
        <v>2</v>
      </c>
      <c r="B4" s="47"/>
      <c r="C4" s="47"/>
      <c r="D4" s="47"/>
      <c r="E4" s="47"/>
      <c r="F4" s="47"/>
      <c r="G4" s="47"/>
      <c r="I4" s="7"/>
      <c r="J4" s="7"/>
    </row>
    <row r="5" spans="1:14" customHeight="1" ht="18" s="6" customFormat="1">
      <c r="A5" s="47" t="s">
        <v>3</v>
      </c>
      <c r="B5" s="47"/>
      <c r="C5" s="47"/>
      <c r="D5" s="47"/>
      <c r="E5" s="47"/>
      <c r="F5" s="47"/>
      <c r="G5" s="47"/>
      <c r="I5" s="7"/>
      <c r="J5" s="7"/>
    </row>
    <row r="6" spans="1:14" customHeight="1" ht="18" s="6" customFormat="1">
      <c r="A6" s="8"/>
      <c r="B6" s="8"/>
      <c r="C6" s="8"/>
      <c r="D6" s="8"/>
      <c r="E6" s="8"/>
      <c r="F6" s="8"/>
      <c r="G6" s="8"/>
      <c r="I6" s="7"/>
      <c r="J6" s="7"/>
    </row>
    <row r="7" spans="1:14" customHeight="1" ht="18" s="6" customFormat="1">
      <c r="A7" s="9" t="s">
        <v>4</v>
      </c>
      <c r="B7" s="8"/>
      <c r="C7" s="8"/>
      <c r="D7" s="8"/>
      <c r="E7" s="8"/>
      <c r="F7" s="9" t="s">
        <v>52</v>
      </c>
      <c r="G7" s="8"/>
      <c r="I7" s="7"/>
      <c r="J7" s="7"/>
    </row>
    <row r="8" spans="1:14" customHeight="1" ht="18" s="6" customFormat="1">
      <c r="A8" s="9" t="s">
        <v>6</v>
      </c>
      <c r="B8" s="8"/>
      <c r="C8" s="8"/>
      <c r="D8" s="8"/>
      <c r="E8" s="8"/>
      <c r="F8" s="9" t="s">
        <v>58</v>
      </c>
      <c r="G8" s="8"/>
      <c r="I8" s="7"/>
      <c r="J8" s="7"/>
    </row>
    <row r="9" spans="1:14" customHeight="1" ht="18" s="6" customFormat="1">
      <c r="A9" s="9" t="s">
        <v>8</v>
      </c>
      <c r="B9" s="8"/>
      <c r="C9" s="8"/>
      <c r="D9" s="8"/>
      <c r="E9" s="8"/>
      <c r="F9" s="8"/>
      <c r="G9" s="8"/>
      <c r="I9" s="7"/>
      <c r="J9" s="7"/>
    </row>
    <row r="10" spans="1:14" customHeight="1" ht="18" s="6" customFormat="1">
      <c r="A10" s="8"/>
      <c r="B10" s="8"/>
      <c r="C10" s="8"/>
      <c r="D10" s="8"/>
      <c r="E10" s="8"/>
      <c r="F10" s="8"/>
      <c r="G10" s="8"/>
      <c r="I10" s="7"/>
      <c r="J10" s="7"/>
    </row>
    <row r="11" spans="1:14">
      <c r="A11" s="10"/>
      <c r="B11" s="10"/>
      <c r="C11" s="10"/>
      <c r="D11" s="10"/>
      <c r="E11" s="10"/>
      <c r="F11" s="11"/>
      <c r="G11" s="10"/>
    </row>
    <row r="12" spans="1:14">
      <c r="A12" s="10" t="s">
        <v>9</v>
      </c>
      <c r="B12" s="3"/>
      <c r="C12" s="3"/>
      <c r="D12" s="3"/>
      <c r="E12" s="3"/>
      <c r="F12" s="4"/>
      <c r="G12" s="12"/>
    </row>
    <row r="13" spans="1:14">
      <c r="A13" s="3"/>
      <c r="B13" s="3" t="s">
        <v>10</v>
      </c>
      <c r="C13" s="3"/>
      <c r="D13" s="3"/>
      <c r="E13" s="3"/>
      <c r="F13" s="4"/>
      <c r="G13" s="3"/>
      <c r="I13" s="13" t="s">
        <v>11</v>
      </c>
      <c r="J13" s="13" t="s">
        <v>12</v>
      </c>
      <c r="K13" s="14" t="s">
        <v>13</v>
      </c>
      <c r="L13" t="s">
        <v>14</v>
      </c>
    </row>
    <row r="14" spans="1:14">
      <c r="A14" s="3"/>
      <c r="B14" s="3"/>
      <c r="C14" s="3" t="s">
        <v>15</v>
      </c>
      <c r="D14" s="3"/>
      <c r="E14" s="3"/>
      <c r="F14" s="4">
        <v>64538819.56</v>
      </c>
      <c r="G14" s="15"/>
      <c r="I14" s="5">
        <v>3439015.48</v>
      </c>
      <c r="J14" s="5">
        <v>147940480.48</v>
      </c>
      <c r="K14" s="16">
        <v>699967.03</v>
      </c>
      <c r="L14" s="16">
        <f>SUM(I14:K14)</f>
        <v>152079462.99</v>
      </c>
    </row>
    <row r="15" spans="1:14">
      <c r="A15" s="3"/>
      <c r="B15" s="3"/>
      <c r="C15" s="3" t="s">
        <v>16</v>
      </c>
      <c r="D15" s="3"/>
      <c r="E15" s="3"/>
      <c r="F15" s="4">
        <v>501142788</v>
      </c>
      <c r="G15" s="3"/>
      <c r="I15" s="5">
        <v>28338227</v>
      </c>
      <c r="J15" s="5">
        <v>28338227</v>
      </c>
      <c r="K15" s="16">
        <v>28338227</v>
      </c>
      <c r="L15" s="16">
        <f>SUM(I15:K15)</f>
        <v>85014681</v>
      </c>
    </row>
    <row r="16" spans="1:14">
      <c r="A16" s="3"/>
      <c r="B16" s="3"/>
      <c r="C16" s="3" t="s">
        <v>17</v>
      </c>
      <c r="D16" s="3"/>
      <c r="E16" s="3"/>
      <c r="F16" s="4">
        <v>196791593.48</v>
      </c>
      <c r="G16" s="3"/>
      <c r="I16" s="5">
        <v>4047229.68</v>
      </c>
      <c r="J16" s="5">
        <v>3381043.18</v>
      </c>
      <c r="K16" s="16">
        <v>3296311.72</v>
      </c>
      <c r="L16" s="16">
        <f>SUM(I16:K16)</f>
        <v>10724584.58</v>
      </c>
    </row>
    <row r="17" spans="1:14">
      <c r="A17" s="3"/>
      <c r="B17" s="3"/>
      <c r="C17" s="3" t="s">
        <v>18</v>
      </c>
      <c r="D17" s="3"/>
      <c r="E17" s="3"/>
      <c r="F17" s="4">
        <v>51617221.02</v>
      </c>
      <c r="G17" s="3"/>
      <c r="I17" s="5">
        <v>267487.57</v>
      </c>
      <c r="J17" s="5">
        <v>266649.18</v>
      </c>
      <c r="K17" s="16">
        <v>262327.28</v>
      </c>
      <c r="L17" s="16">
        <f>SUM(I17:K17)</f>
        <v>796464.03</v>
      </c>
    </row>
    <row r="18" spans="1:14">
      <c r="A18" s="3"/>
      <c r="B18" s="3"/>
      <c r="C18" s="3" t="s">
        <v>19</v>
      </c>
      <c r="D18" s="3"/>
      <c r="E18" s="3"/>
      <c r="F18" s="4">
        <v>1970267.51</v>
      </c>
      <c r="G18" s="3"/>
      <c r="K18" s="16"/>
      <c r="L18" s="16"/>
    </row>
    <row r="19" spans="1:14">
      <c r="A19" s="3"/>
      <c r="B19" s="3"/>
      <c r="C19" s="3" t="s">
        <v>20</v>
      </c>
      <c r="D19" s="3"/>
      <c r="E19" s="3"/>
      <c r="F19" s="4">
        <v>38990426.72</v>
      </c>
      <c r="G19" s="3"/>
      <c r="I19" s="5">
        <v>432257.56</v>
      </c>
      <c r="J19" s="5">
        <v>4580703.73</v>
      </c>
      <c r="K19" s="16">
        <v>587219.58</v>
      </c>
      <c r="L19" s="16">
        <f>SUM(I19:K19)</f>
        <v>5600180.87</v>
      </c>
    </row>
    <row r="20" spans="1:14">
      <c r="A20" s="3"/>
      <c r="B20" s="3"/>
      <c r="C20" s="3" t="s">
        <v>21</v>
      </c>
      <c r="D20" s="3"/>
      <c r="E20" s="3"/>
      <c r="F20" s="17">
        <f>SUM(F14:F19)</f>
        <v>855051116.29</v>
      </c>
      <c r="G20" s="3"/>
      <c r="I20" s="5">
        <f>SUM(I14:I19)</f>
        <v>36524217.29</v>
      </c>
      <c r="K20" s="16"/>
      <c r="L20" s="16">
        <f>SUM(I20:K20)</f>
        <v>36524217.29</v>
      </c>
    </row>
    <row r="21" spans="1:14">
      <c r="A21" s="3"/>
      <c r="B21" s="3" t="s">
        <v>22</v>
      </c>
      <c r="C21" s="3"/>
      <c r="D21" s="3"/>
      <c r="E21" s="3"/>
      <c r="F21" s="4"/>
      <c r="G21" s="3"/>
      <c r="K21" s="16"/>
      <c r="L21" s="16">
        <f>SUM(I21:K21)</f>
        <v>0</v>
      </c>
    </row>
    <row r="22" spans="1:14">
      <c r="A22" s="3"/>
      <c r="B22" s="3"/>
      <c r="C22" s="3" t="s">
        <v>23</v>
      </c>
      <c r="D22" s="3"/>
      <c r="E22" s="3"/>
      <c r="G22" s="3"/>
      <c r="I22" s="5">
        <v>2441617.41</v>
      </c>
      <c r="J22" s="5">
        <v>4202385.27</v>
      </c>
      <c r="K22" s="16">
        <v>2834830.73</v>
      </c>
      <c r="L22" s="16">
        <f>SUM(I22:K22)</f>
        <v>9478833.41</v>
      </c>
    </row>
    <row r="23" spans="1:14">
      <c r="A23" s="3"/>
      <c r="B23" s="3"/>
      <c r="D23" s="3" t="s">
        <v>24</v>
      </c>
      <c r="E23" s="3"/>
      <c r="F23" s="4">
        <f>170466254.59+263440073.96</f>
        <v>433906328.55</v>
      </c>
      <c r="G23" s="3"/>
      <c r="I23" s="5">
        <v>93011.69</v>
      </c>
      <c r="J23" s="5">
        <v>0</v>
      </c>
      <c r="K23" s="16">
        <v>0</v>
      </c>
      <c r="L23" s="16">
        <f>SUM(I23:K23)</f>
        <v>93011.69</v>
      </c>
    </row>
    <row r="24" spans="1:14">
      <c r="A24" s="3"/>
      <c r="B24" s="3"/>
      <c r="D24" s="3" t="s">
        <v>25</v>
      </c>
      <c r="E24" s="3"/>
      <c r="F24" s="4">
        <v>64742719.97</v>
      </c>
      <c r="G24" s="3"/>
      <c r="I24" s="5">
        <v>5653204.75</v>
      </c>
      <c r="J24" s="5">
        <v>5833368.5</v>
      </c>
      <c r="K24" s="16">
        <v>8052728.07</v>
      </c>
      <c r="L24" s="16">
        <f>SUM(I24:K24)</f>
        <v>19539301.32</v>
      </c>
    </row>
    <row r="25" spans="1:14">
      <c r="A25" s="3"/>
      <c r="B25" s="3"/>
      <c r="C25" s="3" t="s">
        <v>55</v>
      </c>
      <c r="D25" s="3"/>
      <c r="E25" s="3"/>
      <c r="F25" s="4">
        <v>0</v>
      </c>
      <c r="G25" s="3"/>
      <c r="K25" s="16"/>
      <c r="L25" s="16"/>
    </row>
    <row r="26" spans="1:14">
      <c r="A26" s="3"/>
      <c r="B26" s="3"/>
      <c r="C26" s="3" t="s">
        <v>26</v>
      </c>
      <c r="D26" s="3"/>
      <c r="E26" s="3"/>
      <c r="F26" s="4">
        <v>124911384.86</v>
      </c>
      <c r="G26" s="3"/>
      <c r="I26" s="5">
        <v>4858458.61</v>
      </c>
      <c r="J26" s="5">
        <v>9596221.49</v>
      </c>
      <c r="K26" s="16">
        <v>8838815.92</v>
      </c>
      <c r="L26" s="16">
        <f>SUM(I26:K26)</f>
        <v>23293496.02</v>
      </c>
    </row>
    <row r="27" spans="1:14">
      <c r="A27" s="3"/>
      <c r="B27" s="3"/>
      <c r="C27" s="3" t="s">
        <v>27</v>
      </c>
      <c r="D27" s="3"/>
      <c r="E27" s="3"/>
      <c r="F27" s="17">
        <f>SUM(F23:F26)</f>
        <v>623560433.38</v>
      </c>
      <c r="G27" s="3"/>
      <c r="I27" s="5">
        <f>SUM(I22:I26)</f>
        <v>13046292.46</v>
      </c>
      <c r="K27" s="16"/>
      <c r="L27" s="16">
        <f>SUM(I27:K27)</f>
        <v>13046292.46</v>
      </c>
    </row>
    <row r="28" spans="1:14">
      <c r="A28" s="3"/>
      <c r="B28" s="10" t="s">
        <v>28</v>
      </c>
      <c r="C28" s="3"/>
      <c r="D28" s="3"/>
      <c r="E28" s="3"/>
      <c r="F28" s="19"/>
      <c r="G28" s="20">
        <f>F20-F27</f>
        <v>231490682.91</v>
      </c>
      <c r="I28" s="5">
        <f>I20-I27</f>
        <v>23477924.83</v>
      </c>
      <c r="K28" s="16"/>
      <c r="L28" s="16">
        <f>SUM(I28:K28)</f>
        <v>23477924.83</v>
      </c>
    </row>
    <row r="29" spans="1:14">
      <c r="A29" s="3"/>
      <c r="B29" s="3"/>
      <c r="C29" s="3"/>
      <c r="D29" s="3"/>
      <c r="E29" s="3"/>
      <c r="F29" s="19"/>
      <c r="G29" s="12"/>
      <c r="K29" s="16"/>
      <c r="L29" s="16"/>
    </row>
    <row r="30" spans="1:14">
      <c r="A30" s="10" t="s">
        <v>29</v>
      </c>
      <c r="B30" s="3"/>
      <c r="C30" s="3"/>
      <c r="D30" s="3"/>
      <c r="E30" s="3"/>
      <c r="F30" s="4"/>
      <c r="G30" s="3"/>
      <c r="K30" s="16"/>
      <c r="L30" s="16">
        <f>SUM(I30:K30)</f>
        <v>0</v>
      </c>
    </row>
    <row r="31" spans="1:14">
      <c r="A31" s="3"/>
      <c r="B31" s="3" t="s">
        <v>10</v>
      </c>
      <c r="C31" s="3"/>
      <c r="D31" s="3"/>
      <c r="E31" s="3"/>
      <c r="F31" s="19"/>
      <c r="G31" s="3"/>
      <c r="K31" s="16"/>
      <c r="L31" s="16"/>
    </row>
    <row r="32" spans="1:14">
      <c r="A32" s="3"/>
      <c r="B32" s="3"/>
      <c r="C32" s="3" t="s">
        <v>30</v>
      </c>
      <c r="D32" s="3"/>
      <c r="E32" s="3"/>
      <c r="F32" s="21">
        <v>0</v>
      </c>
      <c r="G32" s="3"/>
      <c r="H32" s="3"/>
      <c r="I32" s="3"/>
      <c r="J32" s="3"/>
      <c r="K32" s="16"/>
      <c r="L32" s="16"/>
    </row>
    <row r="33" spans="1:14">
      <c r="A33" s="3"/>
      <c r="B33" s="3"/>
      <c r="C33" s="3" t="s">
        <v>31</v>
      </c>
      <c r="D33" s="3"/>
      <c r="E33" s="3"/>
      <c r="F33" s="21">
        <v>0</v>
      </c>
      <c r="G33" s="3"/>
      <c r="H33" s="3"/>
      <c r="I33" s="3"/>
      <c r="J33" s="22"/>
      <c r="K33" s="16"/>
      <c r="L33" s="16"/>
    </row>
    <row r="34" spans="1:14">
      <c r="A34" s="3"/>
      <c r="B34" s="3"/>
      <c r="C34" s="3" t="s">
        <v>32</v>
      </c>
      <c r="D34" s="3"/>
      <c r="E34" s="3"/>
      <c r="F34" s="23"/>
      <c r="G34" s="3"/>
      <c r="H34" s="3"/>
      <c r="I34" s="3"/>
      <c r="J34" s="22"/>
      <c r="K34" s="16"/>
      <c r="L34" s="16">
        <f>SUM(I34:K34)</f>
        <v>0</v>
      </c>
    </row>
    <row r="35" spans="1:14">
      <c r="A35" s="3"/>
      <c r="B35" s="3"/>
      <c r="C35" s="3"/>
      <c r="D35" s="3" t="s">
        <v>33</v>
      </c>
      <c r="E35" s="3"/>
      <c r="F35" s="24">
        <v>0</v>
      </c>
      <c r="G35" s="3"/>
      <c r="H35" s="3"/>
      <c r="I35" s="3"/>
      <c r="J35" s="22"/>
      <c r="K35" s="16"/>
      <c r="L35" s="16"/>
    </row>
    <row r="36" spans="1:14">
      <c r="A36" s="3"/>
      <c r="B36" s="3"/>
      <c r="C36" s="3" t="s">
        <v>21</v>
      </c>
      <c r="D36" s="3"/>
      <c r="E36" s="3"/>
      <c r="F36" s="25">
        <f>SUM(F32:F35)</f>
        <v>0</v>
      </c>
      <c r="G36" s="3"/>
      <c r="I36" s="5">
        <v>-7748.76</v>
      </c>
      <c r="J36" s="5">
        <v>2992640.21</v>
      </c>
      <c r="K36" s="16">
        <v>7527131.44</v>
      </c>
      <c r="L36" s="16">
        <f>SUM(I36:K36)</f>
        <v>10512022.89</v>
      </c>
    </row>
    <row r="37" spans="1:14">
      <c r="A37" s="3"/>
      <c r="B37" s="3" t="s">
        <v>22</v>
      </c>
      <c r="C37" s="3"/>
      <c r="D37" s="3"/>
      <c r="E37" s="3"/>
      <c r="F37" s="4"/>
      <c r="G37" s="3"/>
      <c r="I37" s="5">
        <f>I36</f>
        <v>-7748.76</v>
      </c>
      <c r="L37" s="16">
        <f>SUM(I37:K37)</f>
        <v>-7748.76</v>
      </c>
    </row>
    <row r="38" spans="1:14">
      <c r="A38" s="3"/>
      <c r="B38" s="3"/>
      <c r="C38" s="3" t="s">
        <v>34</v>
      </c>
      <c r="D38" s="3"/>
      <c r="E38" s="3"/>
      <c r="F38" s="4">
        <v>51257069.22</v>
      </c>
      <c r="G38" s="3"/>
      <c r="I38" s="5" t="str">
        <f>#REF!-I37</f>
        <v>0</v>
      </c>
      <c r="L38" s="16">
        <f>SUM(I38:K38)</f>
        <v>0</v>
      </c>
    </row>
    <row r="39" spans="1:14">
      <c r="A39" s="3"/>
      <c r="B39" s="3"/>
      <c r="C39" s="3" t="s">
        <v>35</v>
      </c>
      <c r="F39" s="26">
        <v>0</v>
      </c>
      <c r="L39" s="16"/>
    </row>
    <row r="40" spans="1:14">
      <c r="A40" s="3"/>
      <c r="B40" s="3"/>
      <c r="C40" s="3" t="s">
        <v>36</v>
      </c>
      <c r="F40" s="26">
        <v>0</v>
      </c>
      <c r="L40" s="16"/>
    </row>
    <row r="41" spans="1:14">
      <c r="A41" s="3"/>
      <c r="B41" s="3"/>
      <c r="C41" s="3" t="s">
        <v>27</v>
      </c>
      <c r="D41" s="3"/>
      <c r="E41" s="3"/>
      <c r="F41" s="17">
        <f>F38</f>
        <v>51257069.22</v>
      </c>
      <c r="G41" s="3"/>
      <c r="L41" s="16">
        <f>SUM(I41:K41)</f>
        <v>0</v>
      </c>
    </row>
    <row r="42" spans="1:14">
      <c r="A42" s="3"/>
      <c r="B42" s="10" t="s">
        <v>37</v>
      </c>
      <c r="C42" s="3"/>
      <c r="D42" s="3"/>
      <c r="E42" s="3"/>
      <c r="F42" s="4"/>
      <c r="G42" s="20">
        <f>F36-F41</f>
        <v>-51257069.22</v>
      </c>
      <c r="I42" s="5" t="str">
        <f>I28+I38</f>
        <v>0</v>
      </c>
      <c r="L42" s="16">
        <f>SUM(I42:K42)</f>
        <v>0</v>
      </c>
    </row>
    <row r="43" spans="1:14">
      <c r="A43" s="3"/>
      <c r="B43" s="10"/>
      <c r="C43" s="3"/>
      <c r="D43" s="3"/>
      <c r="E43" s="3"/>
      <c r="F43" s="4"/>
      <c r="G43" s="20"/>
      <c r="L43" s="16"/>
    </row>
    <row r="46" spans="1:14">
      <c r="A46" s="10" t="s">
        <v>38</v>
      </c>
      <c r="B46" s="10"/>
      <c r="C46" s="3"/>
      <c r="D46" s="3"/>
      <c r="E46" s="3"/>
      <c r="F46" s="4"/>
      <c r="G46" s="20"/>
      <c r="L46" s="16"/>
    </row>
    <row r="47" spans="1:14">
      <c r="A47" s="3"/>
      <c r="B47" s="3" t="s">
        <v>10</v>
      </c>
      <c r="C47" s="3"/>
      <c r="D47" s="3"/>
      <c r="E47" s="3"/>
      <c r="F47" s="4"/>
      <c r="G47" s="20"/>
      <c r="L47" s="16"/>
    </row>
    <row r="48" spans="1:14">
      <c r="A48" s="3"/>
      <c r="B48" s="10"/>
      <c r="C48" s="3" t="s">
        <v>39</v>
      </c>
      <c r="D48" s="3"/>
      <c r="E48" s="3"/>
      <c r="F48" s="26">
        <v>0</v>
      </c>
      <c r="L48" s="16"/>
    </row>
    <row r="49" spans="1:14">
      <c r="A49" s="3"/>
      <c r="B49" s="10"/>
      <c r="C49" s="3" t="s">
        <v>40</v>
      </c>
      <c r="D49" s="3"/>
      <c r="E49" s="3"/>
      <c r="F49" s="27">
        <v>0</v>
      </c>
      <c r="H49" s="28"/>
      <c r="L49" s="16"/>
    </row>
    <row r="50" spans="1:14">
      <c r="A50" s="3"/>
      <c r="B50" s="10"/>
      <c r="C50" s="3" t="s">
        <v>21</v>
      </c>
      <c r="D50" s="3"/>
      <c r="E50" s="3"/>
      <c r="F50" s="27">
        <f>SUM(F48:F49)</f>
        <v>0</v>
      </c>
      <c r="H50" s="28"/>
      <c r="L50" s="16"/>
    </row>
    <row r="51" spans="1:14">
      <c r="A51" s="3"/>
      <c r="B51" s="3" t="s">
        <v>22</v>
      </c>
      <c r="C51" s="3"/>
      <c r="D51" s="3"/>
      <c r="E51" s="3"/>
      <c r="F51" s="5"/>
      <c r="L51" s="16"/>
    </row>
    <row r="52" spans="1:14">
      <c r="A52" s="3"/>
      <c r="B52" s="3"/>
      <c r="C52" s="3" t="s">
        <v>41</v>
      </c>
      <c r="D52" s="3"/>
      <c r="E52" s="3"/>
      <c r="F52" s="26">
        <v>0</v>
      </c>
      <c r="L52" s="16"/>
    </row>
    <row r="53" spans="1:14">
      <c r="A53" s="3"/>
      <c r="B53" s="3"/>
      <c r="C53" s="3" t="s">
        <v>42</v>
      </c>
      <c r="D53" s="3"/>
      <c r="E53" s="3"/>
      <c r="F53" s="26">
        <v>0</v>
      </c>
      <c r="L53" s="16"/>
    </row>
    <row r="54" spans="1:14">
      <c r="A54" s="3"/>
      <c r="B54" s="3"/>
      <c r="C54" s="3" t="s">
        <v>27</v>
      </c>
      <c r="D54" s="3"/>
      <c r="E54" s="3"/>
      <c r="F54" s="29">
        <f>SUM(F52:F53)</f>
        <v>0</v>
      </c>
      <c r="L54" s="16"/>
    </row>
    <row r="55" spans="1:14">
      <c r="A55" s="3"/>
      <c r="B55" s="10" t="s">
        <v>43</v>
      </c>
      <c r="C55" s="3"/>
      <c r="D55" s="3"/>
      <c r="E55" s="3"/>
      <c r="F55" s="18"/>
      <c r="G55" s="30">
        <f>F50-F54</f>
        <v>0</v>
      </c>
      <c r="L55" s="16"/>
    </row>
    <row r="56" spans="1:14">
      <c r="A56" s="3"/>
      <c r="B56" s="10"/>
      <c r="C56" s="3"/>
      <c r="D56" s="3"/>
      <c r="E56" s="3"/>
      <c r="F56" s="18"/>
      <c r="G56" s="30"/>
      <c r="L56" s="16"/>
    </row>
    <row r="57" spans="1:14">
      <c r="A57" s="10" t="s">
        <v>44</v>
      </c>
      <c r="B57" s="3"/>
      <c r="C57" s="3"/>
      <c r="D57" s="3"/>
      <c r="E57" s="3"/>
      <c r="G57" s="20">
        <f>G28+G42+G55</f>
        <v>180233613.69</v>
      </c>
      <c r="I57" s="5">
        <v>627915908.91</v>
      </c>
      <c r="N57" s="16"/>
    </row>
    <row r="58" spans="1:14">
      <c r="A58" s="10" t="s">
        <v>56</v>
      </c>
      <c r="B58" s="3"/>
      <c r="C58" s="3"/>
      <c r="D58" s="3"/>
      <c r="E58" s="3"/>
      <c r="G58" s="31">
        <v>2344100214.15</v>
      </c>
      <c r="I58" s="5" t="str">
        <f>I57-#REF!</f>
        <v>0</v>
      </c>
    </row>
    <row r="59" spans="1:14" customHeight="1" ht="15.75" s="33" customFormat="1">
      <c r="A59" s="10" t="s">
        <v>59</v>
      </c>
      <c r="B59" s="3"/>
      <c r="C59" s="3"/>
      <c r="D59" s="3"/>
      <c r="E59" s="3"/>
      <c r="F59" s="18"/>
      <c r="G59" s="32">
        <f>G57+G58</f>
        <v>2524333827.84</v>
      </c>
      <c r="I59" s="34"/>
      <c r="J59" s="34"/>
      <c r="M59" s="35"/>
    </row>
    <row r="60" spans="1:14" customHeight="1" ht="15.75" s="33" customFormat="1">
      <c r="A60" s="3"/>
      <c r="B60" s="3"/>
      <c r="C60" s="3"/>
      <c r="D60" s="3"/>
      <c r="E60" s="3"/>
      <c r="F60" s="4"/>
      <c r="G60" s="12"/>
      <c r="I60" s="34"/>
      <c r="J60" s="34"/>
      <c r="M60" s="35"/>
      <c r="N60" s="35"/>
    </row>
    <row r="61" spans="1:14" customHeight="1" ht="24.75" s="33" customFormat="1">
      <c r="A61" s="36"/>
      <c r="B61" s="36"/>
      <c r="C61" s="36"/>
      <c r="D61" s="36"/>
      <c r="E61" s="36"/>
      <c r="F61" s="37"/>
      <c r="G61" s="36"/>
      <c r="I61" s="34"/>
      <c r="J61" s="34"/>
      <c r="N61" s="35"/>
    </row>
    <row r="62" spans="1:14" s="33" customFormat="1">
      <c r="A62" s="48" t="s">
        <v>47</v>
      </c>
      <c r="B62" s="48"/>
      <c r="C62" s="48"/>
      <c r="D62" s="48"/>
      <c r="E62" s="48"/>
      <c r="F62" s="48"/>
      <c r="G62" s="48"/>
      <c r="H62" s="35"/>
      <c r="I62" s="34"/>
      <c r="J62" s="34"/>
    </row>
    <row r="63" spans="1:14" s="33" customFormat="1">
      <c r="A63" s="48"/>
      <c r="B63" s="48"/>
      <c r="C63" s="48"/>
      <c r="D63" s="48"/>
      <c r="E63" s="48"/>
      <c r="F63" s="48"/>
      <c r="G63" s="48"/>
      <c r="H63" s="35"/>
      <c r="I63" s="34"/>
      <c r="J63" s="34"/>
    </row>
    <row r="64" spans="1:14" s="33" customFormat="1">
      <c r="A64" s="38"/>
      <c r="B64" s="38"/>
      <c r="C64" s="38"/>
      <c r="D64" s="38"/>
      <c r="E64" s="38"/>
      <c r="F64" s="38"/>
      <c r="G64" s="38"/>
      <c r="H64" s="35"/>
      <c r="I64" s="34"/>
      <c r="J64" s="34"/>
    </row>
    <row r="65" spans="1:14" s="33" customFormat="1">
      <c r="A65" s="38"/>
      <c r="B65" s="38"/>
      <c r="C65" s="38"/>
      <c r="D65" s="38"/>
      <c r="E65" s="38"/>
      <c r="F65" s="38"/>
      <c r="G65" s="38"/>
      <c r="H65" s="35"/>
      <c r="I65" s="34"/>
      <c r="J65" s="34"/>
    </row>
    <row r="66" spans="1:14" customHeight="1" ht="7.5" s="33" customFormat="1">
      <c r="A66" s="36"/>
      <c r="B66" s="36"/>
      <c r="C66" s="36"/>
      <c r="D66" s="36"/>
      <c r="E66" s="36"/>
      <c r="F66" s="37"/>
      <c r="G66" s="36"/>
      <c r="I66" s="34"/>
      <c r="J66" s="34"/>
    </row>
    <row r="67" spans="1:14" s="33" customFormat="1">
      <c r="A67" s="49" t="s">
        <v>48</v>
      </c>
      <c r="B67" s="49"/>
      <c r="C67" s="49"/>
      <c r="D67" s="49"/>
      <c r="E67" s="49"/>
      <c r="F67" s="50" t="s">
        <v>49</v>
      </c>
      <c r="G67" s="50"/>
      <c r="I67" s="34"/>
      <c r="J67" s="34"/>
    </row>
    <row r="68" spans="1:14" s="33" customFormat="1">
      <c r="A68" s="51" t="s">
        <v>50</v>
      </c>
      <c r="B68" s="51"/>
      <c r="C68" s="51"/>
      <c r="D68" s="51"/>
      <c r="E68" s="51"/>
      <c r="F68" s="52" t="s">
        <v>51</v>
      </c>
      <c r="G68" s="52"/>
      <c r="I68" s="34"/>
      <c r="J68" s="34"/>
      <c r="N68" s="35"/>
    </row>
    <row r="69" spans="1:14" s="33" customFormat="1">
      <c r="A69" s="36"/>
      <c r="B69" s="36"/>
      <c r="C69" s="36"/>
      <c r="D69" s="36"/>
      <c r="E69" s="36"/>
      <c r="F69" s="37"/>
      <c r="G69" s="36"/>
      <c r="I69" s="34"/>
      <c r="J69" s="34"/>
    </row>
    <row r="70" spans="1:14" s="33" customFormat="1">
      <c r="F70" s="39"/>
      <c r="I70" s="34"/>
      <c r="J70" s="34"/>
    </row>
    <row r="71" spans="1:14" s="40" customFormat="1">
      <c r="A71" s="33"/>
      <c r="B71" s="33"/>
      <c r="C71" s="33"/>
      <c r="D71" s="33"/>
      <c r="E71" s="33"/>
      <c r="F71" s="39"/>
      <c r="G71" s="35"/>
      <c r="I71" s="41"/>
      <c r="J71" s="41"/>
    </row>
    <row r="72" spans="1:14" s="40" customFormat="1">
      <c r="A72" s="33"/>
      <c r="B72" s="33"/>
      <c r="C72" s="33"/>
      <c r="D72" s="33"/>
      <c r="E72" s="33"/>
      <c r="F72" s="39"/>
      <c r="G72" s="35"/>
      <c r="I72" s="41"/>
      <c r="J72" s="41"/>
    </row>
    <row r="73" spans="1:14" s="33" customFormat="1">
      <c r="A73" s="40"/>
      <c r="B73" s="40"/>
      <c r="C73" s="40"/>
      <c r="D73" s="40"/>
      <c r="E73" s="40"/>
      <c r="F73" s="42"/>
      <c r="G73" s="43">
        <f>G59-G58</f>
        <v>180233613.69</v>
      </c>
      <c r="I73" s="34"/>
      <c r="J73" s="34"/>
    </row>
    <row r="74" spans="1:14" s="33" customFormat="1">
      <c r="A74" s="40"/>
      <c r="B74" s="40"/>
      <c r="C74" s="40"/>
      <c r="D74" s="40"/>
      <c r="E74" s="40"/>
      <c r="F74" s="42"/>
      <c r="G74" s="43">
        <f>G73-G57</f>
        <v>8.9406967163086E-8</v>
      </c>
      <c r="I74" s="34"/>
      <c r="J74" s="34"/>
    </row>
    <row r="75" spans="1:14" s="33" customFormat="1">
      <c r="F75" s="39"/>
      <c r="G75" s="34"/>
      <c r="I75" s="34"/>
      <c r="J75" s="34"/>
    </row>
    <row r="76" spans="1:14" s="33" customFormat="1">
      <c r="F76" s="39"/>
      <c r="G76" s="35"/>
      <c r="I76" s="34"/>
      <c r="J76" s="34"/>
    </row>
    <row r="77" spans="1:14">
      <c r="A77" s="33"/>
      <c r="B77" s="33"/>
      <c r="C77" s="33"/>
      <c r="D77" s="33"/>
      <c r="E77" s="33"/>
      <c r="F77" s="39"/>
      <c r="G77" s="33"/>
    </row>
    <row r="78" spans="1:14">
      <c r="A78" s="33"/>
      <c r="B78" s="33"/>
      <c r="C78" s="33"/>
      <c r="D78" s="33"/>
      <c r="E78" s="33"/>
      <c r="F78" s="39"/>
      <c r="G78" s="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8:E68"/>
    <mergeCell ref="F68:G68"/>
    <mergeCell ref="A4:G4"/>
    <mergeCell ref="A5:G5"/>
    <mergeCell ref="A62:G63"/>
    <mergeCell ref="A67:E67"/>
    <mergeCell ref="F67:G67"/>
  </mergeCells>
  <printOptions gridLines="false" gridLinesSet="true"/>
  <pageMargins left="1.25" right="1" top="1" bottom="1" header="0.3" footer="0.3"/>
  <pageSetup paperSize="1" orientation="portrait" scale="98" fitToHeight="0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FFFF00"/>
    <outlinePr summaryBelow="1" summaryRight="1"/>
    <pageSetUpPr fitToPage="1"/>
  </sheetPr>
  <dimension ref="A1:N78"/>
  <sheetViews>
    <sheetView tabSelected="0" workbookViewId="0" showGridLines="true" showRowColHeaders="1">
      <selection activeCell="G8" sqref="G8"/>
    </sheetView>
  </sheetViews>
  <sheetFormatPr defaultRowHeight="14.4" outlineLevelRow="0" outlineLevelCol="0"/>
  <cols>
    <col min="1" max="1" width="2.7109375" customWidth="true" style="0"/>
    <col min="2" max="2" width="2.140625" customWidth="true" style="0"/>
    <col min="3" max="3" width="4" customWidth="true" style="0"/>
    <col min="4" max="4" width="17.85546875" customWidth="true" style="0"/>
    <col min="5" max="5" width="19.7109375" customWidth="true" style="0"/>
    <col min="6" max="6" width="16.42578125" customWidth="true" style="18"/>
    <col min="7" max="7" width="18.7109375" customWidth="true" style="0"/>
    <col min="8" max="8" width="16.85546875" customWidth="true" style="0"/>
    <col min="9" max="9" width="16.85546875" hidden="true" customWidth="true" style="5"/>
    <col min="10" max="10" width="16.85546875" hidden="true" customWidth="true" style="5"/>
    <col min="11" max="11" width="16.85546875" hidden="true" customWidth="true" style="0"/>
    <col min="12" max="12" width="15.28515625" hidden="true" customWidth="true" style="0"/>
    <col min="13" max="13" width="15.28515625" customWidth="true" style="0"/>
    <col min="14" max="14" width="15.28515625" customWidth="true" style="0"/>
  </cols>
  <sheetData>
    <row r="1" spans="1:14" customHeight="1" ht="9">
      <c r="A1" s="1" t="s">
        <v>0</v>
      </c>
      <c r="B1" s="2"/>
      <c r="C1" s="3"/>
      <c r="D1" s="3"/>
      <c r="E1" s="3"/>
      <c r="F1" s="4"/>
      <c r="G1" s="3"/>
    </row>
    <row r="2" spans="1:14">
      <c r="A2" s="1" t="s">
        <v>1</v>
      </c>
      <c r="B2" s="2"/>
      <c r="C2" s="3"/>
      <c r="D2" s="3"/>
      <c r="E2" s="3"/>
      <c r="F2" s="4"/>
      <c r="G2" s="3"/>
    </row>
    <row r="3" spans="1:14">
      <c r="A3" s="3"/>
      <c r="B3" s="3"/>
      <c r="C3" s="3"/>
      <c r="D3" s="3"/>
      <c r="E3" s="3"/>
      <c r="F3" s="4"/>
      <c r="G3" s="3"/>
    </row>
    <row r="4" spans="1:14" customHeight="1" ht="18" s="6" customFormat="1">
      <c r="A4" s="47" t="s">
        <v>2</v>
      </c>
      <c r="B4" s="47"/>
      <c r="C4" s="47"/>
      <c r="D4" s="47"/>
      <c r="E4" s="47"/>
      <c r="F4" s="47"/>
      <c r="G4" s="47"/>
      <c r="I4" s="7"/>
      <c r="J4" s="7"/>
    </row>
    <row r="5" spans="1:14" customHeight="1" ht="18" s="6" customFormat="1">
      <c r="A5" s="47" t="s">
        <v>3</v>
      </c>
      <c r="B5" s="47"/>
      <c r="C5" s="47"/>
      <c r="D5" s="47"/>
      <c r="E5" s="47"/>
      <c r="F5" s="47"/>
      <c r="G5" s="47"/>
      <c r="I5" s="7"/>
      <c r="J5" s="7"/>
    </row>
    <row r="6" spans="1:14" customHeight="1" ht="18" s="6" customFormat="1">
      <c r="A6" s="8"/>
      <c r="B6" s="8"/>
      <c r="C6" s="8"/>
      <c r="D6" s="8"/>
      <c r="E6" s="8"/>
      <c r="F6" s="8"/>
      <c r="G6" s="8"/>
      <c r="I6" s="7"/>
      <c r="J6" s="7"/>
    </row>
    <row r="7" spans="1:14" customHeight="1" ht="18" s="6" customFormat="1">
      <c r="A7" s="9" t="s">
        <v>4</v>
      </c>
      <c r="B7" s="8"/>
      <c r="C7" s="8"/>
      <c r="D7" s="8"/>
      <c r="E7" s="8"/>
      <c r="F7" s="9" t="s">
        <v>52</v>
      </c>
      <c r="G7" s="8"/>
      <c r="I7" s="7"/>
      <c r="J7" s="7"/>
    </row>
    <row r="8" spans="1:14" customHeight="1" ht="18" s="6" customFormat="1">
      <c r="A8" s="9" t="s">
        <v>6</v>
      </c>
      <c r="B8" s="8"/>
      <c r="C8" s="8"/>
      <c r="D8" s="8"/>
      <c r="E8" s="8"/>
      <c r="F8" s="9" t="s">
        <v>60</v>
      </c>
      <c r="G8" s="8"/>
      <c r="I8" s="7"/>
      <c r="J8" s="7"/>
    </row>
    <row r="9" spans="1:14" customHeight="1" ht="18" s="6" customFormat="1">
      <c r="A9" s="9" t="s">
        <v>8</v>
      </c>
      <c r="B9" s="8"/>
      <c r="C9" s="8"/>
      <c r="D9" s="8"/>
      <c r="E9" s="8"/>
      <c r="F9" s="8"/>
      <c r="G9" s="8"/>
      <c r="I9" s="7"/>
      <c r="J9" s="7"/>
    </row>
    <row r="10" spans="1:14" customHeight="1" ht="18" s="6" customFormat="1">
      <c r="A10" s="8"/>
      <c r="B10" s="8"/>
      <c r="C10" s="8"/>
      <c r="D10" s="8"/>
      <c r="E10" s="8"/>
      <c r="F10" s="8"/>
      <c r="G10" s="8"/>
      <c r="I10" s="7"/>
      <c r="J10" s="7"/>
    </row>
    <row r="11" spans="1:14">
      <c r="A11" s="10"/>
      <c r="B11" s="10"/>
      <c r="C11" s="10"/>
      <c r="D11" s="10"/>
      <c r="E11" s="10"/>
      <c r="F11" s="11"/>
      <c r="G11" s="10"/>
    </row>
    <row r="12" spans="1:14">
      <c r="A12" s="10" t="s">
        <v>9</v>
      </c>
      <c r="B12" s="3"/>
      <c r="C12" s="3"/>
      <c r="D12" s="3"/>
      <c r="E12" s="3"/>
      <c r="F12" s="4"/>
      <c r="G12" s="12"/>
    </row>
    <row r="13" spans="1:14">
      <c r="A13" s="3"/>
      <c r="B13" s="3" t="s">
        <v>10</v>
      </c>
      <c r="C13" s="3"/>
      <c r="D13" s="3"/>
      <c r="E13" s="3"/>
      <c r="F13" s="4"/>
      <c r="G13" s="3"/>
      <c r="I13" s="13" t="s">
        <v>11</v>
      </c>
      <c r="J13" s="13" t="s">
        <v>12</v>
      </c>
      <c r="K13" s="14" t="s">
        <v>13</v>
      </c>
      <c r="L13" t="s">
        <v>14</v>
      </c>
    </row>
    <row r="14" spans="1:14">
      <c r="A14" s="3"/>
      <c r="B14" s="3"/>
      <c r="C14" s="3" t="s">
        <v>15</v>
      </c>
      <c r="D14" s="3"/>
      <c r="E14" s="3"/>
      <c r="F14" s="4">
        <v>53342447.51</v>
      </c>
      <c r="G14" s="15"/>
      <c r="I14" s="5">
        <v>3439015.48</v>
      </c>
      <c r="J14" s="5">
        <v>147940480.48</v>
      </c>
      <c r="K14" s="16">
        <v>699967.03</v>
      </c>
      <c r="L14" s="16">
        <f>SUM(I14:K14)</f>
        <v>152079462.99</v>
      </c>
    </row>
    <row r="15" spans="1:14">
      <c r="A15" s="3"/>
      <c r="B15" s="3"/>
      <c r="C15" s="3" t="s">
        <v>16</v>
      </c>
      <c r="D15" s="3"/>
      <c r="E15" s="3"/>
      <c r="F15" s="4">
        <v>334095192</v>
      </c>
      <c r="G15" s="3"/>
      <c r="I15" s="5">
        <v>28338227</v>
      </c>
      <c r="J15" s="5">
        <v>28338227</v>
      </c>
      <c r="K15" s="16">
        <v>28338227</v>
      </c>
      <c r="L15" s="16">
        <f>SUM(I15:K15)</f>
        <v>85014681</v>
      </c>
    </row>
    <row r="16" spans="1:14">
      <c r="A16" s="3"/>
      <c r="B16" s="3"/>
      <c r="C16" s="3" t="s">
        <v>17</v>
      </c>
      <c r="D16" s="3"/>
      <c r="E16" s="3"/>
      <c r="F16" s="4">
        <v>38228333.58</v>
      </c>
      <c r="G16" s="3"/>
      <c r="I16" s="5">
        <v>4047229.68</v>
      </c>
      <c r="J16" s="5">
        <v>3381043.18</v>
      </c>
      <c r="K16" s="16">
        <v>3296311.72</v>
      </c>
      <c r="L16" s="16">
        <f>SUM(I16:K16)</f>
        <v>10724584.58</v>
      </c>
    </row>
    <row r="17" spans="1:14">
      <c r="A17" s="3"/>
      <c r="B17" s="3"/>
      <c r="C17" s="3" t="s">
        <v>18</v>
      </c>
      <c r="D17" s="3"/>
      <c r="E17" s="3"/>
      <c r="F17" s="4">
        <v>1304064.42</v>
      </c>
      <c r="G17" s="3"/>
      <c r="I17" s="5">
        <v>267487.57</v>
      </c>
      <c r="J17" s="5">
        <v>266649.18</v>
      </c>
      <c r="K17" s="16">
        <v>262327.28</v>
      </c>
      <c r="L17" s="16">
        <f>SUM(I17:K17)</f>
        <v>796464.03</v>
      </c>
    </row>
    <row r="18" spans="1:14">
      <c r="A18" s="3"/>
      <c r="B18" s="3"/>
      <c r="C18" s="3" t="s">
        <v>19</v>
      </c>
      <c r="D18" s="3"/>
      <c r="E18" s="3"/>
      <c r="F18" s="4">
        <v>0</v>
      </c>
      <c r="G18" s="3"/>
      <c r="K18" s="16"/>
      <c r="L18" s="16"/>
    </row>
    <row r="19" spans="1:14">
      <c r="A19" s="3"/>
      <c r="B19" s="3"/>
      <c r="C19" s="3" t="s">
        <v>20</v>
      </c>
      <c r="D19" s="3"/>
      <c r="E19" s="3"/>
      <c r="F19" s="4">
        <f>36298293.16+196791593.48</f>
        <v>233089886.64</v>
      </c>
      <c r="G19" s="3"/>
      <c r="I19" s="5">
        <v>432257.56</v>
      </c>
      <c r="J19" s="5">
        <v>4580703.73</v>
      </c>
      <c r="K19" s="16">
        <v>587219.58</v>
      </c>
      <c r="L19" s="16">
        <f>SUM(I19:K19)</f>
        <v>5600180.87</v>
      </c>
    </row>
    <row r="20" spans="1:14">
      <c r="A20" s="3"/>
      <c r="B20" s="3"/>
      <c r="C20" s="3" t="s">
        <v>21</v>
      </c>
      <c r="D20" s="3"/>
      <c r="E20" s="3"/>
      <c r="F20" s="17">
        <f>SUM(F14:F19)</f>
        <v>660059924.15</v>
      </c>
      <c r="G20" s="3"/>
      <c r="I20" s="5">
        <f>SUM(I14:I19)</f>
        <v>36524217.29</v>
      </c>
      <c r="K20" s="16"/>
      <c r="L20" s="16">
        <f>SUM(I20:K20)</f>
        <v>36524217.29</v>
      </c>
    </row>
    <row r="21" spans="1:14">
      <c r="A21" s="3"/>
      <c r="B21" s="3" t="s">
        <v>22</v>
      </c>
      <c r="C21" s="3"/>
      <c r="D21" s="3"/>
      <c r="E21" s="3"/>
      <c r="F21" s="4"/>
      <c r="G21" s="3"/>
      <c r="K21" s="16"/>
      <c r="L21" s="16">
        <f>SUM(I21:K21)</f>
        <v>0</v>
      </c>
    </row>
    <row r="22" spans="1:14">
      <c r="A22" s="3"/>
      <c r="B22" s="3"/>
      <c r="C22" s="3" t="s">
        <v>23</v>
      </c>
      <c r="D22" s="3"/>
      <c r="E22" s="3"/>
      <c r="G22" s="3"/>
      <c r="I22" s="5">
        <v>2441617.41</v>
      </c>
      <c r="J22" s="5">
        <v>4202385.27</v>
      </c>
      <c r="K22" s="16">
        <v>2834830.73</v>
      </c>
      <c r="L22" s="16">
        <f>SUM(I22:K22)</f>
        <v>9478833.41</v>
      </c>
    </row>
    <row r="23" spans="1:14">
      <c r="A23" s="3"/>
      <c r="B23" s="3"/>
      <c r="D23" s="3" t="s">
        <v>24</v>
      </c>
      <c r="E23" s="3"/>
      <c r="F23" s="4">
        <f>48765453.66+244005607.19</f>
        <v>292771060.85</v>
      </c>
      <c r="G23" s="3"/>
      <c r="I23" s="5">
        <v>93011.69</v>
      </c>
      <c r="J23" s="5">
        <v>0</v>
      </c>
      <c r="K23" s="16">
        <v>0</v>
      </c>
      <c r="L23" s="16">
        <f>SUM(I23:K23)</f>
        <v>93011.69</v>
      </c>
    </row>
    <row r="24" spans="1:14">
      <c r="A24" s="3"/>
      <c r="B24" s="3"/>
      <c r="D24" s="3" t="s">
        <v>25</v>
      </c>
      <c r="E24" s="3"/>
      <c r="F24" s="4">
        <v>46668368.34</v>
      </c>
      <c r="G24" s="3"/>
      <c r="I24" s="5">
        <v>5653204.75</v>
      </c>
      <c r="J24" s="5">
        <v>5833368.5</v>
      </c>
      <c r="K24" s="16">
        <v>8052728.07</v>
      </c>
      <c r="L24" s="16">
        <f>SUM(I24:K24)</f>
        <v>19539301.32</v>
      </c>
    </row>
    <row r="25" spans="1:14">
      <c r="A25" s="3"/>
      <c r="B25" s="3"/>
      <c r="C25" s="3" t="s">
        <v>55</v>
      </c>
      <c r="D25" s="3"/>
      <c r="E25" s="3"/>
      <c r="F25" s="4">
        <v>0</v>
      </c>
      <c r="G25" s="3"/>
      <c r="K25" s="16"/>
      <c r="L25" s="16"/>
    </row>
    <row r="26" spans="1:14">
      <c r="A26" s="3"/>
      <c r="B26" s="3"/>
      <c r="C26" s="3" t="s">
        <v>26</v>
      </c>
      <c r="D26" s="3"/>
      <c r="E26" s="3"/>
      <c r="F26" s="4">
        <v>93356731.88</v>
      </c>
      <c r="G26" s="3"/>
      <c r="I26" s="5">
        <v>4858458.61</v>
      </c>
      <c r="J26" s="5">
        <v>9596221.49</v>
      </c>
      <c r="K26" s="16">
        <v>8838815.92</v>
      </c>
      <c r="L26" s="16">
        <f>SUM(I26:K26)</f>
        <v>23293496.02</v>
      </c>
    </row>
    <row r="27" spans="1:14">
      <c r="A27" s="3"/>
      <c r="B27" s="3"/>
      <c r="C27" s="3" t="s">
        <v>27</v>
      </c>
      <c r="D27" s="3"/>
      <c r="E27" s="3"/>
      <c r="F27" s="17">
        <f>SUM(F23:F26)</f>
        <v>432796161.07</v>
      </c>
      <c r="G27" s="3"/>
      <c r="I27" s="5">
        <f>SUM(I22:I26)</f>
        <v>13046292.46</v>
      </c>
      <c r="K27" s="16"/>
      <c r="L27" s="16">
        <f>SUM(I27:K27)</f>
        <v>13046292.46</v>
      </c>
    </row>
    <row r="28" spans="1:14">
      <c r="A28" s="3"/>
      <c r="B28" s="10" t="s">
        <v>28</v>
      </c>
      <c r="C28" s="3"/>
      <c r="D28" s="3"/>
      <c r="E28" s="3"/>
      <c r="F28" s="19"/>
      <c r="G28" s="20">
        <f>F20-F27</f>
        <v>227263763.08</v>
      </c>
      <c r="I28" s="5">
        <f>I20-I27</f>
        <v>23477924.83</v>
      </c>
      <c r="K28" s="16"/>
      <c r="L28" s="16">
        <f>SUM(I28:K28)</f>
        <v>23477924.83</v>
      </c>
    </row>
    <row r="29" spans="1:14">
      <c r="A29" s="3"/>
      <c r="B29" s="3"/>
      <c r="C29" s="3"/>
      <c r="D29" s="3"/>
      <c r="E29" s="3"/>
      <c r="F29" s="19"/>
      <c r="G29" s="12"/>
      <c r="K29" s="16"/>
      <c r="L29" s="16"/>
    </row>
    <row r="30" spans="1:14">
      <c r="A30" s="10" t="s">
        <v>29</v>
      </c>
      <c r="B30" s="3"/>
      <c r="C30" s="3"/>
      <c r="D30" s="3"/>
      <c r="E30" s="3"/>
      <c r="F30" s="4"/>
      <c r="G30" s="3"/>
      <c r="K30" s="16"/>
      <c r="L30" s="16">
        <f>SUM(I30:K30)</f>
        <v>0</v>
      </c>
    </row>
    <row r="31" spans="1:14">
      <c r="A31" s="3"/>
      <c r="B31" s="3" t="s">
        <v>10</v>
      </c>
      <c r="C31" s="3"/>
      <c r="D31" s="3"/>
      <c r="E31" s="3"/>
      <c r="F31" s="19"/>
      <c r="G31" s="3"/>
      <c r="K31" s="16"/>
      <c r="L31" s="16"/>
    </row>
    <row r="32" spans="1:14">
      <c r="A32" s="3"/>
      <c r="B32" s="3"/>
      <c r="C32" s="3" t="s">
        <v>30</v>
      </c>
      <c r="D32" s="3"/>
      <c r="E32" s="3"/>
      <c r="F32" s="21">
        <v>0</v>
      </c>
      <c r="G32" s="3"/>
      <c r="H32" s="3"/>
      <c r="I32" s="3"/>
      <c r="J32" s="3"/>
      <c r="K32" s="16"/>
      <c r="L32" s="16"/>
    </row>
    <row r="33" spans="1:14">
      <c r="A33" s="3"/>
      <c r="B33" s="3"/>
      <c r="C33" s="3" t="s">
        <v>31</v>
      </c>
      <c r="D33" s="3"/>
      <c r="E33" s="3"/>
      <c r="F33" s="21">
        <v>0</v>
      </c>
      <c r="G33" s="3"/>
      <c r="H33" s="3"/>
      <c r="I33" s="3"/>
      <c r="J33" s="22"/>
      <c r="K33" s="16"/>
      <c r="L33" s="16"/>
    </row>
    <row r="34" spans="1:14">
      <c r="A34" s="3"/>
      <c r="B34" s="3"/>
      <c r="C34" s="3" t="s">
        <v>32</v>
      </c>
      <c r="D34" s="3"/>
      <c r="E34" s="3"/>
      <c r="F34" s="23"/>
      <c r="G34" s="3"/>
      <c r="H34" s="3"/>
      <c r="I34" s="3"/>
      <c r="J34" s="22"/>
      <c r="K34" s="16"/>
      <c r="L34" s="16">
        <f>SUM(I34:K34)</f>
        <v>0</v>
      </c>
    </row>
    <row r="35" spans="1:14">
      <c r="A35" s="3"/>
      <c r="B35" s="3"/>
      <c r="C35" s="3"/>
      <c r="D35" s="3" t="s">
        <v>33</v>
      </c>
      <c r="E35" s="3"/>
      <c r="F35" s="24">
        <v>0</v>
      </c>
      <c r="G35" s="3"/>
      <c r="H35" s="3"/>
      <c r="I35" s="3"/>
      <c r="J35" s="22"/>
      <c r="K35" s="16"/>
      <c r="L35" s="16"/>
    </row>
    <row r="36" spans="1:14">
      <c r="A36" s="3"/>
      <c r="B36" s="3"/>
      <c r="C36" s="3" t="s">
        <v>21</v>
      </c>
      <c r="D36" s="3"/>
      <c r="E36" s="3"/>
      <c r="F36" s="25">
        <f>SUM(F32:F35)</f>
        <v>0</v>
      </c>
      <c r="G36" s="3"/>
      <c r="I36" s="5">
        <v>-7748.76</v>
      </c>
      <c r="J36" s="5">
        <v>2992640.21</v>
      </c>
      <c r="K36" s="16">
        <v>7527131.44</v>
      </c>
      <c r="L36" s="16">
        <f>SUM(I36:K36)</f>
        <v>10512022.89</v>
      </c>
    </row>
    <row r="37" spans="1:14">
      <c r="A37" s="3"/>
      <c r="B37" s="3" t="s">
        <v>22</v>
      </c>
      <c r="C37" s="3"/>
      <c r="D37" s="3"/>
      <c r="E37" s="3"/>
      <c r="F37" s="4"/>
      <c r="G37" s="3"/>
      <c r="I37" s="5">
        <f>I36</f>
        <v>-7748.76</v>
      </c>
      <c r="L37" s="16">
        <f>SUM(I37:K37)</f>
        <v>-7748.76</v>
      </c>
    </row>
    <row r="38" spans="1:14">
      <c r="A38" s="3"/>
      <c r="B38" s="3"/>
      <c r="C38" s="3" t="s">
        <v>34</v>
      </c>
      <c r="D38" s="3"/>
      <c r="E38" s="3"/>
      <c r="F38" s="4">
        <v>17410561.21</v>
      </c>
      <c r="G38" s="3"/>
      <c r="I38" s="5" t="str">
        <f>#REF!-I37</f>
        <v>0</v>
      </c>
      <c r="L38" s="16">
        <f>SUM(I38:K38)</f>
        <v>0</v>
      </c>
    </row>
    <row r="39" spans="1:14">
      <c r="A39" s="3"/>
      <c r="B39" s="3"/>
      <c r="C39" s="3" t="s">
        <v>35</v>
      </c>
      <c r="F39" s="26">
        <v>0</v>
      </c>
      <c r="L39" s="16"/>
    </row>
    <row r="40" spans="1:14">
      <c r="A40" s="3"/>
      <c r="B40" s="3"/>
      <c r="C40" s="3" t="s">
        <v>36</v>
      </c>
      <c r="F40" s="26">
        <v>0</v>
      </c>
      <c r="L40" s="16"/>
    </row>
    <row r="41" spans="1:14">
      <c r="A41" s="3"/>
      <c r="B41" s="3"/>
      <c r="C41" s="3" t="s">
        <v>27</v>
      </c>
      <c r="D41" s="3"/>
      <c r="E41" s="3"/>
      <c r="F41" s="17">
        <f>F38</f>
        <v>17410561.21</v>
      </c>
      <c r="G41" s="3"/>
      <c r="L41" s="16">
        <f>SUM(I41:K41)</f>
        <v>0</v>
      </c>
    </row>
    <row r="42" spans="1:14">
      <c r="A42" s="3"/>
      <c r="B42" s="10" t="s">
        <v>37</v>
      </c>
      <c r="C42" s="3"/>
      <c r="D42" s="3"/>
      <c r="E42" s="3"/>
      <c r="F42" s="4"/>
      <c r="G42" s="20">
        <f>F36-F41</f>
        <v>-17410561.21</v>
      </c>
      <c r="I42" s="5" t="str">
        <f>I28+I38</f>
        <v>0</v>
      </c>
      <c r="L42" s="16">
        <f>SUM(I42:K42)</f>
        <v>0</v>
      </c>
    </row>
    <row r="43" spans="1:14">
      <c r="A43" s="3"/>
      <c r="B43" s="10"/>
      <c r="C43" s="3"/>
      <c r="D43" s="3"/>
      <c r="E43" s="3"/>
      <c r="F43" s="4"/>
      <c r="G43" s="20"/>
      <c r="L43" s="16"/>
    </row>
    <row r="46" spans="1:14">
      <c r="A46" s="10" t="s">
        <v>38</v>
      </c>
      <c r="B46" s="10"/>
      <c r="C46" s="3"/>
      <c r="D46" s="3"/>
      <c r="E46" s="3"/>
      <c r="F46" s="4"/>
      <c r="G46" s="20"/>
      <c r="L46" s="16"/>
    </row>
    <row r="47" spans="1:14">
      <c r="A47" s="3"/>
      <c r="B47" s="3" t="s">
        <v>10</v>
      </c>
      <c r="C47" s="3"/>
      <c r="D47" s="3"/>
      <c r="E47" s="3"/>
      <c r="F47" s="4"/>
      <c r="G47" s="20"/>
      <c r="L47" s="16"/>
    </row>
    <row r="48" spans="1:14">
      <c r="A48" s="3"/>
      <c r="B48" s="10"/>
      <c r="C48" s="3" t="s">
        <v>39</v>
      </c>
      <c r="D48" s="3"/>
      <c r="E48" s="3"/>
      <c r="F48" s="26">
        <v>0</v>
      </c>
      <c r="L48" s="16"/>
    </row>
    <row r="49" spans="1:14">
      <c r="A49" s="3"/>
      <c r="B49" s="10"/>
      <c r="C49" s="3" t="s">
        <v>40</v>
      </c>
      <c r="D49" s="3"/>
      <c r="E49" s="3"/>
      <c r="F49" s="27">
        <v>0</v>
      </c>
      <c r="H49" s="28"/>
      <c r="L49" s="16"/>
    </row>
    <row r="50" spans="1:14">
      <c r="A50" s="3"/>
      <c r="B50" s="10"/>
      <c r="C50" s="3" t="s">
        <v>21</v>
      </c>
      <c r="D50" s="3"/>
      <c r="E50" s="3"/>
      <c r="F50" s="27">
        <f>SUM(F48:F49)</f>
        <v>0</v>
      </c>
      <c r="H50" s="28"/>
      <c r="L50" s="16"/>
    </row>
    <row r="51" spans="1:14">
      <c r="A51" s="3"/>
      <c r="B51" s="3" t="s">
        <v>22</v>
      </c>
      <c r="C51" s="3"/>
      <c r="D51" s="3"/>
      <c r="E51" s="3"/>
      <c r="F51" s="5"/>
      <c r="L51" s="16"/>
    </row>
    <row r="52" spans="1:14">
      <c r="A52" s="3"/>
      <c r="B52" s="3"/>
      <c r="C52" s="3" t="s">
        <v>41</v>
      </c>
      <c r="D52" s="3"/>
      <c r="E52" s="3"/>
      <c r="F52" s="26">
        <v>0</v>
      </c>
      <c r="L52" s="16"/>
    </row>
    <row r="53" spans="1:14">
      <c r="A53" s="3"/>
      <c r="B53" s="3"/>
      <c r="C53" s="3" t="s">
        <v>42</v>
      </c>
      <c r="D53" s="3"/>
      <c r="E53" s="3"/>
      <c r="F53" s="26">
        <v>0</v>
      </c>
      <c r="L53" s="16"/>
    </row>
    <row r="54" spans="1:14">
      <c r="A54" s="3"/>
      <c r="B54" s="3"/>
      <c r="C54" s="3" t="s">
        <v>27</v>
      </c>
      <c r="D54" s="3"/>
      <c r="E54" s="3"/>
      <c r="F54" s="29">
        <f>SUM(F52:F53)</f>
        <v>0</v>
      </c>
      <c r="L54" s="16"/>
    </row>
    <row r="55" spans="1:14">
      <c r="A55" s="3"/>
      <c r="B55" s="10" t="s">
        <v>43</v>
      </c>
      <c r="C55" s="3"/>
      <c r="D55" s="3"/>
      <c r="E55" s="3"/>
      <c r="F55" s="18"/>
      <c r="G55" s="30">
        <f>F50-F54</f>
        <v>0</v>
      </c>
      <c r="L55" s="16"/>
    </row>
    <row r="56" spans="1:14">
      <c r="A56" s="3"/>
      <c r="B56" s="10"/>
      <c r="C56" s="3"/>
      <c r="D56" s="3"/>
      <c r="E56" s="3"/>
      <c r="F56" s="18"/>
      <c r="G56" s="30"/>
      <c r="L56" s="16"/>
    </row>
    <row r="57" spans="1:14">
      <c r="A57" s="10" t="s">
        <v>44</v>
      </c>
      <c r="B57" s="3"/>
      <c r="C57" s="3"/>
      <c r="D57" s="3"/>
      <c r="E57" s="3"/>
      <c r="G57" s="20">
        <f>G28+G42+G55</f>
        <v>209853201.87</v>
      </c>
      <c r="I57" s="5">
        <v>627915908.91</v>
      </c>
      <c r="N57" s="16"/>
    </row>
    <row r="58" spans="1:14">
      <c r="A58" s="10" t="s">
        <v>56</v>
      </c>
      <c r="B58" s="3"/>
      <c r="C58" s="3"/>
      <c r="D58" s="3"/>
      <c r="E58" s="3"/>
      <c r="G58" s="31">
        <v>2344100214.15</v>
      </c>
      <c r="I58" s="5" t="str">
        <f>I57-#REF!</f>
        <v>0</v>
      </c>
    </row>
    <row r="59" spans="1:14" customHeight="1" ht="15.75" s="33" customFormat="1">
      <c r="A59" s="10" t="s">
        <v>61</v>
      </c>
      <c r="B59" s="3"/>
      <c r="C59" s="3"/>
      <c r="D59" s="3"/>
      <c r="E59" s="3"/>
      <c r="F59" s="18"/>
      <c r="G59" s="32">
        <f>G57+G58</f>
        <v>2553953416.02</v>
      </c>
      <c r="I59" s="34"/>
      <c r="J59" s="34"/>
      <c r="M59" s="35"/>
    </row>
    <row r="60" spans="1:14" customHeight="1" ht="15.75" s="33" customFormat="1">
      <c r="A60" s="3"/>
      <c r="B60" s="3"/>
      <c r="C60" s="3"/>
      <c r="D60" s="3"/>
      <c r="E60" s="3"/>
      <c r="F60" s="4"/>
      <c r="G60" s="12"/>
      <c r="I60" s="34"/>
      <c r="J60" s="34"/>
      <c r="M60" s="35"/>
      <c r="N60" s="35"/>
    </row>
    <row r="61" spans="1:14" customHeight="1" ht="24.75" s="33" customFormat="1">
      <c r="A61" s="36"/>
      <c r="B61" s="36"/>
      <c r="C61" s="36"/>
      <c r="D61" s="36"/>
      <c r="E61" s="36"/>
      <c r="F61" s="37"/>
      <c r="G61" s="36"/>
      <c r="I61" s="34"/>
      <c r="J61" s="34"/>
      <c r="N61" s="35"/>
    </row>
    <row r="62" spans="1:14" s="33" customFormat="1">
      <c r="A62" s="48" t="s">
        <v>47</v>
      </c>
      <c r="B62" s="48"/>
      <c r="C62" s="48"/>
      <c r="D62" s="48"/>
      <c r="E62" s="48"/>
      <c r="F62" s="48"/>
      <c r="G62" s="48"/>
      <c r="H62" s="35"/>
      <c r="I62" s="34"/>
      <c r="J62" s="34"/>
    </row>
    <row r="63" spans="1:14" s="33" customFormat="1">
      <c r="A63" s="48"/>
      <c r="B63" s="48"/>
      <c r="C63" s="48"/>
      <c r="D63" s="48"/>
      <c r="E63" s="48"/>
      <c r="F63" s="48"/>
      <c r="G63" s="48"/>
      <c r="H63" s="35"/>
      <c r="I63" s="34"/>
      <c r="J63" s="34"/>
    </row>
    <row r="64" spans="1:14" s="33" customFormat="1">
      <c r="A64" s="38"/>
      <c r="B64" s="38"/>
      <c r="C64" s="38"/>
      <c r="D64" s="38"/>
      <c r="E64" s="38"/>
      <c r="F64" s="38"/>
      <c r="G64" s="38"/>
      <c r="H64" s="35"/>
      <c r="I64" s="34"/>
      <c r="J64" s="34"/>
    </row>
    <row r="65" spans="1:14" s="33" customFormat="1">
      <c r="A65" s="38"/>
      <c r="B65" s="38"/>
      <c r="C65" s="38"/>
      <c r="D65" s="38"/>
      <c r="E65" s="38"/>
      <c r="F65" s="38"/>
      <c r="G65" s="38"/>
      <c r="H65" s="35"/>
      <c r="I65" s="34"/>
      <c r="J65" s="34"/>
    </row>
    <row r="66" spans="1:14" customHeight="1" ht="7.5" s="33" customFormat="1">
      <c r="A66" s="36"/>
      <c r="B66" s="36"/>
      <c r="C66" s="36"/>
      <c r="D66" s="36"/>
      <c r="E66" s="36"/>
      <c r="F66" s="37"/>
      <c r="G66" s="36"/>
      <c r="I66" s="34"/>
      <c r="J66" s="34"/>
    </row>
    <row r="67" spans="1:14" s="33" customFormat="1">
      <c r="A67" s="49" t="s">
        <v>48</v>
      </c>
      <c r="B67" s="49"/>
      <c r="C67" s="49"/>
      <c r="D67" s="49"/>
      <c r="E67" s="49"/>
      <c r="F67" s="50" t="s">
        <v>49</v>
      </c>
      <c r="G67" s="50"/>
      <c r="I67" s="34"/>
      <c r="J67" s="34"/>
    </row>
    <row r="68" spans="1:14" s="33" customFormat="1">
      <c r="A68" s="51" t="s">
        <v>62</v>
      </c>
      <c r="B68" s="51"/>
      <c r="C68" s="51"/>
      <c r="D68" s="51"/>
      <c r="E68" s="51"/>
      <c r="F68" s="52" t="s">
        <v>51</v>
      </c>
      <c r="G68" s="52"/>
      <c r="I68" s="34"/>
      <c r="J68" s="34"/>
      <c r="N68" s="35"/>
    </row>
    <row r="69" spans="1:14" s="33" customFormat="1">
      <c r="A69" s="36"/>
      <c r="B69" s="36"/>
      <c r="C69" s="36"/>
      <c r="D69" s="36"/>
      <c r="E69" s="36"/>
      <c r="F69" s="37"/>
      <c r="G69" s="36"/>
      <c r="I69" s="34"/>
      <c r="J69" s="34"/>
    </row>
    <row r="70" spans="1:14" s="33" customFormat="1">
      <c r="F70" s="39"/>
      <c r="I70" s="34"/>
      <c r="J70" s="34"/>
    </row>
    <row r="71" spans="1:14" s="40" customFormat="1">
      <c r="A71" s="33"/>
      <c r="B71" s="33"/>
      <c r="C71" s="33"/>
      <c r="D71" s="33"/>
      <c r="E71" s="33"/>
      <c r="F71" s="39"/>
      <c r="G71" s="35"/>
      <c r="I71" s="41"/>
      <c r="J71" s="41"/>
    </row>
    <row r="72" spans="1:14" s="40" customFormat="1">
      <c r="A72" s="33"/>
      <c r="B72" s="33"/>
      <c r="C72" s="33"/>
      <c r="D72" s="33"/>
      <c r="E72" s="33"/>
      <c r="F72" s="39"/>
      <c r="G72" s="35"/>
      <c r="I72" s="41"/>
      <c r="J72" s="41"/>
    </row>
    <row r="73" spans="1:14" s="33" customFormat="1">
      <c r="A73" s="40"/>
      <c r="B73" s="40"/>
      <c r="C73" s="40"/>
      <c r="D73" s="40"/>
      <c r="E73" s="40"/>
      <c r="F73" s="42"/>
      <c r="G73" s="43">
        <f>G59-G58</f>
        <v>209853201.87</v>
      </c>
      <c r="I73" s="34"/>
      <c r="J73" s="34"/>
    </row>
    <row r="74" spans="1:14" s="33" customFormat="1">
      <c r="A74" s="40"/>
      <c r="B74" s="40"/>
      <c r="C74" s="40"/>
      <c r="D74" s="40"/>
      <c r="E74" s="40"/>
      <c r="F74" s="42"/>
      <c r="G74" s="43">
        <f>G73-G57</f>
        <v>-2.9802322387695E-8</v>
      </c>
      <c r="I74" s="34"/>
      <c r="J74" s="34"/>
    </row>
    <row r="75" spans="1:14" s="33" customFormat="1">
      <c r="F75" s="39"/>
      <c r="G75" s="34"/>
      <c r="I75" s="34"/>
      <c r="J75" s="34"/>
    </row>
    <row r="76" spans="1:14" s="33" customFormat="1">
      <c r="F76" s="39"/>
      <c r="G76" s="35"/>
      <c r="I76" s="34"/>
      <c r="J76" s="34"/>
    </row>
    <row r="77" spans="1:14">
      <c r="A77" s="33"/>
      <c r="B77" s="33"/>
      <c r="C77" s="33"/>
      <c r="D77" s="33"/>
      <c r="E77" s="33"/>
      <c r="F77" s="39"/>
      <c r="G77" s="33"/>
    </row>
    <row r="78" spans="1:14">
      <c r="A78" s="33"/>
      <c r="B78" s="33"/>
      <c r="C78" s="33"/>
      <c r="D78" s="33"/>
      <c r="E78" s="33"/>
      <c r="F78" s="39"/>
      <c r="G78" s="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8:E68"/>
    <mergeCell ref="F68:G68"/>
    <mergeCell ref="A4:G4"/>
    <mergeCell ref="A5:G5"/>
    <mergeCell ref="A62:G63"/>
    <mergeCell ref="A67:E67"/>
    <mergeCell ref="F67:G67"/>
  </mergeCells>
  <printOptions gridLines="false" gridLinesSet="true"/>
  <pageMargins left="1.25" right="1" top="1" bottom="1" header="0.3" footer="0.3"/>
  <pageSetup paperSize="1" orientation="portrait" scale="98" fitToHeight="0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FFFF00"/>
    <outlinePr summaryBelow="1" summaryRight="1"/>
    <pageSetUpPr fitToPage="1"/>
  </sheetPr>
  <dimension ref="A1:N77"/>
  <sheetViews>
    <sheetView tabSelected="0" workbookViewId="0" showGridLines="true" showRowColHeaders="1">
      <selection activeCell="G14" sqref="G14"/>
    </sheetView>
  </sheetViews>
  <sheetFormatPr defaultRowHeight="14.4" outlineLevelRow="0" outlineLevelCol="0"/>
  <cols>
    <col min="1" max="1" width="2.7109375" customWidth="true" style="0"/>
    <col min="2" max="2" width="2.140625" customWidth="true" style="0"/>
    <col min="3" max="3" width="4" customWidth="true" style="0"/>
    <col min="4" max="4" width="17.85546875" customWidth="true" style="0"/>
    <col min="5" max="5" width="19.7109375" customWidth="true" style="0"/>
    <col min="6" max="6" width="16.42578125" customWidth="true" style="18"/>
    <col min="7" max="7" width="18.7109375" customWidth="true" style="0"/>
    <col min="8" max="8" width="16.85546875" customWidth="true" style="0"/>
    <col min="9" max="9" width="16.85546875" hidden="true" customWidth="true" style="5"/>
    <col min="10" max="10" width="16.85546875" hidden="true" customWidth="true" style="5"/>
    <col min="11" max="11" width="16.85546875" hidden="true" customWidth="true" style="0"/>
    <col min="12" max="12" width="15.28515625" hidden="true" customWidth="true" style="0"/>
    <col min="13" max="13" width="15.28515625" customWidth="true" style="0"/>
    <col min="14" max="14" width="15.28515625" customWidth="true" style="0"/>
  </cols>
  <sheetData>
    <row r="1" spans="1:14" customHeight="1" ht="9">
      <c r="A1" s="1" t="s">
        <v>0</v>
      </c>
      <c r="B1" s="2"/>
      <c r="C1" s="3"/>
      <c r="D1" s="3"/>
      <c r="E1" s="3"/>
      <c r="F1" s="4"/>
      <c r="G1" s="3"/>
    </row>
    <row r="2" spans="1:14">
      <c r="A2" s="1" t="s">
        <v>1</v>
      </c>
      <c r="B2" s="2"/>
      <c r="C2" s="3"/>
      <c r="D2" s="3"/>
      <c r="E2" s="3"/>
      <c r="F2" s="4"/>
      <c r="G2" s="3"/>
    </row>
    <row r="3" spans="1:14">
      <c r="A3" s="3"/>
      <c r="B3" s="3"/>
      <c r="C3" s="3"/>
      <c r="D3" s="3"/>
      <c r="E3" s="3"/>
      <c r="F3" s="4"/>
      <c r="G3" s="3"/>
    </row>
    <row r="4" spans="1:14" customHeight="1" ht="18" s="6" customFormat="1">
      <c r="A4" s="47" t="s">
        <v>2</v>
      </c>
      <c r="B4" s="47"/>
      <c r="C4" s="47"/>
      <c r="D4" s="47"/>
      <c r="E4" s="47"/>
      <c r="F4" s="47"/>
      <c r="G4" s="47"/>
      <c r="I4" s="7"/>
      <c r="J4" s="7"/>
    </row>
    <row r="5" spans="1:14" customHeight="1" ht="18" s="6" customFormat="1">
      <c r="A5" s="47" t="s">
        <v>3</v>
      </c>
      <c r="B5" s="47"/>
      <c r="C5" s="47"/>
      <c r="D5" s="47"/>
      <c r="E5" s="47"/>
      <c r="F5" s="47"/>
      <c r="G5" s="47"/>
      <c r="I5" s="7"/>
      <c r="J5" s="7"/>
    </row>
    <row r="6" spans="1:14" customHeight="1" ht="18" s="6" customFormat="1">
      <c r="A6" s="8"/>
      <c r="B6" s="8"/>
      <c r="C6" s="8"/>
      <c r="D6" s="8"/>
      <c r="E6" s="8"/>
      <c r="F6" s="8"/>
      <c r="G6" s="8"/>
      <c r="I6" s="7"/>
      <c r="J6" s="7"/>
    </row>
    <row r="7" spans="1:14" customHeight="1" ht="18" s="6" customFormat="1">
      <c r="A7" s="9" t="s">
        <v>4</v>
      </c>
      <c r="B7" s="8"/>
      <c r="C7" s="8"/>
      <c r="D7" s="8"/>
      <c r="E7" s="8"/>
      <c r="F7" s="9" t="s">
        <v>52</v>
      </c>
      <c r="G7" s="8"/>
      <c r="I7" s="7"/>
      <c r="J7" s="7"/>
    </row>
    <row r="8" spans="1:14" customHeight="1" ht="18" s="6" customFormat="1">
      <c r="A8" s="9" t="s">
        <v>6</v>
      </c>
      <c r="B8" s="8"/>
      <c r="C8" s="8"/>
      <c r="D8" s="8"/>
      <c r="E8" s="8"/>
      <c r="F8" s="9" t="s">
        <v>7</v>
      </c>
      <c r="G8" s="8"/>
      <c r="I8" s="7"/>
      <c r="J8" s="7"/>
    </row>
    <row r="9" spans="1:14" customHeight="1" ht="18" s="6" customFormat="1">
      <c r="A9" s="9" t="s">
        <v>8</v>
      </c>
      <c r="B9" s="8"/>
      <c r="C9" s="8"/>
      <c r="D9" s="8"/>
      <c r="E9" s="8"/>
      <c r="F9" s="8"/>
      <c r="G9" s="8"/>
      <c r="I9" s="7"/>
      <c r="J9" s="7"/>
    </row>
    <row r="10" spans="1:14" customHeight="1" ht="18" s="6" customFormat="1">
      <c r="A10" s="8"/>
      <c r="B10" s="8"/>
      <c r="C10" s="8"/>
      <c r="D10" s="8"/>
      <c r="E10" s="8"/>
      <c r="F10" s="8"/>
      <c r="G10" s="8"/>
      <c r="I10" s="7"/>
      <c r="J10" s="7"/>
    </row>
    <row r="11" spans="1:14">
      <c r="A11" s="10"/>
      <c r="B11" s="10"/>
      <c r="C11" s="10"/>
      <c r="D11" s="10"/>
      <c r="E11" s="10"/>
      <c r="F11" s="11"/>
      <c r="G11" s="10"/>
    </row>
    <row r="12" spans="1:14">
      <c r="A12" s="10" t="s">
        <v>9</v>
      </c>
      <c r="B12" s="3"/>
      <c r="C12" s="3"/>
      <c r="D12" s="3"/>
      <c r="E12" s="3"/>
      <c r="F12" s="4"/>
      <c r="G12" s="12"/>
    </row>
    <row r="13" spans="1:14">
      <c r="A13" s="3"/>
      <c r="B13" s="3" t="s">
        <v>10</v>
      </c>
      <c r="C13" s="3"/>
      <c r="D13" s="3"/>
      <c r="E13" s="3"/>
      <c r="F13" s="4"/>
      <c r="G13" s="3"/>
      <c r="I13" s="13" t="s">
        <v>11</v>
      </c>
      <c r="J13" s="13" t="s">
        <v>12</v>
      </c>
      <c r="K13" s="14" t="s">
        <v>13</v>
      </c>
      <c r="L13" t="s">
        <v>14</v>
      </c>
    </row>
    <row r="14" spans="1:14">
      <c r="A14" s="3"/>
      <c r="B14" s="3"/>
      <c r="C14" s="3" t="s">
        <v>15</v>
      </c>
      <c r="D14" s="3"/>
      <c r="E14" s="3"/>
      <c r="F14" s="4">
        <v>41590753.43</v>
      </c>
      <c r="G14" s="15"/>
      <c r="I14" s="5">
        <v>3439015.48</v>
      </c>
      <c r="J14" s="5">
        <v>147940480.48</v>
      </c>
      <c r="K14" s="16">
        <v>699967.03</v>
      </c>
      <c r="L14" s="16">
        <f>SUM(I14:K14)</f>
        <v>152079462.99</v>
      </c>
    </row>
    <row r="15" spans="1:14">
      <c r="A15" s="3"/>
      <c r="B15" s="3"/>
      <c r="C15" s="3" t="s">
        <v>16</v>
      </c>
      <c r="D15" s="3"/>
      <c r="E15" s="3"/>
      <c r="F15" s="4">
        <v>167047596</v>
      </c>
      <c r="G15" s="3"/>
      <c r="I15" s="5">
        <v>28338227</v>
      </c>
      <c r="J15" s="5">
        <v>28338227</v>
      </c>
      <c r="K15" s="16">
        <v>28338227</v>
      </c>
      <c r="L15" s="16">
        <f>SUM(I15:K15)</f>
        <v>85014681</v>
      </c>
    </row>
    <row r="16" spans="1:14">
      <c r="A16" s="3"/>
      <c r="B16" s="3"/>
      <c r="C16" s="3" t="s">
        <v>17</v>
      </c>
      <c r="D16" s="3"/>
      <c r="E16" s="3"/>
      <c r="F16" s="4">
        <v>24364075.7</v>
      </c>
      <c r="G16" s="3"/>
      <c r="I16" s="5">
        <v>4047229.68</v>
      </c>
      <c r="J16" s="5">
        <v>3381043.18</v>
      </c>
      <c r="K16" s="16">
        <v>3296311.72</v>
      </c>
      <c r="L16" s="16">
        <f>SUM(I16:K16)</f>
        <v>10724584.58</v>
      </c>
    </row>
    <row r="17" spans="1:14">
      <c r="A17" s="3"/>
      <c r="B17" s="3"/>
      <c r="C17" s="3" t="s">
        <v>18</v>
      </c>
      <c r="D17" s="3"/>
      <c r="E17" s="3"/>
      <c r="F17" s="4">
        <v>648215.65</v>
      </c>
      <c r="G17" s="3"/>
      <c r="I17" s="5">
        <v>267487.57</v>
      </c>
      <c r="J17" s="5">
        <v>266649.18</v>
      </c>
      <c r="K17" s="16">
        <v>262327.28</v>
      </c>
      <c r="L17" s="16">
        <f>SUM(I17:K17)</f>
        <v>796464.03</v>
      </c>
    </row>
    <row r="18" spans="1:14">
      <c r="A18" s="3"/>
      <c r="B18" s="3"/>
      <c r="C18" s="3" t="s">
        <v>19</v>
      </c>
      <c r="D18" s="3"/>
      <c r="E18" s="3"/>
      <c r="F18" s="4">
        <v>0</v>
      </c>
      <c r="G18" s="3"/>
      <c r="K18" s="16"/>
      <c r="L18" s="16"/>
    </row>
    <row r="19" spans="1:14">
      <c r="A19" s="3"/>
      <c r="B19" s="3"/>
      <c r="C19" s="3" t="s">
        <v>20</v>
      </c>
      <c r="D19" s="3"/>
      <c r="E19" s="3"/>
      <c r="F19" s="4">
        <v>25618786.56</v>
      </c>
      <c r="G19" s="3"/>
      <c r="I19" s="5">
        <v>432257.56</v>
      </c>
      <c r="J19" s="5">
        <v>4580703.73</v>
      </c>
      <c r="K19" s="16">
        <v>587219.58</v>
      </c>
      <c r="L19" s="16">
        <f>SUM(I19:K19)</f>
        <v>5600180.87</v>
      </c>
    </row>
    <row r="20" spans="1:14">
      <c r="A20" s="3"/>
      <c r="B20" s="3"/>
      <c r="C20" s="3" t="s">
        <v>21</v>
      </c>
      <c r="D20" s="3"/>
      <c r="E20" s="3"/>
      <c r="F20" s="17">
        <f>SUM(F14:F19)</f>
        <v>259269427.34</v>
      </c>
      <c r="G20" s="3"/>
      <c r="I20" s="5">
        <f>SUM(I14:I19)</f>
        <v>36524217.29</v>
      </c>
      <c r="K20" s="16"/>
      <c r="L20" s="16">
        <f>SUM(I20:K20)</f>
        <v>36524217.29</v>
      </c>
    </row>
    <row r="21" spans="1:14">
      <c r="A21" s="3"/>
      <c r="B21" s="3" t="s">
        <v>22</v>
      </c>
      <c r="C21" s="3"/>
      <c r="D21" s="3"/>
      <c r="E21" s="3"/>
      <c r="F21" s="4"/>
      <c r="G21" s="3"/>
      <c r="K21" s="16"/>
      <c r="L21" s="16">
        <f>SUM(I21:K21)</f>
        <v>0</v>
      </c>
    </row>
    <row r="22" spans="1:14">
      <c r="A22" s="3"/>
      <c r="B22" s="3"/>
      <c r="C22" s="3" t="s">
        <v>23</v>
      </c>
      <c r="D22" s="3"/>
      <c r="E22" s="3"/>
      <c r="G22" s="3"/>
      <c r="I22" s="5">
        <v>2441617.41</v>
      </c>
      <c r="J22" s="5">
        <v>4202385.27</v>
      </c>
      <c r="K22" s="16">
        <v>2834830.73</v>
      </c>
      <c r="L22" s="16">
        <f>SUM(I22:K22)</f>
        <v>9478833.41</v>
      </c>
    </row>
    <row r="23" spans="1:14">
      <c r="A23" s="3"/>
      <c r="B23" s="3"/>
      <c r="D23" s="3" t="s">
        <v>24</v>
      </c>
      <c r="E23" s="3"/>
      <c r="F23" s="4">
        <f>17801223.36+167337237.76</f>
        <v>185138461.12</v>
      </c>
      <c r="G23" s="3"/>
      <c r="I23" s="5">
        <v>93011.69</v>
      </c>
      <c r="J23" s="5">
        <v>0</v>
      </c>
      <c r="K23" s="16">
        <v>0</v>
      </c>
      <c r="L23" s="16">
        <f>SUM(I23:K23)</f>
        <v>93011.69</v>
      </c>
    </row>
    <row r="24" spans="1:14">
      <c r="A24" s="3"/>
      <c r="B24" s="3"/>
      <c r="D24" s="3" t="s">
        <v>25</v>
      </c>
      <c r="E24" s="3"/>
      <c r="F24" s="4">
        <v>20825933.84</v>
      </c>
      <c r="G24" s="3"/>
      <c r="I24" s="5">
        <v>5653204.75</v>
      </c>
      <c r="J24" s="5">
        <v>5833368.5</v>
      </c>
      <c r="K24" s="16">
        <v>8052728.07</v>
      </c>
      <c r="L24" s="16">
        <f>SUM(I24:K24)</f>
        <v>19539301.32</v>
      </c>
    </row>
    <row r="25" spans="1:14">
      <c r="A25" s="3"/>
      <c r="B25" s="3"/>
      <c r="C25" s="3" t="s">
        <v>26</v>
      </c>
      <c r="D25" s="3"/>
      <c r="E25" s="3"/>
      <c r="F25" s="4">
        <v>57996912.21</v>
      </c>
      <c r="G25" s="3"/>
      <c r="I25" s="5">
        <v>4858458.61</v>
      </c>
      <c r="J25" s="5">
        <v>9596221.49</v>
      </c>
      <c r="K25" s="16">
        <v>8838815.92</v>
      </c>
      <c r="L25" s="16">
        <f>SUM(I25:K25)</f>
        <v>23293496.02</v>
      </c>
    </row>
    <row r="26" spans="1:14">
      <c r="A26" s="3"/>
      <c r="B26" s="3"/>
      <c r="C26" s="3" t="s">
        <v>27</v>
      </c>
      <c r="D26" s="3"/>
      <c r="E26" s="3"/>
      <c r="F26" s="17">
        <f>SUM(F23:F25)</f>
        <v>263961307.17</v>
      </c>
      <c r="G26" s="3"/>
      <c r="I26" s="5">
        <f>SUM(I22:I25)</f>
        <v>13046292.46</v>
      </c>
      <c r="K26" s="16"/>
      <c r="L26" s="16">
        <f>SUM(I26:K26)</f>
        <v>13046292.46</v>
      </c>
    </row>
    <row r="27" spans="1:14">
      <c r="A27" s="3"/>
      <c r="B27" s="10" t="s">
        <v>28</v>
      </c>
      <c r="C27" s="3"/>
      <c r="D27" s="3"/>
      <c r="E27" s="3"/>
      <c r="F27" s="19"/>
      <c r="G27" s="20">
        <f>F20-F26</f>
        <v>-4691879.83</v>
      </c>
      <c r="I27" s="5">
        <f>I20-I26</f>
        <v>23477924.83</v>
      </c>
      <c r="K27" s="16"/>
      <c r="L27" s="16">
        <f>SUM(I27:K27)</f>
        <v>23477924.83</v>
      </c>
    </row>
    <row r="28" spans="1:14">
      <c r="A28" s="3"/>
      <c r="B28" s="3"/>
      <c r="C28" s="3"/>
      <c r="D28" s="3"/>
      <c r="E28" s="3"/>
      <c r="F28" s="19"/>
      <c r="G28" s="12"/>
      <c r="K28" s="16"/>
      <c r="L28" s="16"/>
    </row>
    <row r="29" spans="1:14">
      <c r="A29" s="10" t="s">
        <v>29</v>
      </c>
      <c r="B29" s="3"/>
      <c r="C29" s="3"/>
      <c r="D29" s="3"/>
      <c r="E29" s="3"/>
      <c r="F29" s="4"/>
      <c r="G29" s="3"/>
      <c r="K29" s="16"/>
      <c r="L29" s="16">
        <f>SUM(I29:K29)</f>
        <v>0</v>
      </c>
    </row>
    <row r="30" spans="1:14">
      <c r="A30" s="3"/>
      <c r="B30" s="3" t="s">
        <v>10</v>
      </c>
      <c r="C30" s="3"/>
      <c r="D30" s="3"/>
      <c r="E30" s="3"/>
      <c r="F30" s="19"/>
      <c r="G30" s="3"/>
      <c r="K30" s="16"/>
      <c r="L30" s="16"/>
    </row>
    <row r="31" spans="1:14">
      <c r="A31" s="3"/>
      <c r="B31" s="3"/>
      <c r="C31" s="3" t="s">
        <v>30</v>
      </c>
      <c r="D31" s="3"/>
      <c r="E31" s="3"/>
      <c r="F31" s="21">
        <v>0</v>
      </c>
      <c r="G31" s="3"/>
      <c r="H31" s="3"/>
      <c r="I31" s="3"/>
      <c r="J31" s="3"/>
      <c r="K31" s="16"/>
      <c r="L31" s="16"/>
    </row>
    <row r="32" spans="1:14">
      <c r="A32" s="3"/>
      <c r="B32" s="3"/>
      <c r="C32" s="3" t="s">
        <v>31</v>
      </c>
      <c r="D32" s="3"/>
      <c r="E32" s="3"/>
      <c r="F32" s="21">
        <v>0</v>
      </c>
      <c r="G32" s="3"/>
      <c r="H32" s="3"/>
      <c r="I32" s="3"/>
      <c r="J32" s="22"/>
      <c r="K32" s="16"/>
      <c r="L32" s="16"/>
    </row>
    <row r="33" spans="1:14">
      <c r="A33" s="3"/>
      <c r="B33" s="3"/>
      <c r="C33" s="3" t="s">
        <v>32</v>
      </c>
      <c r="D33" s="3"/>
      <c r="E33" s="3"/>
      <c r="F33" s="23"/>
      <c r="G33" s="3"/>
      <c r="H33" s="3"/>
      <c r="I33" s="3"/>
      <c r="J33" s="22"/>
      <c r="K33" s="16"/>
      <c r="L33" s="16">
        <f>SUM(I33:K33)</f>
        <v>0</v>
      </c>
    </row>
    <row r="34" spans="1:14">
      <c r="A34" s="3"/>
      <c r="B34" s="3"/>
      <c r="C34" s="3"/>
      <c r="D34" s="3" t="s">
        <v>33</v>
      </c>
      <c r="E34" s="3"/>
      <c r="F34" s="24">
        <v>0</v>
      </c>
      <c r="G34" s="3"/>
      <c r="H34" s="3"/>
      <c r="I34" s="3"/>
      <c r="J34" s="22"/>
      <c r="K34" s="16"/>
      <c r="L34" s="16"/>
    </row>
    <row r="35" spans="1:14">
      <c r="A35" s="3"/>
      <c r="B35" s="3"/>
      <c r="C35" s="3" t="s">
        <v>21</v>
      </c>
      <c r="D35" s="3"/>
      <c r="E35" s="3"/>
      <c r="F35" s="25">
        <f>SUM(F31:F34)</f>
        <v>0</v>
      </c>
      <c r="G35" s="3"/>
      <c r="I35" s="5">
        <v>-7748.76</v>
      </c>
      <c r="J35" s="5">
        <v>2992640.21</v>
      </c>
      <c r="K35" s="16">
        <v>7527131.44</v>
      </c>
      <c r="L35" s="16">
        <f>SUM(I35:K35)</f>
        <v>10512022.89</v>
      </c>
    </row>
    <row r="36" spans="1:14">
      <c r="A36" s="3"/>
      <c r="B36" s="3" t="s">
        <v>22</v>
      </c>
      <c r="C36" s="3"/>
      <c r="D36" s="3"/>
      <c r="E36" s="3"/>
      <c r="F36" s="4"/>
      <c r="G36" s="3"/>
      <c r="I36" s="5">
        <f>I35</f>
        <v>-7748.76</v>
      </c>
      <c r="L36" s="16">
        <f>SUM(I36:K36)</f>
        <v>-7748.76</v>
      </c>
    </row>
    <row r="37" spans="1:14">
      <c r="A37" s="3"/>
      <c r="B37" s="3"/>
      <c r="C37" s="3" t="s">
        <v>34</v>
      </c>
      <c r="D37" s="3"/>
      <c r="E37" s="3"/>
      <c r="F37" s="4">
        <v>8609436.05</v>
      </c>
      <c r="G37" s="3"/>
      <c r="I37" s="5" t="str">
        <f>#REF!-I36</f>
        <v>0</v>
      </c>
      <c r="L37" s="16">
        <f>SUM(I37:K37)</f>
        <v>0</v>
      </c>
    </row>
    <row r="38" spans="1:14">
      <c r="A38" s="3"/>
      <c r="B38" s="3"/>
      <c r="C38" s="3" t="s">
        <v>35</v>
      </c>
      <c r="F38" s="26">
        <v>0</v>
      </c>
      <c r="L38" s="16"/>
    </row>
    <row r="39" spans="1:14">
      <c r="A39" s="3"/>
      <c r="B39" s="3"/>
      <c r="C39" s="3" t="s">
        <v>36</v>
      </c>
      <c r="F39" s="26">
        <v>0</v>
      </c>
      <c r="L39" s="16"/>
    </row>
    <row r="40" spans="1:14">
      <c r="A40" s="3"/>
      <c r="B40" s="3"/>
      <c r="C40" s="3" t="s">
        <v>27</v>
      </c>
      <c r="D40" s="3"/>
      <c r="E40" s="3"/>
      <c r="F40" s="17">
        <f>F37</f>
        <v>8609436.05</v>
      </c>
      <c r="G40" s="3"/>
      <c r="L40" s="16">
        <f>SUM(I40:K40)</f>
        <v>0</v>
      </c>
    </row>
    <row r="41" spans="1:14">
      <c r="A41" s="3"/>
      <c r="B41" s="10" t="s">
        <v>37</v>
      </c>
      <c r="C41" s="3"/>
      <c r="D41" s="3"/>
      <c r="E41" s="3"/>
      <c r="F41" s="4"/>
      <c r="G41" s="20">
        <f>F35-F40</f>
        <v>-8609436.05</v>
      </c>
      <c r="I41" s="5" t="str">
        <f>I27+I37</f>
        <v>0</v>
      </c>
      <c r="L41" s="16">
        <f>SUM(I41:K41)</f>
        <v>0</v>
      </c>
    </row>
    <row r="42" spans="1:14">
      <c r="A42" s="3"/>
      <c r="B42" s="10"/>
      <c r="C42" s="3"/>
      <c r="D42" s="3"/>
      <c r="E42" s="3"/>
      <c r="F42" s="4"/>
      <c r="G42" s="20"/>
      <c r="L42" s="16"/>
    </row>
    <row r="45" spans="1:14">
      <c r="A45" s="10" t="s">
        <v>38</v>
      </c>
      <c r="B45" s="10"/>
      <c r="C45" s="3"/>
      <c r="D45" s="3"/>
      <c r="E45" s="3"/>
      <c r="F45" s="4"/>
      <c r="G45" s="20"/>
      <c r="L45" s="16"/>
    </row>
    <row r="46" spans="1:14">
      <c r="A46" s="3"/>
      <c r="B46" s="3" t="s">
        <v>10</v>
      </c>
      <c r="C46" s="3"/>
      <c r="D46" s="3"/>
      <c r="E46" s="3"/>
      <c r="F46" s="4"/>
      <c r="G46" s="20"/>
      <c r="L46" s="16"/>
    </row>
    <row r="47" spans="1:14">
      <c r="A47" s="3"/>
      <c r="B47" s="10"/>
      <c r="C47" s="3" t="s">
        <v>39</v>
      </c>
      <c r="D47" s="3"/>
      <c r="E47" s="3"/>
      <c r="F47" s="26">
        <v>0</v>
      </c>
      <c r="L47" s="16"/>
    </row>
    <row r="48" spans="1:14">
      <c r="A48" s="3"/>
      <c r="B48" s="10"/>
      <c r="C48" s="3" t="s">
        <v>40</v>
      </c>
      <c r="D48" s="3"/>
      <c r="E48" s="3"/>
      <c r="F48" s="27">
        <v>0</v>
      </c>
      <c r="H48" s="28"/>
      <c r="L48" s="16"/>
    </row>
    <row r="49" spans="1:14">
      <c r="A49" s="3"/>
      <c r="B49" s="10"/>
      <c r="C49" s="3" t="s">
        <v>21</v>
      </c>
      <c r="D49" s="3"/>
      <c r="E49" s="3"/>
      <c r="F49" s="27">
        <f>SUM(F47:F48)</f>
        <v>0</v>
      </c>
      <c r="H49" s="28"/>
      <c r="L49" s="16"/>
    </row>
    <row r="50" spans="1:14">
      <c r="A50" s="3"/>
      <c r="B50" s="3" t="s">
        <v>22</v>
      </c>
      <c r="C50" s="3"/>
      <c r="D50" s="3"/>
      <c r="E50" s="3"/>
      <c r="F50" s="5"/>
      <c r="L50" s="16"/>
    </row>
    <row r="51" spans="1:14">
      <c r="A51" s="3"/>
      <c r="B51" s="3"/>
      <c r="C51" s="3" t="s">
        <v>41</v>
      </c>
      <c r="D51" s="3"/>
      <c r="E51" s="3"/>
      <c r="F51" s="26">
        <v>0</v>
      </c>
      <c r="L51" s="16"/>
    </row>
    <row r="52" spans="1:14">
      <c r="A52" s="3"/>
      <c r="B52" s="3"/>
      <c r="C52" s="3" t="s">
        <v>42</v>
      </c>
      <c r="D52" s="3"/>
      <c r="E52" s="3"/>
      <c r="F52" s="26">
        <v>0</v>
      </c>
      <c r="L52" s="16"/>
    </row>
    <row r="53" spans="1:14">
      <c r="A53" s="3"/>
      <c r="B53" s="3"/>
      <c r="C53" s="3" t="s">
        <v>27</v>
      </c>
      <c r="D53" s="3"/>
      <c r="E53" s="3"/>
      <c r="F53" s="29">
        <f>SUM(F51:F52)</f>
        <v>0</v>
      </c>
      <c r="L53" s="16"/>
    </row>
    <row r="54" spans="1:14">
      <c r="A54" s="3"/>
      <c r="B54" s="10" t="s">
        <v>43</v>
      </c>
      <c r="C54" s="3"/>
      <c r="D54" s="3"/>
      <c r="E54" s="3"/>
      <c r="F54" s="18"/>
      <c r="G54" s="30">
        <f>F49-F53</f>
        <v>0</v>
      </c>
      <c r="L54" s="16"/>
    </row>
    <row r="55" spans="1:14">
      <c r="A55" s="3"/>
      <c r="B55" s="10"/>
      <c r="C55" s="3"/>
      <c r="D55" s="3"/>
      <c r="E55" s="3"/>
      <c r="F55" s="18"/>
      <c r="G55" s="30"/>
      <c r="L55" s="16"/>
    </row>
    <row r="56" spans="1:14">
      <c r="A56" s="10" t="s">
        <v>44</v>
      </c>
      <c r="B56" s="3"/>
      <c r="C56" s="3"/>
      <c r="D56" s="3"/>
      <c r="E56" s="3"/>
      <c r="G56" s="20">
        <f>G27+G41+G54</f>
        <v>-13301315.88</v>
      </c>
      <c r="I56" s="5">
        <v>627915908.91</v>
      </c>
      <c r="N56" s="16"/>
    </row>
    <row r="57" spans="1:14">
      <c r="A57" s="10" t="s">
        <v>56</v>
      </c>
      <c r="B57" s="3"/>
      <c r="C57" s="3"/>
      <c r="D57" s="3"/>
      <c r="E57" s="3"/>
      <c r="G57" s="31">
        <v>2344100214.15</v>
      </c>
      <c r="I57" s="5" t="str">
        <f>I56-#REF!</f>
        <v>0</v>
      </c>
    </row>
    <row r="58" spans="1:14" customHeight="1" ht="15.75" s="33" customFormat="1">
      <c r="A58" s="10" t="s">
        <v>63</v>
      </c>
      <c r="B58" s="3"/>
      <c r="C58" s="3"/>
      <c r="D58" s="3"/>
      <c r="E58" s="3"/>
      <c r="F58" s="18"/>
      <c r="G58" s="32">
        <f>G56+G57</f>
        <v>2330798898.27</v>
      </c>
      <c r="I58" s="34"/>
      <c r="J58" s="34"/>
      <c r="M58" s="35"/>
    </row>
    <row r="59" spans="1:14" customHeight="1" ht="15.75" s="33" customFormat="1">
      <c r="A59" s="3"/>
      <c r="B59" s="3"/>
      <c r="C59" s="3"/>
      <c r="D59" s="3"/>
      <c r="E59" s="3"/>
      <c r="F59" s="4"/>
      <c r="G59" s="12"/>
      <c r="I59" s="34"/>
      <c r="J59" s="34"/>
      <c r="M59" s="35"/>
      <c r="N59" s="35"/>
    </row>
    <row r="60" spans="1:14" customHeight="1" ht="24.75" s="33" customFormat="1">
      <c r="A60" s="36"/>
      <c r="B60" s="36"/>
      <c r="C60" s="36"/>
      <c r="D60" s="36"/>
      <c r="E60" s="36"/>
      <c r="F60" s="37"/>
      <c r="G60" s="36"/>
      <c r="I60" s="34"/>
      <c r="J60" s="34"/>
      <c r="N60" s="35"/>
    </row>
    <row r="61" spans="1:14" s="33" customFormat="1">
      <c r="A61" s="48" t="s">
        <v>47</v>
      </c>
      <c r="B61" s="48"/>
      <c r="C61" s="48"/>
      <c r="D61" s="48"/>
      <c r="E61" s="48"/>
      <c r="F61" s="48"/>
      <c r="G61" s="48"/>
      <c r="H61" s="35"/>
      <c r="I61" s="34"/>
      <c r="J61" s="34"/>
    </row>
    <row r="62" spans="1:14" s="33" customFormat="1">
      <c r="A62" s="48"/>
      <c r="B62" s="48"/>
      <c r="C62" s="48"/>
      <c r="D62" s="48"/>
      <c r="E62" s="48"/>
      <c r="F62" s="48"/>
      <c r="G62" s="48"/>
      <c r="H62" s="35"/>
      <c r="I62" s="34"/>
      <c r="J62" s="34"/>
    </row>
    <row r="63" spans="1:14" s="33" customFormat="1">
      <c r="A63" s="38"/>
      <c r="B63" s="38"/>
      <c r="C63" s="38"/>
      <c r="D63" s="38"/>
      <c r="E63" s="38"/>
      <c r="F63" s="38"/>
      <c r="G63" s="38"/>
      <c r="H63" s="35"/>
      <c r="I63" s="34"/>
      <c r="J63" s="34"/>
    </row>
    <row r="64" spans="1:14" s="33" customFormat="1">
      <c r="A64" s="38"/>
      <c r="B64" s="38"/>
      <c r="C64" s="38"/>
      <c r="D64" s="38"/>
      <c r="E64" s="38"/>
      <c r="F64" s="38"/>
      <c r="G64" s="38"/>
      <c r="H64" s="35"/>
      <c r="I64" s="34"/>
      <c r="J64" s="34"/>
    </row>
    <row r="65" spans="1:14" customHeight="1" ht="7.5" s="33" customFormat="1">
      <c r="A65" s="36"/>
      <c r="B65" s="36"/>
      <c r="C65" s="36"/>
      <c r="D65" s="36"/>
      <c r="E65" s="36"/>
      <c r="F65" s="37"/>
      <c r="G65" s="36"/>
      <c r="I65" s="34"/>
      <c r="J65" s="34"/>
    </row>
    <row r="66" spans="1:14" s="33" customFormat="1">
      <c r="A66" s="49" t="s">
        <v>48</v>
      </c>
      <c r="B66" s="49"/>
      <c r="C66" s="49"/>
      <c r="D66" s="49"/>
      <c r="E66" s="49"/>
      <c r="F66" s="50" t="s">
        <v>49</v>
      </c>
      <c r="G66" s="50"/>
      <c r="I66" s="34"/>
      <c r="J66" s="34"/>
    </row>
    <row r="67" spans="1:14" s="33" customFormat="1">
      <c r="A67" s="51" t="s">
        <v>62</v>
      </c>
      <c r="B67" s="51"/>
      <c r="C67" s="51"/>
      <c r="D67" s="51"/>
      <c r="E67" s="51"/>
      <c r="F67" s="52" t="s">
        <v>51</v>
      </c>
      <c r="G67" s="52"/>
      <c r="I67" s="34"/>
      <c r="J67" s="34"/>
      <c r="N67" s="35"/>
    </row>
    <row r="68" spans="1:14" s="33" customFormat="1">
      <c r="A68" s="36"/>
      <c r="B68" s="36"/>
      <c r="C68" s="36"/>
      <c r="D68" s="36"/>
      <c r="E68" s="36"/>
      <c r="F68" s="37"/>
      <c r="G68" s="36"/>
      <c r="I68" s="34"/>
      <c r="J68" s="34"/>
    </row>
    <row r="69" spans="1:14" s="33" customFormat="1">
      <c r="F69" s="39"/>
      <c r="I69" s="34"/>
      <c r="J69" s="34"/>
    </row>
    <row r="70" spans="1:14" s="40" customFormat="1">
      <c r="A70" s="33"/>
      <c r="B70" s="33"/>
      <c r="C70" s="33"/>
      <c r="D70" s="33"/>
      <c r="E70" s="33"/>
      <c r="F70" s="39"/>
      <c r="G70" s="35"/>
      <c r="I70" s="41"/>
      <c r="J70" s="41"/>
    </row>
    <row r="71" spans="1:14" s="40" customFormat="1">
      <c r="A71" s="33"/>
      <c r="B71" s="33"/>
      <c r="C71" s="33"/>
      <c r="D71" s="33"/>
      <c r="E71" s="33"/>
      <c r="F71" s="39"/>
      <c r="G71" s="35"/>
      <c r="I71" s="41"/>
      <c r="J71" s="41"/>
    </row>
    <row r="72" spans="1:14" s="33" customFormat="1">
      <c r="A72" s="40"/>
      <c r="B72" s="40"/>
      <c r="C72" s="40"/>
      <c r="D72" s="40"/>
      <c r="E72" s="40"/>
      <c r="F72" s="42"/>
      <c r="G72" s="43">
        <f>G58-G57</f>
        <v>-13301315.88</v>
      </c>
      <c r="I72" s="34"/>
      <c r="J72" s="34"/>
    </row>
    <row r="73" spans="1:14" s="33" customFormat="1">
      <c r="A73" s="40"/>
      <c r="B73" s="40"/>
      <c r="C73" s="40"/>
      <c r="D73" s="40"/>
      <c r="E73" s="40"/>
      <c r="F73" s="42"/>
      <c r="G73" s="43">
        <f>G72-G56</f>
        <v>-1.0058283805847E-7</v>
      </c>
      <c r="I73" s="34"/>
      <c r="J73" s="34"/>
    </row>
    <row r="74" spans="1:14" s="33" customFormat="1">
      <c r="F74" s="39"/>
      <c r="G74" s="34"/>
      <c r="I74" s="34"/>
      <c r="J74" s="34"/>
    </row>
    <row r="75" spans="1:14" s="33" customFormat="1">
      <c r="F75" s="39"/>
      <c r="G75" s="35"/>
      <c r="I75" s="34"/>
      <c r="J75" s="34"/>
    </row>
    <row r="76" spans="1:14">
      <c r="A76" s="33"/>
      <c r="B76" s="33"/>
      <c r="C76" s="33"/>
      <c r="D76" s="33"/>
      <c r="E76" s="33"/>
      <c r="F76" s="39"/>
      <c r="G76" s="33"/>
    </row>
    <row r="77" spans="1:14">
      <c r="A77" s="33"/>
      <c r="B77" s="33"/>
      <c r="C77" s="33"/>
      <c r="D77" s="33"/>
      <c r="E77" s="33"/>
      <c r="F77" s="39"/>
      <c r="G77" s="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7:E67"/>
    <mergeCell ref="F67:G67"/>
    <mergeCell ref="A4:G4"/>
    <mergeCell ref="A5:G5"/>
    <mergeCell ref="A61:G62"/>
    <mergeCell ref="A66:E66"/>
    <mergeCell ref="F66:G66"/>
  </mergeCells>
  <printOptions gridLines="false" gridLinesSet="true"/>
  <pageMargins left="1.25" right="1" top="1" bottom="1" header="0.3" footer="0.3"/>
  <pageSetup paperSize="1" orientation="portrait" scale="98" fitToHeight="0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Q1 2025</vt:lpstr>
      <vt:lpstr>Q4 2024</vt:lpstr>
      <vt:lpstr>Q3 2024</vt:lpstr>
      <vt:lpstr>Q2 2024</vt:lpstr>
      <vt:lpstr>Q1 2024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BUDGET WS 2023</cp:lastModifiedBy>
  <dcterms:created xsi:type="dcterms:W3CDTF">2024-05-13T13:19:58+08:00</dcterms:created>
  <dcterms:modified xsi:type="dcterms:W3CDTF">2025-06-09T09:36:44+08:00</dcterms:modified>
  <dc:title/>
  <dc:description/>
  <dc:subject/>
  <cp:keywords/>
  <cp:category/>
</cp:coreProperties>
</file>