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false"/>
  <bookViews>
    <workbookView activeTab="0" autoFilterDateGrouping="true" firstSheet="0" minimized="false" showHorizontalScroll="true" showSheetTabs="true" showVerticalScroll="true" tabRatio="600" visibility="visible"/>
  </bookViews>
  <sheets>
    <sheet name="Form 6a -TFU" sheetId="1" r:id="rId4"/>
    <sheet name="Form 6b - TFU" sheetId="2" state="hidden" r:id="rId5"/>
    <sheet name="FDPP LICENSE" sheetId="3" state="veryHidden" r:id="rId6"/>
  </sheets>
  <definedNames>
    <definedName name="_xlnm.Print_Titles" localSheetId="0">'Form 6a -TFU'!$1:$10</definedName>
    <definedName name="_xlnm.Print_Area" localSheetId="0">'Form 6a -TFU'!$A$1:$I$66</definedName>
  </definedNames>
  <calcPr calcId="999999" calcMode="auto" calcCompleted="1" fullCalcOnLoad="0" forceFullCalc="0"/>
</workbook>
</file>

<file path=xl/sharedStrings.xml><?xml version="1.0" encoding="utf-8"?>
<sst xmlns="http://schemas.openxmlformats.org/spreadsheetml/2006/main" uniqueCount="153">
  <si>
    <t>FDP Form 6 - Trust Fund Utilization</t>
  </si>
  <si>
    <t>CONSOLIDATED QUARTERLY REPORT ON GOVERNMENT PROJECTS, PROGRAMS or ACTIVITIES</t>
  </si>
  <si>
    <t xml:space="preserve">REGION: </t>
  </si>
  <si>
    <t>CALENDAR YEAR:</t>
  </si>
  <si>
    <t>PROVINCE:</t>
  </si>
  <si>
    <t>ILOCOS NORTE</t>
  </si>
  <si>
    <t>QUARTER:</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</si>
  <si>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</si>
  <si>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</si>
  <si>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</si>
  <si>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</si>
  <si>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</si>
  <si>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</si>
  <si>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</si>
  <si>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</si>
  <si>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</si>
  <si>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</si>
  <si>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</si>
  <si>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</si>
  <si>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</si>
  <si>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</si>
  <si>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</si>
  <si>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</si>
  <si>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</si>
  <si>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</si>
  <si>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</si>
  <si>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</si>
  <si>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</si>
  <si>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</si>
  <si>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Construction/Rehabilitation of Farm to Market Road</t>
  </si>
  <si>
    <t>22 rural barangays</t>
  </si>
  <si>
    <t>October,2015</t>
  </si>
  <si>
    <t>completed</t>
  </si>
  <si>
    <t>Share of the City-Direct shares of Congressional Districts for the 2012 Excise Tax:</t>
  </si>
  <si>
    <t>Farm to Market Road</t>
  </si>
  <si>
    <t>rural barangays</t>
  </si>
  <si>
    <t>November,2015</t>
  </si>
  <si>
    <t>Purchase of Various Equipment</t>
  </si>
  <si>
    <t>43 barangays</t>
  </si>
  <si>
    <t>Buy -back and Other Marketing</t>
  </si>
  <si>
    <t>Programs for Critical Alternative crops to tobacco</t>
  </si>
  <si>
    <t>Local Government Support Fund:</t>
  </si>
  <si>
    <t>SALINTUBIG(Sagana at Ligtas na Tubig sa Lahat) Provision of Portable Water Supply</t>
  </si>
  <si>
    <t>For Final Billing</t>
  </si>
  <si>
    <t>Pimentel</t>
  </si>
  <si>
    <t>Maipalig</t>
  </si>
  <si>
    <t>Riverfront Promenade Phase 2</t>
  </si>
  <si>
    <t>Brgy. Ablan &amp; Valdez</t>
  </si>
  <si>
    <t>Receipt of Fund-December 2019</t>
  </si>
  <si>
    <t>FY 2020 Local Government Support Fund-Assistance to Cities (Riverfront Promenade 3)</t>
  </si>
  <si>
    <t>Receipt of Fund- November 2021</t>
  </si>
  <si>
    <t>Project suspended.</t>
  </si>
  <si>
    <t xml:space="preserve">     Local Government Support Fund- Financial Assistance to LGUs (Procurement of Rescue Kit)</t>
  </si>
  <si>
    <t>Receipt of Fund -December 2022</t>
  </si>
  <si>
    <t>Liquidated; balance of P20,000.00 already refunded to the Bureau of Treasury.</t>
  </si>
  <si>
    <t>DEPARTMENT OF ENERGY</t>
  </si>
  <si>
    <t xml:space="preserve">     ER 1-94 COVID related projects of the City Government of Batac (from  the DOE)</t>
  </si>
  <si>
    <t>City of Batac, Ilocos Norte</t>
  </si>
  <si>
    <t>August 2020</t>
  </si>
  <si>
    <t>The balance of P6,164 already refunded</t>
  </si>
  <si>
    <t>OFFICE OF THE PRESIDENT</t>
  </si>
  <si>
    <t>Special Financial Assistance to Government of Batac, Province of Ilocos Norte to be used to cater and address the immediate needs of the people affected by Typhoon Egay as per approved ES Memorandum dated July 28, 2023 (2nd Tranche) and approved ES Memorandum for the release of remainig financial assistance dated November 28,2024.</t>
  </si>
  <si>
    <t>Receipt of Fund -January 28, 2025</t>
  </si>
  <si>
    <t>DANGEROUS DRUGS BOARD</t>
  </si>
  <si>
    <t>Financial Assistance-Dangerous Drugs Board</t>
  </si>
  <si>
    <t>Receipt of Fund- December 2021</t>
  </si>
  <si>
    <t>Balance amounting to P76,608.69 was already refunded to the Dangerous Drugs Board</t>
  </si>
  <si>
    <t>DEPARTMENT OF AGRICULTURE RFO1</t>
  </si>
  <si>
    <t>Rehabilitation/Improvement of various small- scale irrigation projects (SSOPC) in City of Batac, Ilocos Norte</t>
  </si>
  <si>
    <t>Receipt of Fund- March 2023</t>
  </si>
  <si>
    <t>Kadiwa Program</t>
  </si>
  <si>
    <t>Receipt of Fund- April 2023</t>
  </si>
  <si>
    <t>with refund of P6,000.00 remitted at DA- Central Office (fully liquidated)</t>
  </si>
  <si>
    <t>DEPARTMENT OF HEALTH-CENTER FOR HEALTH DEVT. I</t>
  </si>
  <si>
    <t>DOH CHD I -Transfer of Fund for the repair of maternal and child Health Care Clinic.</t>
  </si>
  <si>
    <t>June 2024</t>
  </si>
  <si>
    <t>Project Completed; First and Final Billing already paid to the Contractor.</t>
  </si>
  <si>
    <t>DEPARTMENT OF THE INTERIOR AND LOCAL GOVERNMENT</t>
  </si>
  <si>
    <t>Seal of Good Local Governance Incentive Fund</t>
  </si>
  <si>
    <t>Receipt of Fund- December 2024</t>
  </si>
  <si>
    <t>DEPARTMENT OF LABOR AND EMPLOYMENT RO1</t>
  </si>
  <si>
    <t>DOLE- REGION I- DILP-BROILER PRODUCTION PROJECT of 39 Marginalized &amp; landless farmers of Batac City (Adl No.: 2023-11-2461)</t>
  </si>
  <si>
    <t>April 2024</t>
  </si>
  <si>
    <t xml:space="preserve">Paid the Group Personnal Acident Insurance of the 39 beneficiaries of the DOLE Integrated Livelihood Program (DILP) "Broiler Production Project" amounting to P2,150.00 and the balance amounting to P11,154.00 was refunded to DOLE RO1 </t>
  </si>
  <si>
    <t>DEPARTMENT OF SCIENCE AND TECHNOLOGY- RO1</t>
  </si>
  <si>
    <t>Revitalizing the Kawayan Value Chain: Establishing a Bamboo Fiber Extraction Facility and Innovation Hub in Brgy. Mabaleng</t>
  </si>
  <si>
    <t>Receipt of Fund July 2024</t>
  </si>
  <si>
    <t>Smart Innovation Fund for the Smart and Sustainable Communities Program (SSCP) of the City of Batac, Ilocos Norte</t>
  </si>
  <si>
    <t>DEPARTMENT OF TRADE AND INDUSTRY</t>
  </si>
  <si>
    <t>Lunsod Lunsad- Empowering Local Creatives through Comprehensive Training Programs</t>
  </si>
  <si>
    <t>Receipt of Fund September 25, 2024</t>
  </si>
  <si>
    <t>Financial Assistance-OP- Socio Civic Projects Fund</t>
  </si>
  <si>
    <t>September 2023</t>
  </si>
  <si>
    <t>fully liquidated</t>
  </si>
  <si>
    <t>Others:</t>
  </si>
  <si>
    <t>C and G Environmental Management Corporation</t>
  </si>
  <si>
    <t>Receipt of Fund- September 2022</t>
  </si>
  <si>
    <t>PBSP-CHO PMDT</t>
  </si>
  <si>
    <t>December 2017</t>
  </si>
  <si>
    <t>Sustainable Development Goals-Family Based Actions for Children and their   Environment in the Slims (SDG FACES)</t>
  </si>
  <si>
    <t>November 2017</t>
  </si>
  <si>
    <t>not implemented</t>
  </si>
  <si>
    <t>Cash Donation Support to PNCR-Ilocos Norte Chapter</t>
  </si>
  <si>
    <t>March 2017</t>
  </si>
  <si>
    <t>Prizes for Most Outstanding Farmers</t>
  </si>
  <si>
    <t>January 2017</t>
  </si>
  <si>
    <t>Fire Code Fees- 20% Share of LGUs (2018, 2020 &amp; 2021)</t>
  </si>
  <si>
    <t>August 2023</t>
  </si>
  <si>
    <t>Fire Code Fees- 20% Share of LGUs (2014, 2015 &amp; 2022)</t>
  </si>
  <si>
    <t>Receipt of Fund- August 2024</t>
  </si>
  <si>
    <t>We hereby certify that we have reviewed the contents and hereby attest to the veracity and correctness of the data or information contained in this document.</t>
  </si>
  <si>
    <t>WILMA T. ICUSPIT</t>
  </si>
  <si>
    <t>JOSELLE MARIYA C. ARCIBAL</t>
  </si>
  <si>
    <t>ENGR. ALBERT D. CHUA</t>
  </si>
  <si>
    <t>City Budget Officer</t>
  </si>
  <si>
    <t>City Accountant</t>
  </si>
  <si>
    <t>City Mayor</t>
  </si>
  <si>
    <t>LOCAL GOVERNMENT SUPPORT FUND (Report on Fund Utilization and Status of Program/Project Implementation)</t>
  </si>
  <si>
    <t>REGION:</t>
  </si>
  <si>
    <t>CITY/MUNICIPALITY:</t>
  </si>
  <si>
    <t>OFFICE:</t>
  </si>
  <si>
    <t>Amount</t>
  </si>
  <si>
    <t>Fund Source</t>
  </si>
  <si>
    <t>Date of Notice  of Authority to Debit Account Issued</t>
  </si>
  <si>
    <t>Type of Program/Project</t>
  </si>
  <si>
    <t>Name Title of Program/Project</t>
  </si>
  <si>
    <t>Specific Location</t>
  </si>
  <si>
    <t>Mechanism/Mode of Implementation</t>
  </si>
  <si>
    <t>Estimated Number of Beneficiaries</t>
  </si>
  <si>
    <t xml:space="preserve">Received </t>
  </si>
  <si>
    <t>Obligation</t>
  </si>
  <si>
    <t>Disbursement</t>
  </si>
  <si>
    <t>Estimated Completion (Month and Year)</t>
  </si>
  <si>
    <t>Remarks on Program/Project Status</t>
  </si>
  <si>
    <t>Certified Correct by:</t>
  </si>
  <si>
    <t>Attested by:</t>
  </si>
  <si>
    <t>The Local Finance Committee:</t>
  </si>
  <si>
    <t>Local Chief Executive</t>
  </si>
  <si>
    <t>City Treasurer</t>
  </si>
  <si>
    <t>City Planning and Development Coordinator</t>
  </si>
  <si>
    <t>Instructions:</t>
  </si>
  <si>
    <t>The report shall prepared by the LFC, in coordination with the other local officials concerned (local accountant on the allotment, obligation and disbursements;</t>
  </si>
  <si>
    <t>local engineers in the status of infrastructure projects, as may be applicable.</t>
  </si>
  <si>
    <t>The fund source shall be based on the NADAI issued to the cities.</t>
  </si>
  <si>
    <t>The type of program/project shall be identified, consistent with the projects that may be implemented under the Circular.</t>
  </si>
  <si>
    <t xml:space="preserve">Amount received refers to the amount received by the city as its location. It is the amount the NADAI. Obligation refers to the total amount obligated by the </t>
  </si>
  <si>
    <t>city as of reporting period. Disbursement refers to the total amount paid as of reporting period.</t>
  </si>
  <si>
    <t>The status of programs/projects refers to the percentage of physical completion or delivery of service as of reporting period.</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</si>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</sst>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1">
    <numFmt numFmtId="164" formatCode="_-* #,##0.00_-;\-* #,##0.00_-;_-* &quot;-&quot;??_-;_-@_-"/>
  </numFmts>
  <fonts count="8">
    <font>
      <b val="0"/>
      <i val="0"/>
      <strike val="0"/>
      <u val="none"/>
      <sz val="11"/>
      <color rgb="FF000000"/>
      <name val="Calibri"/>
    </font>
    <font>
      <b val="1"/>
      <i val="0"/>
      <strike val="0"/>
      <u val="none"/>
      <sz val="11"/>
      <color rgb="FF000000"/>
      <name val="Calibri"/>
    </font>
    <font>
      <b val="1"/>
      <i val="0"/>
      <strike val="0"/>
      <u val="none"/>
      <sz val="18"/>
      <color rgb="FFFF0000"/>
      <name val="Calibri"/>
    </font>
    <font>
      <b val="0"/>
      <i val="0"/>
      <strike val="0"/>
      <u val="none"/>
      <sz val="12"/>
      <color rgb="FF000000"/>
      <name val="Calibri"/>
    </font>
    <font>
      <b val="0"/>
      <i val="0"/>
      <strike val="0"/>
      <u val="none"/>
      <sz val="7"/>
      <color rgb="FF000000"/>
      <name val="Calibri"/>
    </font>
    <font>
      <b val="1"/>
      <i val="0"/>
      <strike val="0"/>
      <u val="none"/>
      <sz val="13"/>
      <color rgb="FF000000"/>
      <name val="Arial"/>
    </font>
    <font>
      <b val="1"/>
      <i val="0"/>
      <strike val="0"/>
      <u val="none"/>
      <sz val="14"/>
      <color rgb="FF000000"/>
      <name val="Calibri"/>
    </font>
    <font>
      <b val="0"/>
      <i val="0"/>
      <strike val="0"/>
      <u val="none"/>
      <sz val="10"/>
      <color rgb="FF000000"/>
      <name val="Calibri"/>
    </font>
  </fonts>
  <fills count="4">
    <fill>
      <patternFill patternType="none"/>
    </fill>
    <fill>
      <patternFill patternType="gray125">
        <fgColor rgb="FFFFFFFF"/>
        <bgColor rgb="FF000000"/>
      </patternFill>
    </fill>
    <fill>
      <patternFill patternType="none"/>
    </fill>
    <fill>
      <patternFill patternType="solid">
        <fgColor rgb="FFFFFF00"/>
        <bgColor rgb="FFFFFFFF"/>
      </patternFill>
    </fill>
  </fills>
  <borders count="15">
    <border/>
    <border>
      <left style="thin">
        <color rgb="FF000000"/>
      </lef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rder>
    <border>
      <right style="thin">
        <color rgb="FF000000"/>
      </right>
      <bottom style="thin">
        <color rgb="FF000000"/>
      </bottom>
    </border>
    <border>
      <left style="thin">
        <color rgb="FF000000"/>
      </left>
      <right style="thin">
        <color rgb="FF000000"/>
      </right>
    </border>
    <border>
      <left style="thin">
        <color rgb="FF000000"/>
      </left>
      <bottom style="thin">
        <color rgb="FF000000"/>
      </bottom>
    </border>
  </borders>
  <cellStyleXfs count="1">
    <xf numFmtId="0" fontId="0" fillId="0" borderId="0"/>
  </cellStyleXfs>
  <cellXfs count="139">
    <xf xfId="0" fontId="0" numFmtId="0" fillId="2" borderId="0" applyFont="0" applyNumberFormat="0" applyFill="0" applyBorder="0" applyAlignment="0">
      <alignment horizontal="general" vertical="bottom"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2" applyFont="0" applyNumberFormat="0" applyFill="0" applyBorder="1" applyAlignment="1">
      <alignment horizontal="center" vertical="bottom" textRotation="0" wrapText="true" shrinkToFit="false"/>
    </xf>
    <xf xfId="0" fontId="1"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1"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3" applyFont="0" applyNumberFormat="0" applyFill="0" applyBorder="1" applyAlignment="1">
      <alignment horizontal="center" vertical="bottom" textRotation="0" wrapText="tru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1" numFmtId="0" fillId="2" borderId="0" applyFont="1" applyNumberFormat="0" applyFill="0" applyBorder="0" applyAlignment="1" applyProtection="true">
      <alignment horizontal="center" vertical="bottom" textRotation="0" wrapText="false" shrinkToFit="false"/>
      <protection locked="false"/>
    </xf>
    <xf xfId="0" fontId="1" numFmtId="0" fillId="2" borderId="0" applyFont="1" applyNumberFormat="0" applyFill="0" applyBorder="0" applyAlignment="1" applyProtection="true">
      <alignment horizontal="general" vertical="center" textRotation="0" wrapText="fals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1" numFmtId="0" fillId="2" borderId="4" applyFont="1" applyNumberFormat="0" applyFill="0" applyBorder="1" applyAlignment="0" applyProtection="true">
      <alignment horizontal="general" vertical="bottom" textRotation="0" wrapText="fals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2" applyFont="0" applyNumberFormat="0" applyFill="0" applyBorder="1" applyAlignment="0" applyProtection="true">
      <alignment horizontal="general" vertical="bottom" textRotation="0" wrapText="false" shrinkToFit="false"/>
      <protection locked="false"/>
    </xf>
    <xf xfId="0" fontId="0" numFmtId="0" fillId="2" borderId="5" applyFont="0" applyNumberFormat="0" applyFill="0" applyBorder="1" applyAlignment="0" applyProtection="true">
      <alignment horizontal="general" vertical="bottom" textRotation="0" wrapText="false" shrinkToFit="false"/>
      <protection locked="false"/>
    </xf>
    <xf xfId="0" fontId="0" numFmtId="0" fillId="2" borderId="6" applyFont="0" applyNumberFormat="0" applyFill="0" applyBorder="1" applyAlignment="0" applyProtection="true">
      <alignment horizontal="general" vertical="bottom" textRotation="0" wrapText="false" shrinkToFit="false"/>
      <protection locked="false"/>
    </xf>
    <xf xfId="0" fontId="0" numFmtId="0" fillId="2" borderId="7" applyFont="0" applyNumberFormat="0" applyFill="0" applyBorder="1" applyAlignment="0" applyProtection="true">
      <alignment horizontal="general" vertical="bottom" textRotation="0" wrapText="false" shrinkToFit="false"/>
      <protection locked="false"/>
    </xf>
    <xf xfId="0" fontId="0" numFmtId="0" fillId="2" borderId="8" applyFont="0" applyNumberFormat="0" applyFill="0" applyBorder="1" applyAlignment="0" applyProtection="true">
      <alignment horizontal="general" vertical="bottom" textRotation="0" wrapText="false" shrinkToFit="false"/>
      <protection locked="false"/>
    </xf>
    <xf xfId="0" fontId="0" numFmtId="0" fillId="2" borderId="9" applyFont="0" applyNumberFormat="0" applyFill="0" applyBorder="1" applyAlignment="0" applyProtection="true">
      <alignment horizontal="general" vertical="bottom" textRotation="0" wrapText="false" shrinkToFit="false"/>
      <protection locked="false"/>
    </xf>
    <xf xfId="0" fontId="0" numFmtId="0" fillId="2" borderId="10" applyFont="0" applyNumberFormat="0" applyFill="0" applyBorder="1" applyAlignment="0" applyProtection="true">
      <alignment horizontal="general" vertical="bottom" textRotation="0" wrapText="false" shrinkToFit="false"/>
      <protection locked="false"/>
    </xf>
    <xf xfId="0" fontId="0" numFmtId="0" fillId="2" borderId="11" applyFont="0"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right" vertical="bottom" textRotation="0" wrapText="false" shrinkToFit="false"/>
      <protection locked="false"/>
    </xf>
    <xf xfId="0" fontId="0" numFmtId="0" fillId="2" borderId="12" applyFont="0" applyNumberFormat="0" applyFill="0" applyBorder="1" applyAlignment="0" applyProtection="true">
      <alignment horizontal="general" vertical="bottom" textRotation="0" wrapText="false" shrinkToFit="false"/>
      <protection locked="false"/>
    </xf>
    <xf xfId="0" fontId="0" numFmtId="0" fillId="2" borderId="13" applyFont="0" applyNumberFormat="0" applyFill="0" applyBorder="1" applyAlignment="0">
      <alignment horizontal="general" vertical="bottom" textRotation="0" wrapText="false" shrinkToFit="false"/>
    </xf>
    <xf xfId="0" fontId="0" numFmtId="0" fillId="2" borderId="2" applyFont="0" applyNumberFormat="0" applyFill="0" applyBorder="1" applyAlignment="1">
      <alignment horizontal="general" vertical="bottom" textRotation="0" wrapText="true" shrinkToFit="false"/>
    </xf>
    <xf xfId="0" fontId="0" numFmtId="0" fillId="2" borderId="14" applyFont="0" applyNumberFormat="0" applyFill="0" applyBorder="1" applyAlignment="1">
      <alignment horizontal="center" vertical="bottom" textRotation="0" wrapText="true" shrinkToFit="false"/>
    </xf>
    <xf xfId="0" fontId="0" numFmtId="10" fillId="2" borderId="2" applyFont="0" applyNumberFormat="1" applyFill="0" applyBorder="1" applyAlignment="1">
      <alignment horizontal="center" vertical="center" textRotation="0" wrapText="false" shrinkToFit="false"/>
    </xf>
    <xf xfId="0" fontId="0" numFmtId="0" fillId="2" borderId="2" applyFont="0" applyNumberFormat="0" applyFill="0" applyBorder="1" applyAlignment="1">
      <alignment horizontal="left" vertical="center" textRotation="0" wrapText="true" shrinkToFit="false"/>
    </xf>
    <xf xfId="0" fontId="0" numFmtId="0" fillId="2" borderId="2" applyFont="0" applyNumberFormat="0" applyFill="0" applyBorder="1" applyAlignment="1">
      <alignment horizontal="center" vertical="center" textRotation="0" wrapText="false" shrinkToFit="false"/>
    </xf>
    <xf xfId="0" fontId="0" numFmtId="164" fillId="2" borderId="2" applyFont="0" applyNumberFormat="1" applyFill="0" applyBorder="1" applyAlignment="1">
      <alignment horizontal="center" vertical="center" textRotation="0" wrapText="false" shrinkToFit="false"/>
    </xf>
    <xf xfId="0" fontId="0" numFmtId="49" fillId="2" borderId="2" applyFont="0" applyNumberFormat="1" applyFill="0" applyBorder="1" applyAlignment="1">
      <alignment horizontal="center" vertical="center" textRotation="0" wrapText="true" shrinkToFit="false"/>
    </xf>
    <xf xfId="0" fontId="0" numFmtId="0" fillId="2" borderId="2" applyFont="0" applyNumberFormat="0" applyFill="0" applyBorder="1" applyAlignment="1">
      <alignment horizontal="general" vertical="center" textRotation="0" wrapText="false" shrinkToFit="false"/>
    </xf>
    <xf xfId="0" fontId="0" numFmtId="164" fillId="2" borderId="2" applyFont="0" applyNumberFormat="1" applyFill="0" applyBorder="1" applyAlignment="1">
      <alignment horizontal="center" vertical="center" textRotation="0" wrapText="true" shrinkToFit="false"/>
    </xf>
    <xf xfId="0" fontId="3" numFmtId="164" fillId="3" borderId="0" applyFont="1" applyNumberFormat="1" applyFill="1" applyBorder="0" applyAlignment="1">
      <alignment horizontal="general" vertical="center" textRotation="0" wrapText="false" shrinkToFit="false"/>
    </xf>
    <xf xfId="0" fontId="0" quotePrefix="1" numFmtId="17" fillId="2" borderId="2" applyFont="0" applyNumberFormat="1" applyFill="0" applyBorder="1" applyAlignment="1">
      <alignment horizontal="center" vertical="center" textRotation="0" wrapText="false" shrinkToFit="false"/>
    </xf>
    <xf xfId="0" fontId="0" numFmtId="164" fillId="2" borderId="2" applyFont="0" applyNumberFormat="1" applyFill="0" applyBorder="1" applyAlignment="1">
      <alignment horizontal="general" vertical="center" textRotation="0" wrapText="false" shrinkToFit="false"/>
    </xf>
    <xf xfId="0" fontId="0" numFmtId="0" fillId="2" borderId="2" applyFont="0" applyNumberFormat="0" applyFill="0" applyBorder="1" applyAlignment="1">
      <alignment horizontal="center" vertical="center" textRotation="0" wrapText="true" shrinkToFit="false"/>
    </xf>
    <xf xfId="0" fontId="3" numFmtId="164" fillId="2" borderId="0" applyFont="1" applyNumberFormat="1" applyFill="0" applyBorder="0" applyAlignment="1">
      <alignment horizontal="general" vertical="center" textRotation="0" wrapText="false" shrinkToFit="false"/>
    </xf>
    <xf xfId="0" fontId="3" numFmtId="0" fillId="2" borderId="0" applyFont="1" applyNumberFormat="0" applyFill="0" applyBorder="0" applyAlignment="1">
      <alignment horizontal="general" vertical="center" textRotation="0" wrapText="false" shrinkToFit="false"/>
    </xf>
    <xf xfId="0" fontId="0" numFmtId="9" fillId="2" borderId="3" applyFont="0" applyNumberFormat="1" applyFill="0" applyBorder="1" applyAlignment="1">
      <alignment horizontal="center" vertical="center" textRotation="0" wrapText="false" shrinkToFit="false"/>
    </xf>
    <xf xfId="0" fontId="4" numFmtId="0" fillId="2" borderId="0" applyFont="1" applyNumberFormat="0" applyFill="0" applyBorder="0" applyAlignment="1">
      <alignment horizontal="general" vertical="center" textRotation="0" wrapText="false" shrinkToFit="false"/>
    </xf>
    <xf xfId="0" fontId="4" numFmtId="0" fillId="2" borderId="0" applyFont="1" applyNumberFormat="0" applyFill="0" applyBorder="0" applyAlignment="1">
      <alignment horizontal="general"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4" numFmtId="0" fillId="2" borderId="0" applyFont="1" applyNumberFormat="0" applyFill="0" applyBorder="0" applyAlignment="1">
      <alignment horizontal="general" vertical="top" textRotation="0" wrapText="true" shrinkToFit="false"/>
    </xf>
    <xf xfId="0" fontId="1" numFmtId="0" fillId="2" borderId="1" applyFont="1" applyNumberFormat="0" applyFill="0" applyBorder="1" applyAlignment="1">
      <alignment horizontal="center" vertical="bottom" textRotation="0" wrapText="false" shrinkToFit="false"/>
    </xf>
    <xf xfId="0" fontId="1" numFmtId="0" fillId="2" borderId="0" applyFont="1" applyNumberFormat="0" applyFill="0" applyBorder="0" applyAlignment="1">
      <alignment horizontal="center" vertical="bottom" textRotation="0" wrapText="false" shrinkToFit="false"/>
    </xf>
    <xf xfId="0" fontId="1" numFmtId="0" fillId="2" borderId="1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1" numFmtId="0" fillId="2" borderId="0" applyFont="1" applyNumberFormat="0" applyFill="0" applyBorder="0" applyAlignment="1">
      <alignment horizontal="general" vertical="center" textRotation="0" wrapText="false" shrinkToFit="false"/>
    </xf>
    <xf xfId="0" fontId="0" numFmtId="0" fillId="2" borderId="11" applyFont="0" applyNumberFormat="0" applyFill="0" applyBorder="1" applyAlignment="0">
      <alignment horizontal="general" vertical="bottom" textRotation="0" wrapText="false" shrinkToFit="false"/>
    </xf>
    <xf xfId="0" fontId="1" numFmtId="0" fillId="2" borderId="1"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general" vertical="bottom" textRotation="0" wrapText="true" shrinkToFit="false"/>
    </xf>
    <xf xfId="0" fontId="1"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lignment horizontal="general" vertical="center" textRotation="0" wrapText="false" shrinkToFit="false"/>
    </xf>
    <xf xfId="0" fontId="1" numFmtId="0" fillId="2" borderId="2" applyFont="1" applyNumberFormat="0" applyFill="0" applyBorder="1" applyAlignment="1">
      <alignment horizontal="center" vertical="center" textRotation="0" wrapText="true" shrinkToFit="false"/>
    </xf>
    <xf xfId="0" fontId="0" numFmtId="15" fillId="2" borderId="2" applyFont="0" applyNumberFormat="1" applyFill="0" applyBorder="1" applyAlignment="1">
      <alignment horizontal="center" vertical="center" textRotation="0" wrapText="false" shrinkToFit="false"/>
    </xf>
    <xf xfId="0" fontId="0" numFmtId="49" fillId="2" borderId="2" applyFont="0" applyNumberFormat="1" applyFill="0" applyBorder="1" applyAlignment="1">
      <alignment horizontal="center" vertical="center" textRotation="0" wrapText="false" shrinkToFit="false"/>
    </xf>
    <xf xfId="0" fontId="0" quotePrefix="1" numFmtId="15" fillId="2" borderId="2" applyFont="0" applyNumberFormat="1" applyFill="0" applyBorder="1" applyAlignment="1">
      <alignment horizontal="center" vertical="center" textRotation="0" wrapText="false" shrinkToFit="false"/>
    </xf>
    <xf xfId="0" fontId="0" numFmtId="0" fillId="2" borderId="3" applyFont="0" applyNumberFormat="0" applyFill="0" applyBorder="1" applyAlignment="1">
      <alignment horizontal="general" vertical="center" textRotation="0" wrapText="false" shrinkToFit="false"/>
    </xf>
    <xf xfId="0" fontId="0" numFmtId="164" fillId="2" borderId="3" applyFont="0" applyNumberFormat="1" applyFill="0" applyBorder="1" applyAlignment="1">
      <alignment horizontal="general" vertical="center" textRotation="0" wrapText="false" shrinkToFit="false"/>
    </xf>
    <xf xfId="0" fontId="0" numFmtId="0" fillId="2" borderId="3" applyFont="0" applyNumberFormat="0" applyFill="0" applyBorder="1" applyAlignment="1">
      <alignment horizontal="center" vertical="center" textRotation="0" wrapText="true" shrinkToFit="false"/>
    </xf>
    <xf xfId="0" fontId="0" numFmtId="10" fillId="2" borderId="3" applyFont="0" applyNumberFormat="1" applyFill="0" applyBorder="1" applyAlignment="1">
      <alignment horizontal="center" vertical="center" textRotation="0" wrapText="false" shrinkToFit="false"/>
    </xf>
    <xf xfId="0" fontId="1" numFmtId="0" fillId="2" borderId="13" applyFont="1" applyNumberFormat="0" applyFill="0" applyBorder="1" applyAlignment="1">
      <alignment horizontal="left" vertical="center" textRotation="0" wrapText="true" shrinkToFit="false"/>
    </xf>
    <xf xfId="0" fontId="0" numFmtId="0" fillId="2" borderId="13" applyFont="0" applyNumberFormat="0" applyFill="0" applyBorder="1" applyAlignment="1">
      <alignment horizontal="general" vertical="center" textRotation="0" wrapText="false" shrinkToFit="false"/>
    </xf>
    <xf xfId="0" fontId="0" numFmtId="164" fillId="2" borderId="1" applyFont="0" applyNumberFormat="1" applyFill="0" applyBorder="1" applyAlignment="1">
      <alignment horizontal="general" vertical="center" textRotation="0" wrapText="false" shrinkToFit="false"/>
    </xf>
    <xf xfId="0" fontId="0" numFmtId="0" fillId="2" borderId="11" applyFont="0" applyNumberFormat="0" applyFill="0" applyBorder="1" applyAlignment="1">
      <alignment horizontal="general" vertical="center" textRotation="0" wrapText="false" shrinkToFit="false"/>
    </xf>
    <xf xfId="0" fontId="0" numFmtId="10" fillId="2" borderId="13" applyFont="0" applyNumberFormat="1" applyFill="0" applyBorder="1" applyAlignment="1">
      <alignment horizontal="center" vertical="center" textRotation="0" wrapText="false" shrinkToFit="false"/>
    </xf>
    <xf xfId="0" fontId="0" numFmtId="164" fillId="2" borderId="13" applyFont="0" applyNumberFormat="1" applyFill="0" applyBorder="1" applyAlignment="1">
      <alignment horizontal="general" vertical="center" textRotation="0" wrapText="false" shrinkToFit="false"/>
    </xf>
    <xf xfId="0" fontId="0" numFmtId="164" fillId="2" borderId="13" applyFont="0" applyNumberFormat="1"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0" numFmtId="164" fillId="2" borderId="6" applyFont="0" applyNumberFormat="1" applyFill="0" applyBorder="1" applyAlignment="1">
      <alignment horizontal="general" vertical="center" textRotation="0" wrapText="false" shrinkToFit="false"/>
    </xf>
    <xf xfId="0" fontId="0" numFmtId="15" fillId="2" borderId="6" applyFont="0" applyNumberFormat="1" applyFill="0" applyBorder="1" applyAlignment="1">
      <alignment horizontal="center" vertical="center" textRotation="0" wrapText="false" shrinkToFit="false"/>
    </xf>
    <xf xfId="0" fontId="0" numFmtId="0" fillId="2" borderId="6" applyFont="0" applyNumberFormat="0" applyFill="0" applyBorder="1" applyAlignment="1">
      <alignment horizontal="general" vertical="center" textRotation="0" wrapText="false" shrinkToFit="false"/>
    </xf>
    <xf xfId="0" fontId="0" numFmtId="10" fillId="2" borderId="6" applyFont="0" applyNumberFormat="1" applyFill="0" applyBorder="1" applyAlignment="1">
      <alignment horizontal="center" vertical="center" textRotation="0" wrapText="false" shrinkToFit="false"/>
    </xf>
    <xf xfId="0" fontId="0" numFmtId="164" fillId="2" borderId="6" applyFont="0" applyNumberFormat="1" applyFill="0" applyBorder="1" applyAlignment="1">
      <alignment horizontal="center" vertical="center" textRotation="0" wrapText="false" shrinkToFit="false"/>
    </xf>
    <xf xfId="0" fontId="1" numFmtId="0" fillId="2" borderId="2" applyFont="1" applyNumberFormat="0" applyFill="0" applyBorder="1" applyAlignment="1">
      <alignment horizontal="general" vertical="center" textRotation="0" wrapText="true" shrinkToFit="false"/>
    </xf>
    <xf xfId="0" fontId="0" numFmtId="0" fillId="2" borderId="11"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12" applyFont="0" applyNumberFormat="0" applyFill="0" applyBorder="1" applyAlignment="1">
      <alignment horizontal="general"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164" fillId="2" borderId="3" applyFont="0" applyNumberFormat="1" applyFill="0" applyBorder="1" applyAlignment="1">
      <alignment horizontal="center" vertical="center" textRotation="0" wrapText="false" shrinkToFit="false"/>
    </xf>
    <xf xfId="0" fontId="1" numFmtId="0" fillId="2" borderId="6" applyFont="1" applyNumberFormat="0" applyFill="0" applyBorder="1" applyAlignment="1">
      <alignment horizontal="general" vertical="center" textRotation="0" wrapText="true" shrinkToFit="false"/>
    </xf>
    <xf xfId="0" fontId="0" numFmtId="14" fillId="2" borderId="13" applyFont="0" applyNumberFormat="1" applyFill="0" applyBorder="1" applyAlignment="1">
      <alignment horizontal="general" vertical="center" textRotation="0" wrapText="false" shrinkToFit="false"/>
    </xf>
    <xf xfId="0" fontId="0" numFmtId="0" fillId="2" borderId="2" applyFont="0" applyNumberFormat="0" applyFill="0" applyBorder="1" applyAlignment="1">
      <alignment horizontal="center" vertical="center" textRotation="0" wrapText="true" shrinkToFit="false"/>
    </xf>
    <xf xfId="0" fontId="1" numFmtId="0" fillId="2" borderId="2" applyFont="1" applyNumberFormat="0" applyFill="0" applyBorder="1" applyAlignment="1">
      <alignment horizontal="left" vertical="center" textRotation="0" wrapText="true" shrinkToFit="false"/>
    </xf>
    <xf xfId="0" fontId="0" numFmtId="164" fillId="2" borderId="2" applyFont="0" applyNumberFormat="1" applyFill="0" applyBorder="1" applyAlignment="1">
      <alignment horizontal="center" vertical="center" textRotation="0" wrapText="true" shrinkToFit="false"/>
    </xf>
    <xf xfId="0" fontId="1" numFmtId="0" fillId="2" borderId="2" applyFont="1" applyNumberFormat="0" applyFill="0" applyBorder="1" applyAlignment="1">
      <alignment horizontal="left" vertical="center" textRotation="0" wrapText="true" shrinkToFit="false"/>
    </xf>
    <xf xfId="0" fontId="0" quotePrefix="1" numFmtId="49" fillId="2" borderId="2" applyFont="0" applyNumberFormat="1" applyFill="0" applyBorder="1" applyAlignment="1">
      <alignment horizontal="center" vertical="center" textRotation="0" wrapText="true" shrinkToFit="false"/>
    </xf>
    <xf xfId="0" fontId="0" numFmtId="164" fillId="2" borderId="0" applyFont="0" applyNumberFormat="1" applyFill="0" applyBorder="0" applyAlignment="1">
      <alignment horizontal="general" vertical="center" textRotation="0" wrapText="false" shrinkToFit="false"/>
    </xf>
    <xf xfId="0" fontId="0" numFmtId="0" fillId="2" borderId="2" applyFont="0" applyNumberFormat="0" applyFill="0" applyBorder="1" applyAlignment="1">
      <alignment horizontal="general" vertical="center" textRotation="0" wrapText="true" shrinkToFit="false"/>
    </xf>
    <xf xfId="0" fontId="0" numFmtId="0" fillId="2" borderId="1" applyFont="0" applyNumberFormat="0" applyFill="0" applyBorder="1" applyAlignment="0">
      <alignment horizontal="general" vertical="bottom" textRotation="0" wrapText="false" shrinkToFit="false"/>
    </xf>
    <xf xfId="0" fontId="5" numFmtId="0" fillId="2" borderId="0" applyFont="1" applyNumberFormat="0" applyFill="0" applyBorder="0"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12" applyFont="0" applyNumberFormat="0" applyFill="0" applyBorder="1" applyAlignment="0">
      <alignment horizontal="general" vertical="bottom" textRotation="0" wrapText="false" shrinkToFit="false"/>
    </xf>
    <xf xfId="0" fontId="1" numFmtId="0" fillId="2" borderId="2" applyFont="1" applyNumberFormat="0" applyFill="0" applyBorder="1" applyAlignment="1">
      <alignment horizontal="general" vertical="center" textRotation="0" wrapText="true" shrinkToFit="false"/>
    </xf>
    <xf xfId="0" fontId="0" quotePrefix="1" numFmtId="2" fillId="2" borderId="2" applyFont="0" applyNumberFormat="1" applyFill="0" applyBorder="1" applyAlignment="1">
      <alignment horizontal="center" vertical="center" textRotation="0" wrapText="true" shrinkToFit="false"/>
    </xf>
    <xf xfId="0" fontId="0" numFmtId="0" fillId="2" borderId="3" applyFont="0" applyNumberFormat="0" applyFill="0" applyBorder="1" applyAlignment="1">
      <alignment horizontal="left" vertical="center" textRotation="0" wrapText="true" shrinkToFit="false"/>
    </xf>
    <xf xfId="0" fontId="0" numFmtId="0" fillId="2" borderId="2" applyFont="0" applyNumberFormat="0" applyFill="0" applyBorder="1" applyAlignment="1">
      <alignment horizontal="left" vertical="center" textRotation="0" wrapText="true" shrinkToFit="false"/>
    </xf>
    <xf xfId="0" fontId="0" numFmtId="0" fillId="2" borderId="6" applyFont="0" applyNumberFormat="0" applyFill="0" applyBorder="1" applyAlignment="1">
      <alignment horizontal="left" vertical="center" textRotation="0" wrapText="true" shrinkToFit="false"/>
    </xf>
    <xf xfId="0" fontId="1" numFmtId="0" fillId="2" borderId="2" applyFont="1" applyNumberFormat="0" applyFill="0" applyBorder="1" applyAlignment="1">
      <alignment horizontal="left" vertical="center" textRotation="0" wrapText="true" shrinkToFit="false"/>
    </xf>
    <xf xfId="0" fontId="0" quotePrefix="1" numFmtId="17" fillId="2" borderId="2" applyFont="0" applyNumberFormat="1" applyFill="0" applyBorder="1" applyAlignment="1">
      <alignment horizontal="center" vertical="center" textRotation="0" wrapText="true" shrinkToFit="false"/>
    </xf>
    <xf xfId="0" fontId="3" numFmtId="9" fillId="2" borderId="0" applyFont="1" applyNumberFormat="1" applyFill="0" applyBorder="0" applyAlignment="1">
      <alignment horizontal="general" vertical="center" textRotation="0" wrapText="false" shrinkToFit="false"/>
    </xf>
    <xf xfId="0" fontId="0" numFmtId="49" fillId="2" borderId="2" applyFont="0" applyNumberFormat="1" applyFill="0" applyBorder="1" applyAlignment="1">
      <alignment horizontal="center" vertical="center" textRotation="0" wrapText="true" shrinkToFit="false"/>
    </xf>
    <xf xfId="0" fontId="5" numFmtId="0" fillId="2" borderId="14" applyFont="1" applyNumberFormat="0" applyFill="0" applyBorder="1" applyAlignment="1">
      <alignment horizontal="center" vertical="bottom" textRotation="0" wrapText="false" shrinkToFit="false"/>
    </xf>
    <xf xfId="0" fontId="5" numFmtId="0" fillId="2" borderId="4" applyFont="1" applyNumberFormat="0" applyFill="0" applyBorder="1" applyAlignment="1">
      <alignment horizontal="center" vertical="bottom" textRotation="0" wrapText="false" shrinkToFit="false"/>
    </xf>
    <xf xfId="0" fontId="6" numFmtId="0" fillId="2" borderId="4" applyFont="1" applyNumberFormat="0" applyFill="0" applyBorder="1" applyAlignment="1">
      <alignment horizontal="center" vertical="bottom" textRotation="0" wrapText="false" shrinkToFit="false"/>
    </xf>
    <xf xfId="0" fontId="0" numFmtId="0" fillId="2" borderId="6"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164" fillId="2" borderId="6" applyFont="0" applyNumberFormat="1" applyFill="0" applyBorder="1" applyAlignment="1">
      <alignment horizontal="center" vertical="center" textRotation="0" wrapText="false" shrinkToFit="false"/>
    </xf>
    <xf xfId="0" fontId="0" numFmtId="164" fillId="2" borderId="3" applyFont="0" applyNumberFormat="1" applyFill="0" applyBorder="1" applyAlignment="1">
      <alignment horizontal="center" vertical="center" textRotation="0" wrapText="false" shrinkToFit="false"/>
    </xf>
    <xf xfId="0" fontId="0" numFmtId="0" fillId="2" borderId="6" applyFont="0" applyNumberFormat="0" applyFill="0" applyBorder="1" applyAlignment="1">
      <alignment horizontal="left" vertical="center" textRotation="0" wrapText="true" shrinkToFit="false"/>
    </xf>
    <xf xfId="0" fontId="0" numFmtId="0" fillId="2" borderId="13" applyFont="0" applyNumberFormat="0" applyFill="0" applyBorder="1" applyAlignment="1">
      <alignment horizontal="left" vertical="center" textRotation="0" wrapText="true" shrinkToFit="false"/>
    </xf>
    <xf xfId="0" fontId="0" numFmtId="0" fillId="2" borderId="3" applyFont="0" applyNumberFormat="0" applyFill="0" applyBorder="1" applyAlignment="1">
      <alignment horizontal="left" vertical="center" textRotation="0" wrapText="true" shrinkToFit="false"/>
    </xf>
    <xf xfId="0" fontId="0" numFmtId="0" fillId="2" borderId="4" applyFont="0" applyNumberFormat="0" applyFill="0" applyBorder="1" applyAlignment="1">
      <alignment horizontal="center"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1" numFmtId="0" fillId="2" borderId="8" applyFont="1" applyNumberFormat="0" applyFill="0" applyBorder="1" applyAlignment="1">
      <alignment horizontal="center" vertical="bottom" textRotation="0" wrapText="false" shrinkToFit="false"/>
    </xf>
    <xf xfId="0" fontId="1" numFmtId="0" fillId="2" borderId="9" applyFont="1" applyNumberFormat="0" applyFill="0" applyBorder="1" applyAlignment="1">
      <alignment horizontal="center" vertical="bottom" textRotation="0" wrapText="false" shrinkToFit="false"/>
    </xf>
    <xf xfId="0" fontId="1" numFmtId="0" fillId="2" borderId="10" applyFont="1" applyNumberFormat="0" applyFill="0" applyBorder="1" applyAlignment="1">
      <alignment horizontal="center" vertical="bottom" textRotation="0" wrapText="false" shrinkToFit="false"/>
    </xf>
    <xf xfId="0" fontId="1" numFmtId="0" fillId="2" borderId="5" applyFont="1" applyNumberFormat="0" applyFill="0" applyBorder="1" applyAlignment="1">
      <alignment horizontal="center" vertical="center" textRotation="0" wrapText="true" shrinkToFit="false"/>
    </xf>
    <xf xfId="0" fontId="1" numFmtId="0" fillId="2" borderId="7" applyFont="1" applyNumberFormat="0" applyFill="0" applyBorder="1" applyAlignment="1">
      <alignment horizontal="center" vertical="center" textRotation="0" wrapText="true" shrinkToFit="false"/>
    </xf>
    <xf xfId="0" fontId="1" numFmtId="0" fillId="2" borderId="6" applyFont="1" applyNumberFormat="0" applyFill="0" applyBorder="1" applyAlignment="1">
      <alignment horizontal="center" vertical="center" textRotation="0" wrapText="true" shrinkToFit="false"/>
    </xf>
    <xf xfId="0" fontId="1" numFmtId="0" fillId="2" borderId="3" applyFont="1" applyNumberFormat="0" applyFill="0" applyBorder="1" applyAlignment="1">
      <alignment horizontal="center" vertical="center" textRotation="0" wrapText="true" shrinkToFit="false"/>
    </xf>
    <xf xfId="0" fontId="7" numFmtId="0" fillId="2" borderId="1" applyFont="1" applyNumberFormat="0" applyFill="0" applyBorder="1" applyAlignment="1">
      <alignment horizontal="left" vertical="top" textRotation="0" wrapText="true" shrinkToFit="false"/>
    </xf>
    <xf xfId="0" fontId="7" numFmtId="0" fillId="2" borderId="0" applyFont="1" applyNumberFormat="0" applyFill="0" applyBorder="0" applyAlignment="1">
      <alignment horizontal="left" vertical="top" textRotation="0" wrapText="true" shrinkToFit="false"/>
    </xf>
    <xf xfId="0" fontId="7" numFmtId="0" fillId="2" borderId="11" applyFont="1" applyNumberFormat="0" applyFill="0" applyBorder="1" applyAlignment="1">
      <alignment horizontal="left" vertical="top" textRotation="0" wrapText="true" shrinkToFit="false"/>
    </xf>
    <xf xfId="0" fontId="1" numFmtId="0" fillId="2" borderId="2" applyFont="1" applyNumberFormat="0" applyFill="0" applyBorder="1" applyAlignment="1">
      <alignment horizontal="center" vertical="center" textRotation="0" wrapText="true" shrinkToFit="false"/>
    </xf>
    <xf xfId="0" fontId="0" numFmtId="0" fillId="2" borderId="14" applyFont="0" applyNumberFormat="0" applyFill="0" applyBorder="1" applyAlignment="1">
      <alignment horizontal="center" vertical="bottom" textRotation="0" wrapText="false" shrinkToFit="false"/>
    </xf>
    <xf xfId="0" fontId="0" numFmtId="10" fillId="2" borderId="6" applyFont="0" applyNumberFormat="1" applyFill="0" applyBorder="1" applyAlignment="1">
      <alignment horizontal="center" vertical="center" textRotation="0" wrapText="false" shrinkToFit="false"/>
    </xf>
    <xf xfId="0" fontId="0" numFmtId="10" fillId="2" borderId="3" applyFont="0" applyNumberFormat="1"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bottom" textRotation="0" wrapText="false" shrinkToFit="false"/>
    </xf>
    <xf xfId="0" fontId="1" numFmtId="0" fillId="2"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 Id="rId3"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0</xdr:col>
      <xdr:colOff>1314450</xdr:colOff>
      <xdr:row>62</xdr:row>
      <xdr:rowOff>28575</xdr:rowOff>
    </xdr:from>
    <xdr:ext cx="1247775" cy="352425"/>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666750</xdr:colOff>
      <xdr:row>61</xdr:row>
      <xdr:rowOff>123825</xdr:rowOff>
    </xdr:from>
    <xdr:ext cx="981075" cy="485775"/>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6</xdr:col>
      <xdr:colOff>742950</xdr:colOff>
      <xdr:row>61</xdr:row>
      <xdr:rowOff>161925</xdr:rowOff>
    </xdr:from>
    <xdr:ext cx="1209675" cy="685800"/>
    <xdr:pic>
      <xdr:nvPicPr>
        <xdr:cNvPr id="3" name="Picture 3"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V66"/>
  <sheetViews>
    <sheetView tabSelected="1" workbookViewId="0" zoomScale="60" zoomScaleNormal="85" view="pageBreakPreview" showGridLines="true" showRowColHeaders="1">
      <selection activeCell="M59" sqref="M59"/>
    </sheetView>
  </sheetViews>
  <sheetFormatPr defaultRowHeight="14.4" outlineLevelRow="0" outlineLevelCol="0"/>
  <cols>
    <col min="1" max="1" width="31.7109375" customWidth="true" style="45"/>
    <col min="2" max="2" width="20.7109375" customWidth="true" style="45"/>
    <col min="3" max="3" width="20.7109375" customWidth="true" style="45"/>
    <col min="4" max="4" width="20.7109375" customWidth="true" style="45"/>
    <col min="5" max="5" width="20.7109375" customWidth="true" style="45"/>
    <col min="6" max="6" width="20.7109375" customWidth="true" style="45"/>
    <col min="7" max="7" width="20.7109375" customWidth="true" style="45"/>
    <col min="8" max="8" width="20.7109375" customWidth="true" style="45"/>
    <col min="9" max="9" width="20.7109375" customWidth="true" style="45"/>
    <col min="10" max="10" width="24.42578125" hidden="true" customWidth="true" style="45"/>
    <col min="11" max="11" width="13.28515625" customWidth="true" style="45"/>
    <col min="12" max="12" width="9.140625" customWidth="true" style="45"/>
    <col min="13" max="13" width="9.140625" customWidth="true" style="45"/>
    <col min="14" max="14" width="15.28515625" customWidth="true" style="45"/>
    <col min="15" max="15" width="9.140625" customWidth="true" style="45"/>
  </cols>
  <sheetData>
    <row r="1" spans="1:22">
      <c r="A1" s="43" t="s">
        <v>0</v>
      </c>
      <c r="B1" s="44"/>
      <c r="C1" s="44"/>
      <c r="D1" s="44"/>
      <c r="E1" s="44"/>
    </row>
    <row r="2" spans="1:22">
      <c r="A2" s="46"/>
      <c r="B2" s="46"/>
      <c r="C2" s="46"/>
      <c r="D2" s="46"/>
      <c r="E2" s="46"/>
    </row>
    <row r="3" spans="1:22">
      <c r="A3" s="123" t="s">
        <v>1</v>
      </c>
      <c r="B3" s="124"/>
      <c r="C3" s="124"/>
      <c r="D3" s="124"/>
      <c r="E3" s="124"/>
      <c r="F3" s="124"/>
      <c r="G3" s="124"/>
      <c r="H3" s="124"/>
      <c r="I3" s="125"/>
    </row>
    <row r="4" spans="1:22">
      <c r="A4" s="47"/>
      <c r="B4" s="48"/>
      <c r="C4" s="48"/>
      <c r="D4" s="48"/>
      <c r="E4" s="48"/>
      <c r="F4" s="48"/>
      <c r="G4" s="48"/>
      <c r="H4" s="48"/>
      <c r="I4" s="49"/>
    </row>
    <row r="5" spans="1:22">
      <c r="A5" s="50" t="s">
        <v>2</v>
      </c>
      <c r="B5" s="51">
        <v>1</v>
      </c>
      <c r="C5" s="52"/>
      <c r="D5" s="52" t="s">
        <v>3</v>
      </c>
      <c r="E5" s="51">
        <v>2025</v>
      </c>
      <c r="I5" s="53"/>
    </row>
    <row r="6" spans="1:22">
      <c r="A6" s="54" t="s">
        <v>4</v>
      </c>
      <c r="B6" s="55" t="s">
        <v>5</v>
      </c>
      <c r="C6" s="56"/>
      <c r="D6" s="57" t="s">
        <v>6</v>
      </c>
      <c r="E6" s="58">
        <v>1</v>
      </c>
      <c r="I6" s="53"/>
    </row>
    <row r="7" spans="1:22">
      <c r="A7" s="54" t="s">
        <v>7</v>
      </c>
      <c r="B7" s="59" t="s">
        <v>8</v>
      </c>
      <c r="I7" s="53"/>
    </row>
    <row r="8" spans="1:22">
      <c r="A8" s="54"/>
      <c r="I8" s="53"/>
    </row>
    <row r="9" spans="1:22" customHeight="1" ht="14.45" s="60" customFormat="1">
      <c r="A9" s="133" t="s">
        <v>9</v>
      </c>
      <c r="B9" s="133" t="s">
        <v>10</v>
      </c>
      <c r="C9" s="133" t="s">
        <v>11</v>
      </c>
      <c r="D9" s="133" t="s">
        <v>12</v>
      </c>
      <c r="E9" s="133" t="s">
        <v>13</v>
      </c>
      <c r="F9" s="126" t="s">
        <v>14</v>
      </c>
      <c r="G9" s="127"/>
      <c r="H9" s="128" t="s">
        <v>15</v>
      </c>
      <c r="I9" s="128" t="s">
        <v>16</v>
      </c>
    </row>
    <row r="10" spans="1:22" customHeight="1" ht="28.9" s="60" customFormat="1">
      <c r="A10" s="133"/>
      <c r="B10" s="129"/>
      <c r="C10" s="129"/>
      <c r="D10" s="133"/>
      <c r="E10" s="133"/>
      <c r="F10" s="61" t="s">
        <v>17</v>
      </c>
      <c r="G10" s="61" t="s">
        <v>18</v>
      </c>
      <c r="H10" s="129"/>
      <c r="I10" s="129"/>
    </row>
    <row r="11" spans="1:22" customHeight="1" ht="20.25" s="41" customFormat="1">
      <c r="A11" s="30" t="s">
        <v>19</v>
      </c>
      <c r="B11" s="34"/>
      <c r="C11" s="38">
        <v>12906684.2</v>
      </c>
      <c r="D11" s="62" t="s">
        <v>20</v>
      </c>
      <c r="E11" s="34"/>
      <c r="F11" s="29">
        <f>+G11/C11</f>
        <v>0.73032258509897</v>
      </c>
      <c r="G11" s="38">
        <f>8113996.34+547590.5+50100+370705-1382.87+229250+115784</f>
        <v>9426042.97</v>
      </c>
      <c r="H11" s="38"/>
      <c r="I11" s="32" t="s">
        <v>21</v>
      </c>
      <c r="J11" s="40">
        <f>+C11-G11</f>
        <v>3480641.23</v>
      </c>
    </row>
    <row r="12" spans="1:22" customHeight="1" ht="45" s="41" customFormat="1">
      <c r="A12" s="30" t="s">
        <v>22</v>
      </c>
      <c r="B12" s="34"/>
      <c r="C12" s="32">
        <f>1124000+6000</f>
        <v>1130000</v>
      </c>
      <c r="D12" s="63" t="s">
        <v>23</v>
      </c>
      <c r="E12" s="34"/>
      <c r="F12" s="29">
        <v>0.995</v>
      </c>
      <c r="G12" s="32">
        <v>1124557</v>
      </c>
      <c r="H12" s="32"/>
      <c r="I12" s="32" t="s">
        <v>21</v>
      </c>
      <c r="J12" s="40">
        <f>+C12-G12</f>
        <v>5443</v>
      </c>
    </row>
    <row r="13" spans="1:22" customHeight="1" ht="30" s="41" customFormat="1">
      <c r="A13" s="30" t="s">
        <v>24</v>
      </c>
      <c r="B13" s="34"/>
      <c r="C13" s="38">
        <v>399975</v>
      </c>
      <c r="D13" s="64" t="s">
        <v>25</v>
      </c>
      <c r="E13" s="34"/>
      <c r="F13" s="29">
        <f>+G13/C13</f>
        <v>0.68479529970623</v>
      </c>
      <c r="G13" s="38">
        <v>273901</v>
      </c>
      <c r="H13" s="38"/>
      <c r="I13" s="32" t="s">
        <v>21</v>
      </c>
      <c r="J13" s="40">
        <f>+C13-G13</f>
        <v>126074</v>
      </c>
    </row>
    <row r="14" spans="1:22" customHeight="1" ht="30" s="41" customFormat="1">
      <c r="A14" s="30" t="s">
        <v>26</v>
      </c>
      <c r="B14" s="34"/>
      <c r="C14" s="38">
        <v>574675</v>
      </c>
      <c r="D14" s="62" t="s">
        <v>27</v>
      </c>
      <c r="E14" s="34"/>
      <c r="F14" s="29">
        <v>0</v>
      </c>
      <c r="G14" s="38">
        <v>0</v>
      </c>
      <c r="H14" s="38"/>
      <c r="I14" s="32"/>
      <c r="J14" s="40">
        <f>+C14-G14</f>
        <v>574675</v>
      </c>
    </row>
    <row r="15" spans="1:22" customHeight="1" ht="33.75" s="41" customFormat="1">
      <c r="A15" s="69" t="s">
        <v>28</v>
      </c>
      <c r="B15" s="70"/>
      <c r="C15" s="71"/>
      <c r="D15" s="70"/>
      <c r="E15" s="72"/>
      <c r="F15" s="73"/>
      <c r="G15" s="74"/>
      <c r="H15" s="74"/>
      <c r="I15" s="75"/>
      <c r="J15" s="40">
        <f>+C15-G15</f>
        <v>0</v>
      </c>
    </row>
    <row r="16" spans="1:22" customHeight="1" ht="48.75" s="41" customFormat="1">
      <c r="A16" s="104" t="s">
        <v>29</v>
      </c>
      <c r="B16" s="76" t="s">
        <v>30</v>
      </c>
      <c r="C16" s="77">
        <v>34500000</v>
      </c>
      <c r="D16" s="78" t="s">
        <v>31</v>
      </c>
      <c r="E16" s="79"/>
      <c r="F16" s="80">
        <v>1</v>
      </c>
      <c r="G16" s="77">
        <v>34167234.31</v>
      </c>
      <c r="H16" s="77"/>
      <c r="I16" s="81" t="s">
        <v>32</v>
      </c>
      <c r="J16" s="36">
        <f>+C16-G16</f>
        <v>332765.69</v>
      </c>
    </row>
    <row r="17" spans="1:22" customHeight="1" ht="45" s="41" customFormat="1">
      <c r="A17" s="82" t="s">
        <v>33</v>
      </c>
      <c r="B17" s="34"/>
      <c r="C17" s="38"/>
      <c r="D17" s="62"/>
      <c r="E17" s="34"/>
      <c r="F17" s="29"/>
      <c r="G17" s="38"/>
      <c r="H17" s="38"/>
      <c r="I17" s="32"/>
      <c r="J17" s="40">
        <f>+C17-G17</f>
        <v>0</v>
      </c>
    </row>
    <row r="18" spans="1:22" customHeight="1" ht="17.25" s="41" customFormat="1">
      <c r="A18" s="105" t="s">
        <v>34</v>
      </c>
      <c r="B18" s="31" t="s">
        <v>35</v>
      </c>
      <c r="C18" s="38">
        <v>15000000</v>
      </c>
      <c r="D18" s="31" t="s">
        <v>36</v>
      </c>
      <c r="E18" s="34"/>
      <c r="F18" s="29">
        <v>1</v>
      </c>
      <c r="G18" s="38">
        <v>14280464.15</v>
      </c>
      <c r="H18" s="38"/>
      <c r="I18" s="32" t="s">
        <v>32</v>
      </c>
      <c r="J18" s="36">
        <f>+C18-G18</f>
        <v>719535.85</v>
      </c>
    </row>
    <row r="19" spans="1:22" customHeight="1" ht="34.5" s="41" customFormat="1">
      <c r="A19" s="105" t="s">
        <v>37</v>
      </c>
      <c r="B19" s="83" t="s">
        <v>38</v>
      </c>
      <c r="C19" s="74">
        <v>40745187</v>
      </c>
      <c r="D19" s="84" t="s">
        <v>36</v>
      </c>
      <c r="E19" s="70"/>
      <c r="F19" s="135">
        <f>+G19/C19</f>
        <v>0.92150748995213</v>
      </c>
      <c r="G19" s="116">
        <f>24149995+3998000+4499000+4900000</f>
        <v>37546995</v>
      </c>
      <c r="H19" s="116"/>
      <c r="I19" s="81" t="s">
        <v>21</v>
      </c>
      <c r="J19" s="36">
        <f>+C19-G19</f>
        <v>3198192</v>
      </c>
    </row>
    <row r="20" spans="1:22" customHeight="1" ht="36" s="41" customFormat="1">
      <c r="A20" s="103" t="s">
        <v>39</v>
      </c>
      <c r="B20" s="85"/>
      <c r="C20" s="66"/>
      <c r="D20" s="86"/>
      <c r="E20" s="65"/>
      <c r="F20" s="136"/>
      <c r="G20" s="117"/>
      <c r="H20" s="117"/>
      <c r="I20" s="87"/>
      <c r="J20" s="40">
        <f>+C20-G20</f>
        <v>0</v>
      </c>
      <c r="N20" s="40"/>
    </row>
    <row r="21" spans="1:22" customHeight="1" ht="30" s="41" customFormat="1">
      <c r="A21" s="103" t="s">
        <v>40</v>
      </c>
      <c r="B21" s="34"/>
      <c r="C21" s="38">
        <v>4000000</v>
      </c>
      <c r="D21" s="31" t="s">
        <v>36</v>
      </c>
      <c r="E21" s="34"/>
      <c r="F21" s="29">
        <f>+G21/C21</f>
        <v>0.89549956</v>
      </c>
      <c r="G21" s="38">
        <f>335500+3175550+46898.24+24050</f>
        <v>3581998.24</v>
      </c>
      <c r="H21" s="38"/>
      <c r="I21" s="32" t="s">
        <v>21</v>
      </c>
      <c r="J21" s="36">
        <f>+C21-G21</f>
        <v>418001.76</v>
      </c>
      <c r="N21" s="40"/>
    </row>
    <row r="22" spans="1:22" customHeight="1" ht="15.75" s="41" customFormat="1">
      <c r="A22" s="88" t="s">
        <v>41</v>
      </c>
      <c r="B22" s="79"/>
      <c r="C22" s="77"/>
      <c r="D22" s="79"/>
      <c r="E22" s="79"/>
      <c r="F22" s="80"/>
      <c r="G22" s="77"/>
      <c r="H22" s="79"/>
      <c r="I22" s="76"/>
      <c r="J22" s="40">
        <f>+C22-G22</f>
        <v>0</v>
      </c>
      <c r="N22" s="40"/>
    </row>
    <row r="23" spans="1:22" customHeight="1" ht="15.75" s="41" customFormat="1">
      <c r="A23" s="118" t="s">
        <v>42</v>
      </c>
      <c r="B23" s="79"/>
      <c r="C23" s="77"/>
      <c r="D23" s="79"/>
      <c r="E23" s="79"/>
      <c r="F23" s="80"/>
      <c r="G23" s="77"/>
      <c r="H23" s="79"/>
      <c r="I23" s="113" t="s">
        <v>43</v>
      </c>
      <c r="J23" s="40">
        <f>+C23-G23</f>
        <v>0</v>
      </c>
      <c r="N23" s="108"/>
    </row>
    <row r="24" spans="1:22" customHeight="1" ht="15.75" s="41" customFormat="1">
      <c r="A24" s="119"/>
      <c r="B24" s="84" t="s">
        <v>44</v>
      </c>
      <c r="C24" s="74">
        <v>500000</v>
      </c>
      <c r="D24" s="89">
        <v>43030</v>
      </c>
      <c r="E24" s="70"/>
      <c r="F24" s="73">
        <v>1</v>
      </c>
      <c r="G24" s="74"/>
      <c r="H24" s="70"/>
      <c r="I24" s="114"/>
      <c r="J24" s="36">
        <f>+C24-G24</f>
        <v>500000</v>
      </c>
    </row>
    <row r="25" spans="1:22" customHeight="1" ht="15.75" s="41" customFormat="1">
      <c r="A25" s="119"/>
      <c r="B25" s="84" t="s">
        <v>45</v>
      </c>
      <c r="C25" s="74">
        <v>1060000</v>
      </c>
      <c r="D25" s="89">
        <v>43030</v>
      </c>
      <c r="E25" s="70"/>
      <c r="F25" s="73">
        <v>1</v>
      </c>
      <c r="G25" s="74"/>
      <c r="H25" s="70"/>
      <c r="I25" s="114"/>
      <c r="J25" s="36">
        <f>+C25-G25</f>
        <v>1060000</v>
      </c>
    </row>
    <row r="26" spans="1:22" customHeight="1" ht="15.75" s="41" customFormat="1">
      <c r="A26" s="120"/>
      <c r="B26" s="65"/>
      <c r="C26" s="66"/>
      <c r="D26" s="65"/>
      <c r="E26" s="65"/>
      <c r="F26" s="68"/>
      <c r="G26" s="66"/>
      <c r="H26" s="65"/>
      <c r="I26" s="115"/>
      <c r="J26" s="40">
        <f>+C26-G26</f>
        <v>0</v>
      </c>
    </row>
    <row r="27" spans="1:22" customHeight="1" ht="30" s="41" customFormat="1">
      <c r="A27" s="103" t="s">
        <v>46</v>
      </c>
      <c r="B27" s="65" t="s">
        <v>47</v>
      </c>
      <c r="C27" s="66">
        <v>13750201</v>
      </c>
      <c r="D27" s="67" t="s">
        <v>48</v>
      </c>
      <c r="E27" s="65"/>
      <c r="F27" s="68">
        <v>0.98</v>
      </c>
      <c r="G27" s="66">
        <v>4572740.74</v>
      </c>
      <c r="H27" s="65"/>
      <c r="I27" s="32" t="s">
        <v>21</v>
      </c>
      <c r="J27" s="36">
        <f>+C27-G27</f>
        <v>9177460.26</v>
      </c>
    </row>
    <row r="28" spans="1:22" customHeight="1" ht="45" s="60" customFormat="1">
      <c r="A28" s="104" t="s">
        <v>49</v>
      </c>
      <c r="B28" s="31"/>
      <c r="C28" s="32">
        <v>10647492</v>
      </c>
      <c r="D28" s="33" t="s">
        <v>50</v>
      </c>
      <c r="E28" s="34"/>
      <c r="F28" s="29">
        <v>0</v>
      </c>
      <c r="G28" s="32"/>
      <c r="H28" s="32"/>
      <c r="I28" s="35" t="s">
        <v>51</v>
      </c>
      <c r="J28" s="36">
        <f>+C28-G28</f>
        <v>10647492</v>
      </c>
    </row>
    <row r="29" spans="1:22" customHeight="1" ht="60" s="60" customFormat="1">
      <c r="A29" s="30" t="s">
        <v>52</v>
      </c>
      <c r="B29" s="31"/>
      <c r="C29" s="32">
        <v>2500000</v>
      </c>
      <c r="D29" s="33" t="s">
        <v>53</v>
      </c>
      <c r="E29" s="34"/>
      <c r="F29" s="29">
        <v>1</v>
      </c>
      <c r="G29" s="32">
        <v>2480000</v>
      </c>
      <c r="H29" s="32"/>
      <c r="I29" s="35" t="s">
        <v>54</v>
      </c>
      <c r="J29" s="40">
        <f>+C29-G29</f>
        <v>20000</v>
      </c>
      <c r="V29" s="41"/>
    </row>
    <row r="30" spans="1:22" customHeight="1" ht="15.75" hidden="true" s="60" customFormat="1">
      <c r="A30" s="90"/>
      <c r="B30" s="31"/>
      <c r="C30" s="32"/>
      <c r="D30" s="33"/>
      <c r="E30" s="34"/>
      <c r="F30" s="29"/>
      <c r="G30" s="32"/>
      <c r="H30" s="32"/>
      <c r="I30" s="32"/>
      <c r="J30" s="40">
        <f>+C30-G30</f>
        <v>0</v>
      </c>
    </row>
    <row r="31" spans="1:22" customHeight="1" ht="15.75" hidden="true" s="60" customFormat="1">
      <c r="A31" s="91" t="s">
        <v>55</v>
      </c>
      <c r="B31" s="31"/>
      <c r="C31" s="32"/>
      <c r="D31" s="33"/>
      <c r="E31" s="34"/>
      <c r="F31" s="29"/>
      <c r="G31" s="32"/>
      <c r="H31" s="32"/>
      <c r="I31" s="32"/>
      <c r="J31" s="40">
        <f>+C31-G31</f>
        <v>0</v>
      </c>
    </row>
    <row r="32" spans="1:22" customHeight="1" ht="45" hidden="true" s="60" customFormat="1">
      <c r="A32" s="30" t="s">
        <v>56</v>
      </c>
      <c r="B32" s="31" t="s">
        <v>57</v>
      </c>
      <c r="C32" s="32">
        <v>200000</v>
      </c>
      <c r="D32" s="33" t="s">
        <v>58</v>
      </c>
      <c r="E32" s="34"/>
      <c r="F32" s="29">
        <v>1</v>
      </c>
      <c r="G32" s="32">
        <v>193836</v>
      </c>
      <c r="H32" s="32"/>
      <c r="I32" s="92" t="s">
        <v>59</v>
      </c>
      <c r="J32" s="40">
        <f>+C32-G32</f>
        <v>6164</v>
      </c>
    </row>
    <row r="33" spans="1:22" customHeight="1" ht="15.75" s="60" customFormat="1">
      <c r="A33" s="106" t="s">
        <v>60</v>
      </c>
      <c r="B33" s="31"/>
      <c r="C33" s="32"/>
      <c r="D33" s="33"/>
      <c r="E33" s="34"/>
      <c r="F33" s="29"/>
      <c r="G33" s="32"/>
      <c r="H33" s="32"/>
      <c r="I33" s="92"/>
      <c r="J33" s="40"/>
    </row>
    <row r="34" spans="1:22" customHeight="1" ht="165" s="60" customFormat="1">
      <c r="A34" s="30" t="s">
        <v>61</v>
      </c>
      <c r="B34" s="31"/>
      <c r="C34" s="32">
        <v>2000000</v>
      </c>
      <c r="D34" s="109" t="s">
        <v>62</v>
      </c>
      <c r="E34" s="34"/>
      <c r="F34" s="29">
        <v>0</v>
      </c>
      <c r="G34" s="32">
        <v>0</v>
      </c>
      <c r="H34" s="32"/>
      <c r="I34" s="92"/>
      <c r="J34" s="40"/>
    </row>
    <row r="35" spans="1:22" customHeight="1" ht="30" s="60" customFormat="1">
      <c r="A35" s="91" t="s">
        <v>63</v>
      </c>
      <c r="B35" s="31"/>
      <c r="C35" s="32"/>
      <c r="D35" s="33"/>
      <c r="E35" s="34"/>
      <c r="F35" s="29"/>
      <c r="G35" s="32"/>
      <c r="H35" s="32"/>
      <c r="I35" s="32"/>
      <c r="J35" s="40">
        <f>+C35-G35</f>
        <v>0</v>
      </c>
    </row>
    <row r="36" spans="1:22" customHeight="1" ht="75" s="60" customFormat="1">
      <c r="A36" s="104" t="s">
        <v>64</v>
      </c>
      <c r="B36" s="31"/>
      <c r="C36" s="32">
        <v>6000000</v>
      </c>
      <c r="D36" s="33" t="s">
        <v>65</v>
      </c>
      <c r="E36" s="34"/>
      <c r="F36" s="29">
        <v>1</v>
      </c>
      <c r="G36" s="32">
        <f>3018573.32+2912922.08-8104.09+76608.69</f>
        <v>6000000</v>
      </c>
      <c r="H36" s="32"/>
      <c r="I36" s="35" t="s">
        <v>66</v>
      </c>
      <c r="J36" s="36">
        <f>+C36-G36</f>
        <v>-9.3132257461548E-10</v>
      </c>
      <c r="K36" s="95">
        <f>+C36-G36</f>
        <v>-9.3132257461548E-10</v>
      </c>
    </row>
    <row r="37" spans="1:22" customHeight="1" ht="30" s="41" customFormat="1">
      <c r="A37" s="88" t="s">
        <v>67</v>
      </c>
      <c r="B37" s="86"/>
      <c r="C37" s="87"/>
      <c r="D37" s="67"/>
      <c r="E37" s="65"/>
      <c r="F37" s="68"/>
      <c r="G37" s="66"/>
      <c r="H37" s="65"/>
      <c r="I37" s="86"/>
      <c r="J37" s="40">
        <f>+C37-G37</f>
        <v>0</v>
      </c>
    </row>
    <row r="38" spans="1:22" customHeight="1" ht="60" s="41" customFormat="1">
      <c r="A38" s="96" t="s">
        <v>68</v>
      </c>
      <c r="B38" s="86"/>
      <c r="C38" s="87">
        <v>26500000</v>
      </c>
      <c r="D38" s="67" t="s">
        <v>69</v>
      </c>
      <c r="E38" s="65"/>
      <c r="F38" s="42">
        <v>0.086666666666667</v>
      </c>
      <c r="G38" s="66"/>
      <c r="H38" s="65"/>
      <c r="I38" s="86" t="s">
        <v>21</v>
      </c>
      <c r="J38" s="36">
        <f>+C38-G38</f>
        <v>26500000</v>
      </c>
    </row>
    <row r="39" spans="1:22" customHeight="1" ht="60" s="41" customFormat="1">
      <c r="A39" s="96" t="s">
        <v>70</v>
      </c>
      <c r="B39" s="31"/>
      <c r="C39" s="32">
        <v>5000000</v>
      </c>
      <c r="D39" s="90" t="s">
        <v>71</v>
      </c>
      <c r="E39" s="34"/>
      <c r="F39" s="29">
        <v>1</v>
      </c>
      <c r="G39" s="38">
        <v>4994000</v>
      </c>
      <c r="H39" s="34"/>
      <c r="I39" s="39" t="s">
        <v>72</v>
      </c>
      <c r="J39" s="36">
        <f>+C39-G39</f>
        <v>6000</v>
      </c>
    </row>
    <row r="40" spans="1:22" customHeight="1" ht="30" s="60" customFormat="1">
      <c r="A40" s="93" t="s">
        <v>73</v>
      </c>
      <c r="B40" s="31"/>
      <c r="C40" s="32"/>
      <c r="D40" s="94"/>
      <c r="E40" s="34"/>
      <c r="F40" s="29"/>
      <c r="G40" s="32"/>
      <c r="H40" s="32"/>
      <c r="I40" s="32"/>
      <c r="J40" s="40">
        <f>+C40-G40</f>
        <v>0</v>
      </c>
      <c r="K40" s="95"/>
    </row>
    <row r="41" spans="1:22" customHeight="1" ht="87.75" s="41" customFormat="1">
      <c r="A41" s="30" t="s">
        <v>74</v>
      </c>
      <c r="B41" s="31"/>
      <c r="C41" s="32">
        <v>300000</v>
      </c>
      <c r="D41" s="37" t="s">
        <v>75</v>
      </c>
      <c r="E41" s="34"/>
      <c r="F41" s="29">
        <v>1</v>
      </c>
      <c r="G41" s="38">
        <v>299386.63</v>
      </c>
      <c r="H41" s="34"/>
      <c r="I41" s="39" t="s">
        <v>76</v>
      </c>
      <c r="J41" s="36">
        <f>+C41-G41</f>
        <v>613.37</v>
      </c>
    </row>
    <row r="42" spans="1:22" customHeight="1" ht="30" s="41" customFormat="1">
      <c r="A42" s="106" t="s">
        <v>77</v>
      </c>
      <c r="B42" s="31"/>
      <c r="C42" s="32"/>
      <c r="D42" s="37"/>
      <c r="E42" s="34"/>
      <c r="F42" s="29"/>
      <c r="G42" s="38"/>
      <c r="H42" s="34"/>
      <c r="I42" s="31"/>
      <c r="J42" s="40">
        <f>+C42-G42</f>
        <v>0</v>
      </c>
    </row>
    <row r="43" spans="1:22" customHeight="1" ht="30" s="41" customFormat="1">
      <c r="A43" s="104" t="s">
        <v>78</v>
      </c>
      <c r="B43" s="31"/>
      <c r="C43" s="32">
        <v>2000000</v>
      </c>
      <c r="D43" s="39" t="s">
        <v>79</v>
      </c>
      <c r="E43" s="34"/>
      <c r="F43" s="29">
        <v>0</v>
      </c>
      <c r="G43" s="38"/>
      <c r="H43" s="34"/>
      <c r="I43" s="31"/>
      <c r="J43" s="36">
        <f>+C43-G43</f>
        <v>2000000</v>
      </c>
    </row>
    <row r="44" spans="1:22" customHeight="1" ht="30" s="41" customFormat="1">
      <c r="A44" s="101" t="s">
        <v>80</v>
      </c>
      <c r="B44" s="31"/>
      <c r="C44" s="32"/>
      <c r="D44" s="90"/>
      <c r="E44" s="34"/>
      <c r="F44" s="29"/>
      <c r="G44" s="38"/>
      <c r="H44" s="34"/>
      <c r="I44" s="39"/>
      <c r="J44" s="40">
        <f>+C44-G44</f>
        <v>0</v>
      </c>
    </row>
    <row r="45" spans="1:22" customHeight="1" ht="210" s="41" customFormat="1">
      <c r="A45" s="30" t="s">
        <v>81</v>
      </c>
      <c r="B45" s="31"/>
      <c r="C45" s="32">
        <v>1000004</v>
      </c>
      <c r="D45" s="37" t="s">
        <v>82</v>
      </c>
      <c r="E45" s="34"/>
      <c r="F45" s="29">
        <v>1</v>
      </c>
      <c r="G45" s="38">
        <f>986700+2150+11154</f>
        <v>1000004</v>
      </c>
      <c r="H45" s="34"/>
      <c r="I45" s="39" t="s">
        <v>83</v>
      </c>
      <c r="J45" s="36">
        <f>+C45-G45</f>
        <v>0</v>
      </c>
    </row>
    <row r="46" spans="1:22" customHeight="1" ht="30" s="41" customFormat="1">
      <c r="A46" s="106" t="s">
        <v>84</v>
      </c>
      <c r="B46" s="31"/>
      <c r="C46" s="32"/>
      <c r="D46" s="37"/>
      <c r="E46" s="34"/>
      <c r="F46" s="29"/>
      <c r="G46" s="38"/>
      <c r="H46" s="34"/>
      <c r="I46" s="31"/>
      <c r="J46" s="40">
        <f>+C46-G46</f>
        <v>0</v>
      </c>
    </row>
    <row r="47" spans="1:22" customHeight="1" ht="60" s="41" customFormat="1">
      <c r="A47" s="104" t="s">
        <v>85</v>
      </c>
      <c r="B47" s="31"/>
      <c r="C47" s="32">
        <v>1500000</v>
      </c>
      <c r="D47" s="107" t="s">
        <v>86</v>
      </c>
      <c r="E47" s="34"/>
      <c r="F47" s="29">
        <v>0</v>
      </c>
      <c r="G47" s="38">
        <v>0</v>
      </c>
      <c r="H47" s="34"/>
      <c r="I47" s="31"/>
      <c r="J47" s="36">
        <f>+C47-G47</f>
        <v>1500000</v>
      </c>
    </row>
    <row r="48" spans="1:22" customHeight="1" ht="60" s="41" customFormat="1">
      <c r="A48" s="104" t="s">
        <v>87</v>
      </c>
      <c r="B48" s="31"/>
      <c r="C48" s="32">
        <v>1000000</v>
      </c>
      <c r="D48" s="107" t="s">
        <v>86</v>
      </c>
      <c r="E48" s="34"/>
      <c r="F48" s="29">
        <v>0</v>
      </c>
      <c r="G48" s="38">
        <v>0</v>
      </c>
      <c r="H48" s="34"/>
      <c r="I48" s="31"/>
      <c r="J48" s="36">
        <f>+C48-G48</f>
        <v>1000000</v>
      </c>
    </row>
    <row r="49" spans="1:22" customHeight="1" ht="30" s="41" customFormat="1">
      <c r="A49" s="106" t="s">
        <v>88</v>
      </c>
      <c r="B49" s="31"/>
      <c r="C49" s="32"/>
      <c r="D49" s="107"/>
      <c r="E49" s="34"/>
      <c r="F49" s="29"/>
      <c r="G49" s="38"/>
      <c r="H49" s="34"/>
      <c r="I49" s="31"/>
      <c r="J49" s="40">
        <f>+C49-G49</f>
        <v>0</v>
      </c>
    </row>
    <row r="50" spans="1:22" customHeight="1" ht="60" s="41" customFormat="1">
      <c r="A50" s="104" t="s">
        <v>89</v>
      </c>
      <c r="B50" s="31"/>
      <c r="C50" s="32">
        <v>1000000</v>
      </c>
      <c r="D50" s="107" t="s">
        <v>90</v>
      </c>
      <c r="E50" s="34"/>
      <c r="F50" s="29">
        <v>0</v>
      </c>
      <c r="G50" s="38">
        <v>0</v>
      </c>
      <c r="H50" s="34"/>
      <c r="I50" s="31"/>
      <c r="J50" s="36">
        <f>+C50-G50</f>
        <v>1000000</v>
      </c>
    </row>
    <row r="51" spans="1:22" customHeight="1" ht="15.75" hidden="true" s="41" customFormat="1">
      <c r="A51" s="101" t="s">
        <v>60</v>
      </c>
      <c r="B51" s="31"/>
      <c r="C51" s="32"/>
      <c r="D51" s="37"/>
      <c r="E51" s="34"/>
      <c r="F51" s="29"/>
      <c r="G51" s="38"/>
      <c r="H51" s="34"/>
      <c r="I51" s="31"/>
      <c r="J51" s="40">
        <f>+C51-G51</f>
        <v>0</v>
      </c>
    </row>
    <row r="52" spans="1:22" customHeight="1" ht="30" hidden="true" s="41" customFormat="1">
      <c r="A52" s="30" t="s">
        <v>91</v>
      </c>
      <c r="B52" s="31"/>
      <c r="C52" s="32">
        <v>3000000</v>
      </c>
      <c r="D52" s="37" t="s">
        <v>92</v>
      </c>
      <c r="E52" s="34"/>
      <c r="F52" s="29">
        <v>1</v>
      </c>
      <c r="G52" s="38">
        <v>3000000</v>
      </c>
      <c r="H52" s="34"/>
      <c r="I52" s="39" t="s">
        <v>93</v>
      </c>
      <c r="J52" s="40">
        <f>+C52-G52</f>
        <v>0</v>
      </c>
    </row>
    <row r="53" spans="1:22" customHeight="1" ht="15.75" s="41" customFormat="1">
      <c r="A53" s="82" t="s">
        <v>94</v>
      </c>
      <c r="B53" s="31"/>
      <c r="C53" s="32"/>
      <c r="D53" s="31"/>
      <c r="E53" s="34"/>
      <c r="F53" s="29"/>
      <c r="G53" s="38"/>
      <c r="H53" s="34"/>
      <c r="I53" s="31"/>
      <c r="J53" s="40">
        <f>+C53-G53</f>
        <v>0</v>
      </c>
    </row>
    <row r="54" spans="1:22" customHeight="1" ht="30" s="41" customFormat="1">
      <c r="A54" s="30" t="s">
        <v>95</v>
      </c>
      <c r="B54" s="31"/>
      <c r="C54" s="32">
        <v>121000</v>
      </c>
      <c r="D54" s="33" t="s">
        <v>96</v>
      </c>
      <c r="E54" s="34"/>
      <c r="F54" s="29">
        <v>0</v>
      </c>
      <c r="G54" s="38">
        <v>0</v>
      </c>
      <c r="H54" s="34"/>
      <c r="I54" s="31"/>
      <c r="J54" s="40">
        <f>+C54-G54</f>
        <v>121000</v>
      </c>
    </row>
    <row r="55" spans="1:22" customHeight="1" ht="41.25" s="60" customFormat="1">
      <c r="A55" s="30" t="s">
        <v>97</v>
      </c>
      <c r="B55" s="31"/>
      <c r="C55" s="32">
        <v>7610</v>
      </c>
      <c r="D55" s="33" t="s">
        <v>98</v>
      </c>
      <c r="E55" s="34"/>
      <c r="F55" s="29">
        <v>0</v>
      </c>
      <c r="G55" s="32">
        <v>0</v>
      </c>
      <c r="H55" s="32"/>
      <c r="I55" s="32"/>
      <c r="J55" s="40">
        <f>+C55-G55</f>
        <v>7610</v>
      </c>
    </row>
    <row r="56" spans="1:22" customHeight="1" ht="45" s="60" customFormat="1">
      <c r="A56" s="30" t="s">
        <v>99</v>
      </c>
      <c r="B56" s="31"/>
      <c r="C56" s="32">
        <v>50000</v>
      </c>
      <c r="D56" s="33" t="s">
        <v>100</v>
      </c>
      <c r="E56" s="34"/>
      <c r="F56" s="29">
        <v>0</v>
      </c>
      <c r="G56" s="32">
        <v>0</v>
      </c>
      <c r="H56" s="32"/>
      <c r="I56" s="32" t="s">
        <v>101</v>
      </c>
      <c r="J56" s="36">
        <f>+C56-G56</f>
        <v>50000</v>
      </c>
    </row>
    <row r="57" spans="1:22" customHeight="1" ht="41.25" s="60" customFormat="1">
      <c r="A57" s="30" t="s">
        <v>102</v>
      </c>
      <c r="B57" s="31"/>
      <c r="C57" s="32">
        <v>3000</v>
      </c>
      <c r="D57" s="33" t="s">
        <v>103</v>
      </c>
      <c r="E57" s="34"/>
      <c r="F57" s="29">
        <v>0</v>
      </c>
      <c r="G57" s="32">
        <v>0</v>
      </c>
      <c r="H57" s="32"/>
      <c r="I57" s="32"/>
      <c r="J57" s="40">
        <f>+C57-G57</f>
        <v>3000</v>
      </c>
    </row>
    <row r="58" spans="1:22" customHeight="1" ht="41.25" s="41" customFormat="1">
      <c r="A58" s="30" t="s">
        <v>104</v>
      </c>
      <c r="B58" s="31"/>
      <c r="C58" s="32">
        <v>100000</v>
      </c>
      <c r="D58" s="37" t="s">
        <v>105</v>
      </c>
      <c r="E58" s="34"/>
      <c r="F58" s="29">
        <v>0</v>
      </c>
      <c r="G58" s="38">
        <v>0</v>
      </c>
      <c r="H58" s="34"/>
      <c r="I58" s="31"/>
      <c r="J58" s="36">
        <f>+C58-G58</f>
        <v>100000</v>
      </c>
    </row>
    <row r="59" spans="1:22" customHeight="1" ht="41.25" s="41" customFormat="1">
      <c r="A59" s="30" t="s">
        <v>106</v>
      </c>
      <c r="B59" s="31"/>
      <c r="C59" s="32">
        <v>1190489.35</v>
      </c>
      <c r="D59" s="37" t="s">
        <v>107</v>
      </c>
      <c r="E59" s="34"/>
      <c r="F59" s="29">
        <v>0</v>
      </c>
      <c r="G59" s="38">
        <v>0</v>
      </c>
      <c r="H59" s="34"/>
      <c r="I59" s="31"/>
      <c r="J59" s="36">
        <f>+C59-G59</f>
        <v>1190489.35</v>
      </c>
    </row>
    <row r="60" spans="1:22" customHeight="1" ht="62.25" s="41" customFormat="1">
      <c r="A60" s="30" t="s">
        <v>108</v>
      </c>
      <c r="B60" s="31"/>
      <c r="C60" s="32">
        <v>593795.98</v>
      </c>
      <c r="D60" s="102" t="s">
        <v>109</v>
      </c>
      <c r="E60" s="34"/>
      <c r="F60" s="29">
        <v>0</v>
      </c>
      <c r="G60" s="38">
        <v>0</v>
      </c>
      <c r="H60" s="34"/>
      <c r="I60" s="31"/>
      <c r="J60" s="36">
        <f>+C60-G60</f>
        <v>593795.98</v>
      </c>
    </row>
    <row r="61" spans="1:22">
      <c r="A61" s="97"/>
      <c r="I61" s="53"/>
    </row>
    <row r="62" spans="1:22">
      <c r="A62" s="130" t="s">
        <v>110</v>
      </c>
      <c r="B62" s="131"/>
      <c r="C62" s="131"/>
      <c r="D62" s="131"/>
      <c r="E62" s="131"/>
      <c r="F62" s="131"/>
      <c r="G62" s="131"/>
      <c r="H62" s="131"/>
      <c r="I62" s="132"/>
    </row>
    <row r="63" spans="1:22">
      <c r="A63" s="97"/>
      <c r="I63" s="53"/>
    </row>
    <row r="64" spans="1:22">
      <c r="A64" s="97"/>
      <c r="I64" s="53"/>
    </row>
    <row r="65" spans="1:22" customHeight="1" ht="16.9" s="60" customFormat="1">
      <c r="A65" s="110" t="s">
        <v>111</v>
      </c>
      <c r="B65" s="111"/>
      <c r="C65" s="98"/>
      <c r="D65" s="112" t="s">
        <v>112</v>
      </c>
      <c r="E65" s="112"/>
      <c r="G65" s="112" t="s">
        <v>113</v>
      </c>
      <c r="H65" s="112"/>
      <c r="I65" s="53"/>
    </row>
    <row r="66" spans="1:22">
      <c r="A66" s="134" t="s">
        <v>114</v>
      </c>
      <c r="B66" s="122"/>
      <c r="C66" s="99"/>
      <c r="D66" s="121" t="s">
        <v>115</v>
      </c>
      <c r="E66" s="122"/>
      <c r="F66" s="99"/>
      <c r="G66" s="121" t="s">
        <v>116</v>
      </c>
      <c r="H66" s="122"/>
      <c r="I66" s="10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D66:E66"/>
    <mergeCell ref="A3:I3"/>
    <mergeCell ref="F9:G9"/>
    <mergeCell ref="H9:H10"/>
    <mergeCell ref="I9:I10"/>
    <mergeCell ref="A62:I62"/>
    <mergeCell ref="A9:A10"/>
    <mergeCell ref="B9:B10"/>
    <mergeCell ref="C9:C10"/>
    <mergeCell ref="D9:D10"/>
    <mergeCell ref="E9:E10"/>
    <mergeCell ref="A66:B66"/>
    <mergeCell ref="G65:H65"/>
    <mergeCell ref="G66:H66"/>
    <mergeCell ref="F19:F20"/>
    <mergeCell ref="G19:G20"/>
    <mergeCell ref="A65:B65"/>
    <mergeCell ref="D65:E65"/>
    <mergeCell ref="I23:I26"/>
    <mergeCell ref="H19:H20"/>
    <mergeCell ref="A23:A26"/>
  </mergeCells>
  <printOptions gridLines="false" gridLinesSet="true"/>
  <pageMargins left="0.39370078740157" right="1.2992125984252" top="0.74803149606299" bottom="0.82" header="0.31496062992126" footer="0.31496062992126"/>
  <pageSetup paperSize="5" orientation="landscape" scale="80" fitToHeight="1" fitToWidth="1" r:id="rId1"/>
  <headerFooter differentOddEven="false" differentFirst="false" scaleWithDoc="true" alignWithMargins="true">
    <oddHeader/>
    <oddFooter/>
    <evenHeader/>
    <evenFooter/>
    <firstHeader/>
    <firstFooter/>
  </headerFooter>
  <rowBreaks count="2" manualBreakCount="2">
    <brk id="27" man="1"/>
    <brk id="7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M40"/>
  <sheetViews>
    <sheetView tabSelected="0" workbookViewId="0" zoomScale="70" zoomScaleNormal="70" showGridLines="true" showRowColHeaders="1">
      <selection activeCell="C36" sqref="C36"/>
    </sheetView>
  </sheetViews>
  <sheetFormatPr defaultRowHeight="14.4" outlineLevelRow="0" outlineLevelCol="0"/>
  <cols>
    <col min="1" max="1" width="19.7109375" customWidth="true" style="10"/>
    <col min="2" max="2" width="17.7109375" customWidth="true" style="10"/>
    <col min="3" max="3" width="17.7109375" customWidth="true" style="10"/>
    <col min="4" max="4" width="17.7109375" customWidth="true" style="10"/>
    <col min="5" max="5" width="17.7109375" customWidth="true" style="10"/>
    <col min="6" max="6" width="17.7109375" customWidth="true" style="10"/>
    <col min="7" max="7" width="17.7109375" customWidth="true" style="10"/>
    <col min="8" max="8" width="17.7109375" customWidth="true" style="10"/>
    <col min="9" max="9" width="17.7109375" customWidth="true" style="10"/>
    <col min="10" max="10" width="17.7109375" customWidth="true" style="10"/>
    <col min="11" max="11" width="17.7109375" customWidth="true" style="10"/>
    <col min="12" max="12" width="17.7109375" customWidth="true" style="10"/>
    <col min="13" max="13" width="8.85546875" customWidth="true" style="10"/>
  </cols>
  <sheetData>
    <row r="2" spans="1:13">
      <c r="A2" s="138" t="s">
        <v>117</v>
      </c>
      <c r="B2" s="138"/>
      <c r="C2" s="138"/>
      <c r="D2" s="138"/>
      <c r="E2" s="138"/>
      <c r="F2" s="138"/>
      <c r="G2" s="138"/>
      <c r="H2" s="138"/>
      <c r="I2" s="138"/>
      <c r="J2" s="138"/>
      <c r="K2" s="138"/>
      <c r="L2" s="138"/>
    </row>
    <row r="3" spans="1:13">
      <c r="A3" s="11"/>
      <c r="B3" s="11"/>
      <c r="C3" s="11"/>
      <c r="D3" s="11"/>
      <c r="E3" s="11"/>
      <c r="F3" s="11"/>
      <c r="G3" s="11"/>
      <c r="H3" s="11"/>
      <c r="I3" s="11"/>
      <c r="J3" s="11"/>
      <c r="K3" s="11"/>
      <c r="L3" s="11"/>
    </row>
    <row r="4" spans="1:13">
      <c r="A4" s="4" t="s">
        <v>118</v>
      </c>
      <c r="B4" s="4"/>
      <c r="C4" s="12"/>
      <c r="D4" s="4" t="s">
        <v>3</v>
      </c>
      <c r="E4" s="12"/>
    </row>
    <row r="5" spans="1:13">
      <c r="A5" s="8" t="s">
        <v>4</v>
      </c>
      <c r="B5" s="5"/>
      <c r="C5" s="13"/>
      <c r="D5" s="6" t="s">
        <v>6</v>
      </c>
      <c r="E5" s="13"/>
    </row>
    <row r="6" spans="1:13">
      <c r="A6" s="8" t="s">
        <v>119</v>
      </c>
      <c r="D6" s="8" t="s">
        <v>120</v>
      </c>
    </row>
    <row r="7" spans="1:13">
      <c r="A7" s="14"/>
      <c r="B7" s="15"/>
      <c r="C7" s="15"/>
      <c r="D7" s="15"/>
      <c r="E7" s="15"/>
      <c r="F7" s="15"/>
      <c r="G7" s="15"/>
      <c r="H7" s="15"/>
      <c r="I7" s="15"/>
      <c r="J7" s="15"/>
      <c r="K7" s="15"/>
      <c r="L7" s="15"/>
    </row>
    <row r="8" spans="1:13">
      <c r="A8" s="1"/>
      <c r="B8" s="1"/>
      <c r="D8" s="1"/>
      <c r="E8" s="1"/>
      <c r="F8" s="26"/>
      <c r="G8" s="26"/>
      <c r="H8" s="137" t="s">
        <v>121</v>
      </c>
      <c r="I8" s="137"/>
      <c r="J8" s="137"/>
      <c r="L8" s="26"/>
    </row>
    <row r="9" spans="1:13" customHeight="1" ht="86.45">
      <c r="A9" s="2" t="s">
        <v>122</v>
      </c>
      <c r="B9" s="27" t="s">
        <v>123</v>
      </c>
      <c r="C9" s="3" t="s">
        <v>124</v>
      </c>
      <c r="D9" s="3" t="s">
        <v>125</v>
      </c>
      <c r="E9" s="3" t="s">
        <v>126</v>
      </c>
      <c r="F9" s="3" t="s">
        <v>127</v>
      </c>
      <c r="G9" s="3" t="s">
        <v>128</v>
      </c>
      <c r="H9" s="9" t="s">
        <v>129</v>
      </c>
      <c r="I9" s="9" t="s">
        <v>130</v>
      </c>
      <c r="J9" s="9" t="s">
        <v>131</v>
      </c>
      <c r="K9" s="28" t="s">
        <v>132</v>
      </c>
      <c r="L9" s="9" t="s">
        <v>133</v>
      </c>
    </row>
    <row r="10" spans="1:13">
      <c r="A10" s="17"/>
      <c r="B10" s="18"/>
      <c r="C10" s="19"/>
      <c r="D10" s="16"/>
      <c r="E10" s="16"/>
      <c r="F10" s="16"/>
      <c r="G10" s="16"/>
      <c r="H10" s="16"/>
      <c r="I10" s="16"/>
      <c r="J10" s="16"/>
      <c r="K10" s="16"/>
      <c r="L10" s="16"/>
    </row>
    <row r="11" spans="1:13">
      <c r="A11" s="17"/>
      <c r="B11" s="18"/>
      <c r="C11" s="19"/>
      <c r="D11" s="16"/>
      <c r="E11" s="16"/>
      <c r="F11" s="16"/>
      <c r="G11" s="16"/>
      <c r="H11" s="16"/>
      <c r="I11" s="16"/>
      <c r="J11" s="16"/>
      <c r="K11" s="16"/>
      <c r="L11" s="16"/>
    </row>
    <row r="12" spans="1:13">
      <c r="A12" s="17"/>
      <c r="B12" s="18"/>
      <c r="C12" s="19"/>
      <c r="D12" s="16"/>
      <c r="E12" s="16"/>
      <c r="F12" s="16"/>
      <c r="G12" s="16"/>
      <c r="H12" s="16"/>
      <c r="I12" s="16"/>
      <c r="J12" s="16"/>
      <c r="K12" s="16"/>
      <c r="L12" s="16"/>
    </row>
    <row r="13" spans="1:13">
      <c r="A13" s="17"/>
      <c r="B13" s="18"/>
      <c r="C13" s="19"/>
      <c r="D13" s="16"/>
      <c r="E13" s="16"/>
      <c r="F13" s="16"/>
      <c r="G13" s="16"/>
      <c r="H13" s="16"/>
      <c r="I13" s="16"/>
      <c r="J13" s="16"/>
      <c r="K13" s="16"/>
      <c r="L13" s="16"/>
    </row>
    <row r="14" spans="1:13">
      <c r="A14" s="17"/>
      <c r="B14" s="18"/>
      <c r="C14" s="19"/>
      <c r="D14" s="16"/>
      <c r="E14" s="16"/>
      <c r="F14" s="16"/>
      <c r="G14" s="16"/>
      <c r="H14" s="16"/>
      <c r="I14" s="16"/>
      <c r="J14" s="16"/>
      <c r="K14" s="16"/>
      <c r="L14" s="16"/>
    </row>
    <row r="15" spans="1:13">
      <c r="A15" s="17"/>
      <c r="B15" s="18"/>
      <c r="C15" s="19"/>
      <c r="D15" s="16"/>
      <c r="E15" s="16"/>
      <c r="F15" s="16"/>
      <c r="G15" s="16"/>
      <c r="H15" s="16"/>
      <c r="I15" s="16"/>
      <c r="J15" s="16"/>
      <c r="K15" s="16"/>
      <c r="L15" s="16"/>
    </row>
    <row r="16" spans="1:13">
      <c r="A16" s="17"/>
      <c r="B16" s="18"/>
      <c r="C16" s="19"/>
      <c r="D16" s="16"/>
      <c r="E16" s="16"/>
      <c r="F16" s="16"/>
      <c r="G16" s="16"/>
      <c r="H16" s="16"/>
      <c r="I16" s="16"/>
      <c r="J16" s="16"/>
      <c r="K16" s="16"/>
      <c r="L16" s="16"/>
    </row>
    <row r="17" spans="1:13">
      <c r="A17" s="17"/>
      <c r="B17" s="18"/>
      <c r="C17" s="19"/>
      <c r="D17" s="16"/>
      <c r="E17" s="16"/>
      <c r="F17" s="16"/>
      <c r="G17" s="16"/>
      <c r="H17" s="16"/>
      <c r="I17" s="16"/>
      <c r="J17" s="16"/>
      <c r="K17" s="16"/>
      <c r="L17" s="16"/>
    </row>
    <row r="18" spans="1:13">
      <c r="A18" s="17"/>
      <c r="B18" s="16"/>
      <c r="C18" s="19"/>
      <c r="D18" s="16"/>
      <c r="E18" s="16"/>
      <c r="F18" s="16"/>
      <c r="G18" s="16"/>
      <c r="H18" s="16"/>
      <c r="I18" s="16"/>
      <c r="J18" s="16"/>
      <c r="K18" s="16"/>
      <c r="L18" s="16"/>
    </row>
    <row r="19" spans="1:13">
      <c r="A19" s="20"/>
      <c r="B19" s="21"/>
      <c r="C19" s="21"/>
      <c r="D19" s="21"/>
      <c r="E19" s="21"/>
      <c r="F19" s="21"/>
      <c r="G19" s="21"/>
      <c r="H19" s="21"/>
      <c r="I19" s="21"/>
      <c r="J19" s="21"/>
      <c r="K19" s="21"/>
      <c r="L19" s="22"/>
    </row>
    <row r="20" spans="1:13">
      <c r="A20" s="10" t="s">
        <v>134</v>
      </c>
      <c r="F20" s="10" t="s">
        <v>135</v>
      </c>
      <c r="L20" s="23"/>
    </row>
    <row r="21" spans="1:13">
      <c r="L21" s="23"/>
    </row>
    <row r="22" spans="1:13">
      <c r="A22" s="10" t="s">
        <v>136</v>
      </c>
      <c r="F22" s="15"/>
      <c r="G22" s="15"/>
      <c r="H22" s="15"/>
      <c r="L22" s="23"/>
    </row>
    <row r="23" spans="1:13">
      <c r="A23" s="15"/>
      <c r="B23" s="15"/>
      <c r="C23" s="15"/>
      <c r="F23" s="10" t="s">
        <v>137</v>
      </c>
      <c r="L23" s="23"/>
    </row>
    <row r="24" spans="1:13">
      <c r="A24" s="10" t="s">
        <v>114</v>
      </c>
      <c r="L24" s="23"/>
    </row>
    <row r="25" spans="1:13">
      <c r="L25" s="23"/>
    </row>
    <row r="26" spans="1:13">
      <c r="A26" s="15"/>
      <c r="B26" s="15"/>
      <c r="C26" s="15"/>
      <c r="L26" s="23"/>
    </row>
    <row r="27" spans="1:13">
      <c r="A27" s="10" t="s">
        <v>138</v>
      </c>
      <c r="L27" s="23"/>
    </row>
    <row r="28" spans="1:13">
      <c r="L28" s="23"/>
    </row>
    <row r="29" spans="1:13">
      <c r="A29" s="15"/>
      <c r="B29" s="15"/>
      <c r="C29" s="15"/>
      <c r="L29" s="23"/>
    </row>
    <row r="30" spans="1:13">
      <c r="A30" s="10" t="s">
        <v>139</v>
      </c>
      <c r="L30" s="23"/>
    </row>
    <row r="31" spans="1:13">
      <c r="L31" s="23"/>
    </row>
    <row r="32" spans="1:13">
      <c r="L32" s="23"/>
    </row>
    <row r="33" spans="1:13">
      <c r="A33" s="24" t="s">
        <v>140</v>
      </c>
      <c r="L33" s="23"/>
    </row>
    <row r="34" spans="1:13">
      <c r="A34" s="10">
        <v>1</v>
      </c>
      <c r="B34" s="10" t="s">
        <v>141</v>
      </c>
      <c r="L34" s="23"/>
    </row>
    <row r="35" spans="1:13">
      <c r="B35" s="10" t="s">
        <v>142</v>
      </c>
      <c r="L35" s="23"/>
    </row>
    <row r="36" spans="1:13">
      <c r="A36" s="10">
        <v>2</v>
      </c>
      <c r="B36" s="10" t="s">
        <v>143</v>
      </c>
      <c r="L36" s="23"/>
    </row>
    <row r="37" spans="1:13">
      <c r="A37" s="10">
        <v>3</v>
      </c>
      <c r="B37" s="10" t="s">
        <v>144</v>
      </c>
      <c r="L37" s="23"/>
    </row>
    <row r="38" spans="1:13">
      <c r="A38" s="10">
        <v>4</v>
      </c>
      <c r="B38" s="10" t="s">
        <v>145</v>
      </c>
      <c r="L38" s="23"/>
    </row>
    <row r="39" spans="1:13">
      <c r="B39" s="10" t="s">
        <v>146</v>
      </c>
      <c r="L39" s="23"/>
    </row>
    <row r="40" spans="1:13">
      <c r="A40" s="15">
        <v>5</v>
      </c>
      <c r="B40" s="15" t="s">
        <v>147</v>
      </c>
      <c r="C40" s="15"/>
      <c r="D40" s="15"/>
      <c r="E40" s="15"/>
      <c r="F40" s="15"/>
      <c r="G40" s="15"/>
      <c r="H40" s="15"/>
      <c r="I40" s="15"/>
      <c r="J40" s="15"/>
      <c r="K40" s="15"/>
      <c r="L40" s="25"/>
    </row>
  </sheetData>
  <sheetProtection sheet="true" objects="true" scenarios="true" formatCells="false" formatColumns="false" formatRows="false" insertColumns="false" insertRows="false" insertHyperlinks="false" deleteColumns="false" deleteRows="false" selectLockedCells="false" sort="false" autoFilter="false" pivotTables="false" selectUnlockedCells="false"/>
  <mergeCells>
    <mergeCell ref="H8:J8"/>
    <mergeCell ref="A2:L2"/>
  </mergeCells>
  <printOptions gridLines="false" gridLinesSet="true"/>
  <pageMargins left="0.5" right="0.5" top="0.5" bottom="0.5" header="0.3" footer="0.3"/>
  <pageSetup paperSize="9" orientation="landscape" scale="64"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C36" sqref="C36"/>
    </sheetView>
  </sheetViews>
  <sheetFormatPr defaultRowHeight="14.4" outlineLevelRow="0" outlineLevelCol="0"/>
  <sheetData>
    <row r="1" spans="1:1" customHeight="1" ht="23.45">
      <c r="A1" s="7" t="s">
        <v>148</v>
      </c>
    </row>
    <row r="3" spans="1:1">
      <c r="A3" t="s">
        <v>149</v>
      </c>
    </row>
    <row r="5" spans="1:1">
      <c r="A5" t="s">
        <v>150</v>
      </c>
    </row>
    <row r="6" spans="1:1">
      <c r="A6" s="8" t="s">
        <v>151</v>
      </c>
    </row>
    <row r="9" spans="1:1">
      <c r="A9" t="s">
        <v>152</v>
      </c>
    </row>
    <row r="10" spans="1:1">
      <c r="A10">
        <v>38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6a -TFU</vt:lpstr>
      <vt:lpstr>Form 6b - TFU</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BUDGET WS 2023</cp:lastModifiedBy>
  <dcterms:created xsi:type="dcterms:W3CDTF">2015-06-06T02:17:20+08:00</dcterms:created>
  <dcterms:modified xsi:type="dcterms:W3CDTF">2025-06-09T09:24:26+08:00</dcterms:modified>
  <dc:title/>
  <dc:description/>
  <dc:subject/>
  <cp:keywords/>
  <cp:category/>
</cp:coreProperties>
</file>